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1570" windowHeight="9210" firstSheet="2" activeTab="3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H28" i="35" l="1"/>
  <c r="K28" i="35" l="1"/>
  <c r="L27" i="35"/>
  <c r="I27" i="35"/>
  <c r="L26" i="35"/>
  <c r="I26" i="35"/>
  <c r="L25" i="35"/>
  <c r="I25" i="35"/>
  <c r="L24" i="35"/>
  <c r="I24" i="35"/>
  <c r="L23" i="35"/>
  <c r="I23" i="35"/>
  <c r="L22" i="35"/>
  <c r="I22" i="35"/>
  <c r="L21" i="35"/>
  <c r="I21" i="35"/>
  <c r="L20" i="35"/>
  <c r="I20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L8" i="35"/>
  <c r="I8" i="35"/>
  <c r="L7" i="35"/>
  <c r="I7" i="35"/>
  <c r="L6" i="35"/>
  <c r="I6" i="35"/>
  <c r="L5" i="35"/>
  <c r="I5" i="35"/>
  <c r="L4" i="35"/>
  <c r="I4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D15" i="35"/>
  <c r="D7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C6" i="35"/>
  <c r="D6" i="35" s="1"/>
  <c r="C5" i="35"/>
  <c r="D5" i="35" s="1"/>
  <c r="C4" i="35"/>
  <c r="D4" i="35" s="1"/>
  <c r="N27" i="36"/>
  <c r="N26" i="36"/>
  <c r="N25" i="36"/>
  <c r="O25" i="36" s="1"/>
  <c r="N24" i="36"/>
  <c r="O24" i="36" s="1"/>
  <c r="N23" i="36"/>
  <c r="N22" i="36"/>
  <c r="N21" i="36"/>
  <c r="O21" i="36" s="1"/>
  <c r="N20" i="36"/>
  <c r="O20" i="36" s="1"/>
  <c r="N19" i="36"/>
  <c r="N18" i="36"/>
  <c r="N17" i="36"/>
  <c r="N16" i="36"/>
  <c r="N15" i="36"/>
  <c r="N14" i="36"/>
  <c r="N13" i="36"/>
  <c r="O13" i="36" s="1"/>
  <c r="N12" i="36"/>
  <c r="N11" i="36"/>
  <c r="N10" i="36"/>
  <c r="N9" i="36"/>
  <c r="N8" i="36"/>
  <c r="O8" i="36" s="1"/>
  <c r="N7" i="36"/>
  <c r="N6" i="36"/>
  <c r="N5" i="36"/>
  <c r="O5" i="36" s="1"/>
  <c r="N4" i="36"/>
  <c r="N28" i="36" s="1"/>
  <c r="L27" i="36"/>
  <c r="L26" i="36"/>
  <c r="M26" i="36" s="1"/>
  <c r="L25" i="36"/>
  <c r="M25" i="36" s="1"/>
  <c r="L24" i="36"/>
  <c r="M24" i="36" s="1"/>
  <c r="L23" i="36"/>
  <c r="L22" i="36"/>
  <c r="L21" i="36"/>
  <c r="M21" i="36" s="1"/>
  <c r="L20" i="36"/>
  <c r="M20" i="36" s="1"/>
  <c r="L19" i="36"/>
  <c r="L18" i="36"/>
  <c r="L17" i="36"/>
  <c r="M17" i="36" s="1"/>
  <c r="L16" i="36"/>
  <c r="M16" i="36" s="1"/>
  <c r="L15" i="36"/>
  <c r="L14" i="36"/>
  <c r="L13" i="36"/>
  <c r="L12" i="36"/>
  <c r="M12" i="36" s="1"/>
  <c r="L11" i="36"/>
  <c r="L10" i="36"/>
  <c r="L9" i="36"/>
  <c r="M9" i="36" s="1"/>
  <c r="L8" i="36"/>
  <c r="M8" i="36" s="1"/>
  <c r="L7" i="36"/>
  <c r="L6" i="36"/>
  <c r="L5" i="36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O27" i="36"/>
  <c r="M27" i="36"/>
  <c r="I27" i="36"/>
  <c r="P26" i="36"/>
  <c r="C25" i="33" s="1"/>
  <c r="O26" i="36"/>
  <c r="I26" i="36"/>
  <c r="P25" i="36"/>
  <c r="C24" i="33" s="1"/>
  <c r="I25" i="36"/>
  <c r="P24" i="36"/>
  <c r="C23" i="33" s="1"/>
  <c r="I24" i="36"/>
  <c r="P23" i="36"/>
  <c r="C22" i="33" s="1"/>
  <c r="O23" i="36"/>
  <c r="M23" i="36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O19" i="36"/>
  <c r="M19" i="36"/>
  <c r="I19" i="36"/>
  <c r="P18" i="36"/>
  <c r="C17" i="33" s="1"/>
  <c r="O18" i="36"/>
  <c r="M18" i="36"/>
  <c r="J18" i="36"/>
  <c r="I18" i="36"/>
  <c r="P17" i="36"/>
  <c r="C16" i="33" s="1"/>
  <c r="O17" i="36"/>
  <c r="J17" i="36"/>
  <c r="I17" i="36"/>
  <c r="P16" i="36"/>
  <c r="C15" i="33" s="1"/>
  <c r="O16" i="36"/>
  <c r="I16" i="36"/>
  <c r="P15" i="36"/>
  <c r="C14" i="33" s="1"/>
  <c r="O15" i="36"/>
  <c r="M15" i="36"/>
  <c r="J15" i="36"/>
  <c r="I15" i="36"/>
  <c r="P14" i="36"/>
  <c r="C13" i="33" s="1"/>
  <c r="O14" i="36"/>
  <c r="M14" i="36"/>
  <c r="I14" i="36"/>
  <c r="P13" i="36"/>
  <c r="C12" i="33" s="1"/>
  <c r="M13" i="36"/>
  <c r="K13" i="36"/>
  <c r="I13" i="36"/>
  <c r="P12" i="36"/>
  <c r="C11" i="33" s="1"/>
  <c r="O12" i="36"/>
  <c r="I12" i="36"/>
  <c r="P11" i="36"/>
  <c r="C10" i="33" s="1"/>
  <c r="O11" i="36"/>
  <c r="M11" i="36"/>
  <c r="I11" i="36"/>
  <c r="P10" i="36"/>
  <c r="C9" i="33" s="1"/>
  <c r="O10" i="36"/>
  <c r="M10" i="36"/>
  <c r="I10" i="36"/>
  <c r="P9" i="36"/>
  <c r="C8" i="33" s="1"/>
  <c r="O9" i="36"/>
  <c r="I9" i="36"/>
  <c r="P8" i="36"/>
  <c r="C7" i="33" s="1"/>
  <c r="I8" i="36"/>
  <c r="P7" i="36"/>
  <c r="C6" i="33" s="1"/>
  <c r="O7" i="36"/>
  <c r="M7" i="36"/>
  <c r="I7" i="36"/>
  <c r="P6" i="36"/>
  <c r="C5" i="33" s="1"/>
  <c r="O6" i="36"/>
  <c r="M6" i="36"/>
  <c r="I6" i="36"/>
  <c r="P5" i="36"/>
  <c r="C4" i="33" s="1"/>
  <c r="M5" i="36"/>
  <c r="I5" i="36"/>
  <c r="P4" i="36"/>
  <c r="O4" i="36"/>
  <c r="J4" i="36"/>
  <c r="I4" i="36"/>
  <c r="J5" i="35" l="1"/>
  <c r="J7" i="35"/>
  <c r="J9" i="35"/>
  <c r="J11" i="35"/>
  <c r="J13" i="35"/>
  <c r="J15" i="35"/>
  <c r="J17" i="35"/>
  <c r="J19" i="35"/>
  <c r="J21" i="35"/>
  <c r="J23" i="35"/>
  <c r="J25" i="35"/>
  <c r="J27" i="35"/>
  <c r="J4" i="35"/>
  <c r="J6" i="35"/>
  <c r="J8" i="35"/>
  <c r="J10" i="35"/>
  <c r="J12" i="35"/>
  <c r="J14" i="35"/>
  <c r="J16" i="35"/>
  <c r="J18" i="35"/>
  <c r="J20" i="35"/>
  <c r="J22" i="35"/>
  <c r="J24" i="35"/>
  <c r="J26" i="35"/>
  <c r="K4" i="36"/>
  <c r="J5" i="36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O28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M28" i="36"/>
  <c r="H28" i="34"/>
  <c r="K26" i="34" s="1"/>
  <c r="G28" i="34"/>
  <c r="J26" i="34" s="1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J4" i="34"/>
  <c r="I4" i="34"/>
  <c r="L4" i="34"/>
  <c r="M4" i="34" s="1"/>
  <c r="N4" i="34"/>
  <c r="O4" i="34" s="1"/>
  <c r="P4" i="34"/>
  <c r="P28" i="34" s="1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K5" i="34" l="1"/>
  <c r="K25" i="34"/>
  <c r="K9" i="34"/>
  <c r="K13" i="34"/>
  <c r="J25" i="34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<sst xmlns="http://schemas.openxmlformats.org/spreadsheetml/2006/main" count="96" uniqueCount="38">
  <si>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</si>
  <si>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</si>
  <si>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</si>
  <si>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</si>
  <si>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</si>
  <si>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</si>
  <si>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</si>
  <si>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</si>
  <si>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</si>
  <si>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</si>
  <si>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</si>
  <si>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</si>
  <si>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</si>
  <si>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</si>
  <si>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</si>
  <si>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</si>
  <si>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</si>
  <si>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</si>
  <si>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</si>
  <si>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</si>
  <si>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</si>
  <si>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</si>
  <si>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</si>
  <si>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</si>
  <si>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</si>
  <si>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</si>
  <si>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</si>
  <si>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</si>
  <si>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</si>
  <si>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</si>
  <si>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</si>
  <si>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</si>
  <si>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</si>
  <si>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</si>
  <si>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</si>
  <si>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 Retention (20% Increase): July 1, 2014 - November 30, 2014</t>
  </si>
  <si>
    <t>Employers Served - Continuous Improvement (10% Stretch):  July 1, 2014 - November 30, 2014</t>
  </si>
  <si>
    <t>Employers Served - Excellence (25% Stretch):  July 1, 2014 - November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</si>
</sst>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10" fontId="1" fillId="0" borderId="0" xfId="0" applyNumberFormat="1" applyFont="1" applyBorder="1"/>
    <xf numFmtId="0" fontId="1" fillId="0" borderId="0" xfId="0" applyFont="1" applyFill="1" applyBorder="1" applyAlignment="1"/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10" fontId="0" fillId="0" borderId="24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33" xfId="0" applyNumberFormat="1" applyFont="1" applyFill="1" applyBorder="1"/>
    <xf numFmtId="165" fontId="0" fillId="0" borderId="25" xfId="0" applyNumberFormat="1" applyFont="1" applyFill="1" applyBorder="1"/>
    <xf numFmtId="165" fontId="0" fillId="0" borderId="51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0" fontId="1" fillId="0" borderId="31" xfId="0" applyNumberFormat="1" applyFont="1" applyFill="1" applyBorder="1"/>
    <xf numFmtId="10" fontId="1" fillId="0" borderId="25" xfId="0" applyNumberFormat="1" applyFont="1" applyFill="1" applyBorder="1"/>
    <xf numFmtId="10" fontId="1" fillId="0" borderId="30" xfId="0" applyNumberFormat="1" applyFont="1" applyFill="1" applyBorder="1"/>
    <xf numFmtId="10" fontId="1" fillId="3" borderId="24" xfId="0" applyNumberFormat="1" applyFont="1" applyFill="1" applyBorder="1"/>
    <xf numFmtId="165" fontId="1" fillId="0" borderId="44" xfId="0" applyNumberFormat="1" applyFont="1" applyFill="1" applyBorder="1"/>
    <xf numFmtId="165" fontId="1" fillId="0" borderId="41" xfId="0" applyNumberFormat="1" applyFont="1" applyFill="1" applyBorder="1"/>
    <xf numFmtId="165" fontId="1" fillId="6" borderId="44" xfId="0" applyNumberFormat="1" applyFont="1" applyFill="1" applyBorder="1"/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46920352"/>
        <c:axId val="546921920"/>
        <c:axId val="0"/>
      </c:bar3DChart>
      <c:catAx>
        <c:axId val="5469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1920"/>
        <c:crosses val="autoZero"/>
        <c:auto val="1"/>
        <c:lblAlgn val="ctr"/>
        <c:lblOffset val="100"/>
        <c:noMultiLvlLbl val="0"/>
      </c:catAx>
      <c:valAx>
        <c:axId val="54692192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0352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46921528"/>
        <c:axId val="553457376"/>
        <c:axId val="0"/>
      </c:bar3DChart>
      <c:catAx>
        <c:axId val="54692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53457376"/>
        <c:crosses val="autoZero"/>
        <c:auto val="1"/>
        <c:lblAlgn val="ctr"/>
        <c:lblOffset val="100"/>
        <c:noMultiLvlLbl val="0"/>
      </c:catAx>
      <c:valAx>
        <c:axId val="55345737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1528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53458160"/>
        <c:axId val="562025576"/>
      </c:barChart>
      <c:catAx>
        <c:axId val="55345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62025576"/>
        <c:crosses val="autoZero"/>
        <c:auto val="1"/>
        <c:lblAlgn val="ctr"/>
        <c:lblOffset val="100"/>
        <c:noMultiLvlLbl val="0"/>
      </c:catAx>
      <c:valAx>
        <c:axId val="562025576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53458160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37" t="s">
        <v>34</v>
      </c>
      <c r="C1" s="138"/>
      <c r="D1" s="138"/>
      <c r="E1" s="139"/>
    </row>
    <row r="2" spans="1:5" s="10" customFormat="1" ht="31.5" customHeight="1" thickBot="1" x14ac:dyDescent="0.3">
      <c r="A2" s="53" t="s">
        <v>0</v>
      </c>
      <c r="B2" s="71" t="s">
        <v>24</v>
      </c>
      <c r="C2" s="70" t="s">
        <v>28</v>
      </c>
      <c r="D2" s="80" t="s">
        <v>25</v>
      </c>
      <c r="E2" s="72" t="s">
        <v>17</v>
      </c>
    </row>
    <row r="3" spans="1:5" x14ac:dyDescent="0.25">
      <c r="A3" s="54">
        <v>1</v>
      </c>
      <c r="B3" s="69">
        <f>Retention!Q4</f>
        <v>12480.942273773579</v>
      </c>
      <c r="C3" s="68">
        <f>'10% Stretch'!P4</f>
        <v>15308.03320641658</v>
      </c>
      <c r="D3" s="69">
        <f>'25% Stretch'!P4</f>
        <v>15308.03320641658</v>
      </c>
      <c r="E3" s="74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8">
        <f>'10% Stretch'!P5</f>
        <v>5482.3876994777693</v>
      </c>
      <c r="D4" s="48">
        <f>'25% Stretch'!P5</f>
        <v>5482.3876994777693</v>
      </c>
      <c r="E4" s="74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8">
        <f>'10% Stretch'!P6</f>
        <v>2990.8661548384412</v>
      </c>
      <c r="D5" s="48">
        <f>'25% Stretch'!P6</f>
        <v>2990.8661548384412</v>
      </c>
      <c r="E5" s="74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8">
        <f>'10% Stretch'!P7</f>
        <v>3864.7192226868901</v>
      </c>
      <c r="D6" s="48">
        <f>'25% Stretch'!P7</f>
        <v>3864.7192226868901</v>
      </c>
      <c r="E6" s="74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8">
        <f>'10% Stretch'!P8</f>
        <v>5862.0976634833451</v>
      </c>
      <c r="D7" s="48">
        <f>'25% Stretch'!P8</f>
        <v>5862.0976634833451</v>
      </c>
      <c r="E7" s="74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8">
        <f>'10% Stretch'!P9</f>
        <v>2928.4480785635519</v>
      </c>
      <c r="D8" s="48">
        <f>'25% Stretch'!P9</f>
        <v>2928.4480785635519</v>
      </c>
      <c r="E8" s="74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8">
        <f>'10% Stretch'!P10</f>
        <v>1420.0112352537296</v>
      </c>
      <c r="D9" s="48">
        <f>'25% Stretch'!P10</f>
        <v>1420.0112352537296</v>
      </c>
      <c r="E9" s="74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8">
        <f>'10% Stretch'!P11</f>
        <v>12166.323367247154</v>
      </c>
      <c r="D10" s="48">
        <f>'25% Stretch'!P11</f>
        <v>12166.323367247154</v>
      </c>
      <c r="E10" s="74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8">
        <f>'10% Stretch'!P12</f>
        <v>4733.3707841790983</v>
      </c>
      <c r="D11" s="48">
        <f>'25% Stretch'!P12</f>
        <v>4733.3707841790983</v>
      </c>
      <c r="E11" s="74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8">
        <f>'10% Stretch'!P13</f>
        <v>7968.7077377608557</v>
      </c>
      <c r="D12" s="48">
        <f>'25% Stretch'!P13</f>
        <v>7968.7077377608557</v>
      </c>
      <c r="E12" s="74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8">
        <f>'10% Stretch'!P14</f>
        <v>7354.9299877244457</v>
      </c>
      <c r="D13" s="48">
        <f>'25% Stretch'!P14</f>
        <v>7354.9299877244457</v>
      </c>
      <c r="E13" s="74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8">
        <f>'10% Stretch'!P15</f>
        <v>13825.60389488796</v>
      </c>
      <c r="D14" s="48">
        <f>'25% Stretch'!P15</f>
        <v>13825.60389488796</v>
      </c>
      <c r="E14" s="74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8">
        <f>'10% Stretch'!P16</f>
        <v>13404.281880032457</v>
      </c>
      <c r="D15" s="48">
        <f>'25% Stretch'!P16</f>
        <v>13404.281880032457</v>
      </c>
      <c r="E15" s="74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8">
        <f>'10% Stretch'!P17</f>
        <v>15724.153714915839</v>
      </c>
      <c r="D16" s="48">
        <f>'25% Stretch'!P17</f>
        <v>15724.153714915839</v>
      </c>
      <c r="E16" s="74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8">
        <f>'10% Stretch'!P18</f>
        <v>11313.276324823668</v>
      </c>
      <c r="D17" s="48">
        <f>'25% Stretch'!P18</f>
        <v>11313.276324823668</v>
      </c>
      <c r="E17" s="74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8">
        <f>'10% Stretch'!P19</f>
        <v>14272.933441524665</v>
      </c>
      <c r="D18" s="48">
        <f>'25% Stretch'!P19</f>
        <v>14272.933441524665</v>
      </c>
      <c r="E18" s="74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8">
        <f>'10% Stretch'!P20</f>
        <v>5617.6268647400284</v>
      </c>
      <c r="D19" s="48">
        <f>'25% Stretch'!P20</f>
        <v>5617.6268647400284</v>
      </c>
      <c r="E19" s="74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8">
        <f>'10% Stretch'!P21</f>
        <v>7901.0881551297252</v>
      </c>
      <c r="D20" s="48">
        <f>'25% Stretch'!P21</f>
        <v>7901.0881551297252</v>
      </c>
      <c r="E20" s="74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8">
        <f>'10% Stretch'!P22</f>
        <v>3635.8529430122967</v>
      </c>
      <c r="D21" s="48">
        <f>'25% Stretch'!P22</f>
        <v>3635.8529430122967</v>
      </c>
      <c r="E21" s="74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8">
        <f>'10% Stretch'!P23</f>
        <v>10330.191623494164</v>
      </c>
      <c r="D22" s="48">
        <f>'25% Stretch'!P23</f>
        <v>10330.191623494164</v>
      </c>
      <c r="E22" s="74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8">
        <f>'10% Stretch'!P24</f>
        <v>5430.3726359153616</v>
      </c>
      <c r="D23" s="48">
        <f>'25% Stretch'!P24</f>
        <v>5430.3726359153616</v>
      </c>
      <c r="E23" s="74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8">
        <f>'10% Stretch'!P25</f>
        <v>23994.54882133866</v>
      </c>
      <c r="D24" s="48">
        <f>'25% Stretch'!P25</f>
        <v>23994.54882133866</v>
      </c>
      <c r="E24" s="74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8">
        <f>'10% Stretch'!P26</f>
        <v>42439.090360568422</v>
      </c>
      <c r="D25" s="48">
        <f>'25% Stretch'!P26</f>
        <v>42439.090360568422</v>
      </c>
      <c r="E25" s="74">
        <f t="shared" si="0"/>
        <v>153381.36448245938</v>
      </c>
    </row>
    <row r="26" spans="1:5" ht="15.75" thickBot="1" x14ac:dyDescent="0.3">
      <c r="A26" s="55">
        <v>24</v>
      </c>
      <c r="B26" s="126">
        <f>Retention!Q27</f>
        <v>17847.000089683417</v>
      </c>
      <c r="C26" s="127">
        <f>'10% Stretch'!P27</f>
        <v>12031.084201984895</v>
      </c>
      <c r="D26" s="126">
        <f>'25% Stretch'!P27</f>
        <v>12031.084201984895</v>
      </c>
      <c r="E26" s="128">
        <f t="shared" si="0"/>
        <v>41909.168493653204</v>
      </c>
    </row>
    <row r="27" spans="1:5" s="10" customFormat="1" ht="15.75" thickBot="1" x14ac:dyDescent="0.3">
      <c r="A27" s="56" t="s">
        <v>12</v>
      </c>
      <c r="B27" s="73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K30" sqref="K30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29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40" t="s">
        <v>35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S1" s="42" t="s">
        <v>16</v>
      </c>
      <c r="U1" s="10" t="s">
        <v>22</v>
      </c>
    </row>
    <row r="2" spans="1:24" ht="18.75" customHeight="1" thickBot="1" x14ac:dyDescent="0.3">
      <c r="B2" s="145" t="s">
        <v>14</v>
      </c>
      <c r="C2" s="146"/>
      <c r="D2" s="146"/>
      <c r="E2" s="146"/>
      <c r="F2" s="146"/>
      <c r="G2" s="144"/>
      <c r="H2" s="145" t="s">
        <v>29</v>
      </c>
      <c r="I2" s="146"/>
      <c r="J2" s="146"/>
      <c r="K2" s="146"/>
      <c r="L2" s="146"/>
      <c r="M2" s="144"/>
      <c r="N2" s="142" t="s">
        <v>15</v>
      </c>
      <c r="O2" s="143"/>
      <c r="P2" s="143"/>
      <c r="Q2" s="144"/>
      <c r="R2" s="66"/>
      <c r="S2" s="49">
        <v>500000</v>
      </c>
      <c r="U2" s="75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83" t="s">
        <v>18</v>
      </c>
      <c r="D3" s="83" t="s">
        <v>21</v>
      </c>
      <c r="E3" s="83" t="s">
        <v>20</v>
      </c>
      <c r="F3" s="83" t="s">
        <v>23</v>
      </c>
      <c r="G3" s="16" t="s">
        <v>32</v>
      </c>
      <c r="H3" s="15" t="s">
        <v>19</v>
      </c>
      <c r="I3" s="83" t="s">
        <v>18</v>
      </c>
      <c r="J3" s="83" t="s">
        <v>21</v>
      </c>
      <c r="K3" s="83" t="s">
        <v>20</v>
      </c>
      <c r="L3" s="83" t="s">
        <v>23</v>
      </c>
      <c r="M3" s="16" t="s">
        <v>32</v>
      </c>
      <c r="N3" s="81" t="s">
        <v>26</v>
      </c>
      <c r="O3" s="16" t="s">
        <v>27</v>
      </c>
      <c r="P3" s="5" t="s">
        <v>33</v>
      </c>
      <c r="Q3" s="136" t="s">
        <v>16</v>
      </c>
      <c r="S3" s="41"/>
      <c r="T3" s="30"/>
    </row>
    <row r="4" spans="1:24" x14ac:dyDescent="0.25">
      <c r="A4" s="44">
        <v>1</v>
      </c>
      <c r="B4" s="119">
        <v>3273</v>
      </c>
      <c r="C4" s="120">
        <f t="shared" ref="C4:C28" si="0">B4-E4</f>
        <v>2438</v>
      </c>
      <c r="D4" s="121">
        <f t="shared" ref="D4:D28" si="1">C4/B4</f>
        <v>0.74488237091353493</v>
      </c>
      <c r="E4" s="120">
        <v>835</v>
      </c>
      <c r="F4" s="121">
        <f t="shared" ref="F4:F28" si="2">E4/B4</f>
        <v>0.25511762908646501</v>
      </c>
      <c r="G4" s="122">
        <f t="shared" ref="G4:G28" si="3">E4/$E$28</f>
        <v>2.4961884547547157E-2</v>
      </c>
      <c r="H4" s="129">
        <v>1276</v>
      </c>
      <c r="I4" s="130">
        <f t="shared" ref="I4:I28" si="4">H4-K4</f>
        <v>848</v>
      </c>
      <c r="J4" s="131">
        <f t="shared" ref="J4:J28" si="5">I4/H4</f>
        <v>0.66457680250783702</v>
      </c>
      <c r="K4" s="130">
        <v>428</v>
      </c>
      <c r="L4" s="131">
        <f t="shared" ref="L4:L28" si="6">K4/H4</f>
        <v>0.33542319749216298</v>
      </c>
      <c r="M4" s="132">
        <f t="shared" ref="M4:M28" si="7">K4/$K$28</f>
        <v>1.9498861047835991E-2</v>
      </c>
      <c r="N4" s="47">
        <f t="shared" ref="N4:N28" si="8">E4*$U$2</f>
        <v>167</v>
      </c>
      <c r="O4" s="85">
        <f t="shared" ref="O4:O28" si="9">E4+N4</f>
        <v>1002</v>
      </c>
      <c r="P4" s="156">
        <f>K4/O4</f>
        <v>0.42714570858283435</v>
      </c>
      <c r="Q4" s="160">
        <f>G4*$S$2</f>
        <v>12480.942273773579</v>
      </c>
      <c r="R4" s="76"/>
      <c r="S4" s="76"/>
      <c r="T4" s="76"/>
      <c r="U4" s="76"/>
      <c r="V4" s="76"/>
      <c r="X4" s="30"/>
    </row>
    <row r="5" spans="1:24" x14ac:dyDescent="0.25">
      <c r="A5" s="45">
        <v>2</v>
      </c>
      <c r="B5" s="91">
        <v>2656</v>
      </c>
      <c r="C5" s="92">
        <f t="shared" si="0"/>
        <v>1550</v>
      </c>
      <c r="D5" s="93">
        <f t="shared" si="1"/>
        <v>0.58358433734939763</v>
      </c>
      <c r="E5" s="92">
        <v>1106</v>
      </c>
      <c r="F5" s="93">
        <f t="shared" si="2"/>
        <v>0.41641566265060243</v>
      </c>
      <c r="G5" s="123">
        <f t="shared" si="3"/>
        <v>3.306328659830797E-2</v>
      </c>
      <c r="H5" s="110">
        <v>1760</v>
      </c>
      <c r="I5" s="111">
        <f t="shared" si="4"/>
        <v>1098</v>
      </c>
      <c r="J5" s="112">
        <f t="shared" si="5"/>
        <v>0.6238636363636364</v>
      </c>
      <c r="K5" s="111">
        <v>662</v>
      </c>
      <c r="L5" s="112">
        <f t="shared" si="6"/>
        <v>0.37613636363636366</v>
      </c>
      <c r="M5" s="133">
        <f t="shared" si="7"/>
        <v>3.0159453302961277E-2</v>
      </c>
      <c r="N5" s="67">
        <f t="shared" si="8"/>
        <v>221.20000000000002</v>
      </c>
      <c r="O5" s="57">
        <f t="shared" si="9"/>
        <v>1327.2</v>
      </c>
      <c r="P5" s="157">
        <f t="shared" ref="P5:P28" si="10">K5/O5</f>
        <v>0.49879445449065701</v>
      </c>
      <c r="Q5" s="160">
        <f t="shared" ref="Q5:Q27" si="11">G5*$S$2</f>
        <v>16531.643299153984</v>
      </c>
      <c r="R5" s="76"/>
      <c r="S5" s="76"/>
      <c r="T5" s="76"/>
      <c r="U5" s="76"/>
      <c r="V5" s="76"/>
      <c r="X5" s="30"/>
    </row>
    <row r="6" spans="1:24" x14ac:dyDescent="0.25">
      <c r="A6" s="45">
        <v>3</v>
      </c>
      <c r="B6" s="91">
        <v>800</v>
      </c>
      <c r="C6" s="92">
        <f t="shared" si="0"/>
        <v>487</v>
      </c>
      <c r="D6" s="93">
        <f t="shared" si="1"/>
        <v>0.60875000000000001</v>
      </c>
      <c r="E6" s="92">
        <v>313</v>
      </c>
      <c r="F6" s="93">
        <f t="shared" si="2"/>
        <v>0.39124999999999999</v>
      </c>
      <c r="G6" s="123">
        <f t="shared" si="3"/>
        <v>9.3569698962661808E-3</v>
      </c>
      <c r="H6" s="110">
        <v>329</v>
      </c>
      <c r="I6" s="111">
        <f t="shared" si="4"/>
        <v>91</v>
      </c>
      <c r="J6" s="112">
        <f t="shared" si="5"/>
        <v>0.27659574468085107</v>
      </c>
      <c r="K6" s="111">
        <v>238</v>
      </c>
      <c r="L6" s="112">
        <f t="shared" si="6"/>
        <v>0.72340425531914898</v>
      </c>
      <c r="M6" s="133">
        <f t="shared" si="7"/>
        <v>1.0842824601366742E-2</v>
      </c>
      <c r="N6" s="67">
        <f t="shared" si="8"/>
        <v>62.6</v>
      </c>
      <c r="O6" s="57">
        <f t="shared" si="9"/>
        <v>375.6</v>
      </c>
      <c r="P6" s="157">
        <f t="shared" si="10"/>
        <v>0.63365282215122465</v>
      </c>
      <c r="Q6" s="160">
        <f t="shared" si="11"/>
        <v>4678.4849481330903</v>
      </c>
      <c r="R6" s="76"/>
      <c r="S6" s="76"/>
      <c r="T6" s="76"/>
      <c r="U6" s="76"/>
      <c r="V6" s="76"/>
      <c r="X6" s="30"/>
    </row>
    <row r="7" spans="1:24" x14ac:dyDescent="0.25">
      <c r="A7" s="45">
        <v>4</v>
      </c>
      <c r="B7" s="91">
        <v>2235</v>
      </c>
      <c r="C7" s="92">
        <f t="shared" si="0"/>
        <v>1444</v>
      </c>
      <c r="D7" s="93">
        <f t="shared" si="1"/>
        <v>0.64608501118568229</v>
      </c>
      <c r="E7" s="92">
        <v>791</v>
      </c>
      <c r="F7" s="93">
        <f t="shared" si="2"/>
        <v>0.35391498881431765</v>
      </c>
      <c r="G7" s="123">
        <f t="shared" si="3"/>
        <v>2.3646527757017727E-2</v>
      </c>
      <c r="H7" s="110">
        <v>1305</v>
      </c>
      <c r="I7" s="111">
        <f t="shared" si="4"/>
        <v>604</v>
      </c>
      <c r="J7" s="112">
        <f t="shared" si="5"/>
        <v>0.46283524904214557</v>
      </c>
      <c r="K7" s="111">
        <v>701</v>
      </c>
      <c r="L7" s="112">
        <f t="shared" si="6"/>
        <v>0.53716475095785443</v>
      </c>
      <c r="M7" s="133">
        <f t="shared" si="7"/>
        <v>3.1936218678815492E-2</v>
      </c>
      <c r="N7" s="67">
        <f t="shared" si="8"/>
        <v>158.20000000000002</v>
      </c>
      <c r="O7" s="57">
        <f t="shared" si="9"/>
        <v>949.2</v>
      </c>
      <c r="P7" s="157">
        <f t="shared" si="10"/>
        <v>0.7385166455962916</v>
      </c>
      <c r="Q7" s="160">
        <f t="shared" si="11"/>
        <v>11823.263878508864</v>
      </c>
      <c r="R7" s="76"/>
      <c r="S7" s="76"/>
      <c r="T7" s="76"/>
      <c r="U7" s="76"/>
      <c r="V7" s="76"/>
      <c r="X7" s="30"/>
    </row>
    <row r="8" spans="1:24" x14ac:dyDescent="0.25">
      <c r="A8" s="45">
        <v>5</v>
      </c>
      <c r="B8" s="91">
        <v>2342</v>
      </c>
      <c r="C8" s="92">
        <f t="shared" si="0"/>
        <v>1314</v>
      </c>
      <c r="D8" s="93">
        <f t="shared" si="1"/>
        <v>0.56105892399658408</v>
      </c>
      <c r="E8" s="92">
        <v>1028</v>
      </c>
      <c r="F8" s="93">
        <f t="shared" si="2"/>
        <v>0.43894107600341586</v>
      </c>
      <c r="G8" s="123">
        <f t="shared" si="3"/>
        <v>3.0731517742369437E-2</v>
      </c>
      <c r="H8" s="110">
        <v>922</v>
      </c>
      <c r="I8" s="111">
        <f t="shared" si="4"/>
        <v>363</v>
      </c>
      <c r="J8" s="112">
        <f t="shared" si="5"/>
        <v>0.39370932754880694</v>
      </c>
      <c r="K8" s="111">
        <v>559</v>
      </c>
      <c r="L8" s="112">
        <f t="shared" si="6"/>
        <v>0.60629067245119306</v>
      </c>
      <c r="M8" s="133">
        <f t="shared" si="7"/>
        <v>2.5466970387243736E-2</v>
      </c>
      <c r="N8" s="67">
        <f t="shared" si="8"/>
        <v>205.60000000000002</v>
      </c>
      <c r="O8" s="57">
        <f t="shared" si="9"/>
        <v>1233.5999999999999</v>
      </c>
      <c r="P8" s="157">
        <f t="shared" si="10"/>
        <v>0.45314526588845661</v>
      </c>
      <c r="Q8" s="160">
        <f t="shared" si="11"/>
        <v>15365.758871184718</v>
      </c>
      <c r="R8" s="76"/>
      <c r="S8" s="76"/>
      <c r="T8" s="76"/>
      <c r="U8" s="76"/>
      <c r="V8" s="76"/>
      <c r="X8" s="30"/>
    </row>
    <row r="9" spans="1:24" x14ac:dyDescent="0.25">
      <c r="A9" s="45">
        <v>6</v>
      </c>
      <c r="B9" s="91">
        <v>643</v>
      </c>
      <c r="C9" s="92">
        <f t="shared" si="0"/>
        <v>378</v>
      </c>
      <c r="D9" s="93">
        <f t="shared" si="1"/>
        <v>0.58786936236391918</v>
      </c>
      <c r="E9" s="92">
        <v>265</v>
      </c>
      <c r="F9" s="93">
        <f t="shared" si="2"/>
        <v>0.41213063763608088</v>
      </c>
      <c r="G9" s="123">
        <f t="shared" si="3"/>
        <v>7.9220352156886189E-3</v>
      </c>
      <c r="H9" s="110">
        <v>476</v>
      </c>
      <c r="I9" s="111">
        <f t="shared" si="4"/>
        <v>186</v>
      </c>
      <c r="J9" s="112">
        <f t="shared" si="5"/>
        <v>0.3907563025210084</v>
      </c>
      <c r="K9" s="111">
        <v>290</v>
      </c>
      <c r="L9" s="112">
        <f t="shared" si="6"/>
        <v>0.60924369747899154</v>
      </c>
      <c r="M9" s="133">
        <f t="shared" si="7"/>
        <v>1.3211845102505695E-2</v>
      </c>
      <c r="N9" s="67">
        <f t="shared" si="8"/>
        <v>53</v>
      </c>
      <c r="O9" s="57">
        <f t="shared" si="9"/>
        <v>318</v>
      </c>
      <c r="P9" s="157">
        <f t="shared" si="10"/>
        <v>0.91194968553459121</v>
      </c>
      <c r="Q9" s="160">
        <f t="shared" si="11"/>
        <v>3961.0176078443096</v>
      </c>
      <c r="R9" s="76"/>
      <c r="S9" s="76"/>
      <c r="T9" s="76"/>
      <c r="U9" s="76"/>
      <c r="V9" s="76"/>
      <c r="X9" s="30"/>
    </row>
    <row r="10" spans="1:24" x14ac:dyDescent="0.25">
      <c r="A10" s="45">
        <v>7</v>
      </c>
      <c r="B10" s="91">
        <v>457</v>
      </c>
      <c r="C10" s="92">
        <f t="shared" si="0"/>
        <v>202</v>
      </c>
      <c r="D10" s="93">
        <f t="shared" si="1"/>
        <v>0.44201312910284463</v>
      </c>
      <c r="E10" s="92">
        <v>255</v>
      </c>
      <c r="F10" s="93">
        <f t="shared" si="2"/>
        <v>0.55798687089715537</v>
      </c>
      <c r="G10" s="123">
        <f t="shared" si="3"/>
        <v>7.6230904905682942E-3</v>
      </c>
      <c r="H10" s="110">
        <v>298</v>
      </c>
      <c r="I10" s="111">
        <f t="shared" si="4"/>
        <v>119</v>
      </c>
      <c r="J10" s="112">
        <f t="shared" si="5"/>
        <v>0.39932885906040266</v>
      </c>
      <c r="K10" s="111">
        <v>179</v>
      </c>
      <c r="L10" s="112">
        <f t="shared" si="6"/>
        <v>0.60067114093959728</v>
      </c>
      <c r="M10" s="133">
        <f t="shared" si="7"/>
        <v>8.1548974943052386E-3</v>
      </c>
      <c r="N10" s="67">
        <f t="shared" si="8"/>
        <v>51</v>
      </c>
      <c r="O10" s="57">
        <f t="shared" si="9"/>
        <v>306</v>
      </c>
      <c r="P10" s="157">
        <f t="shared" si="10"/>
        <v>0.58496732026143794</v>
      </c>
      <c r="Q10" s="160">
        <f t="shared" si="11"/>
        <v>3811.5452452841473</v>
      </c>
      <c r="R10" s="76"/>
      <c r="S10" s="76"/>
      <c r="T10" s="76"/>
      <c r="U10" s="76"/>
      <c r="V10" s="76"/>
      <c r="X10" s="30"/>
    </row>
    <row r="11" spans="1:24" x14ac:dyDescent="0.25">
      <c r="A11" s="45">
        <v>8</v>
      </c>
      <c r="B11" s="91">
        <v>5504</v>
      </c>
      <c r="C11" s="92">
        <f t="shared" si="0"/>
        <v>3686</v>
      </c>
      <c r="D11" s="93">
        <f t="shared" si="1"/>
        <v>0.66969476744186052</v>
      </c>
      <c r="E11" s="92">
        <v>1818</v>
      </c>
      <c r="F11" s="93">
        <f t="shared" si="2"/>
        <v>0.33030523255813954</v>
      </c>
      <c r="G11" s="123">
        <f t="shared" si="3"/>
        <v>5.4348151026875131E-2</v>
      </c>
      <c r="H11" s="110">
        <v>5253</v>
      </c>
      <c r="I11" s="111">
        <f t="shared" si="4"/>
        <v>3269</v>
      </c>
      <c r="J11" s="112">
        <f t="shared" si="5"/>
        <v>0.62231106034646866</v>
      </c>
      <c r="K11" s="111">
        <v>1984</v>
      </c>
      <c r="L11" s="112">
        <f t="shared" si="6"/>
        <v>0.37768893965353134</v>
      </c>
      <c r="M11" s="133">
        <f t="shared" si="7"/>
        <v>9.0387243735763095E-2</v>
      </c>
      <c r="N11" s="67">
        <f t="shared" si="8"/>
        <v>363.6</v>
      </c>
      <c r="O11" s="57">
        <f t="shared" si="9"/>
        <v>2181.6</v>
      </c>
      <c r="P11" s="157">
        <f t="shared" si="10"/>
        <v>0.90942427576090945</v>
      </c>
      <c r="Q11" s="160">
        <f t="shared" si="11"/>
        <v>27174.075513437565</v>
      </c>
      <c r="R11" s="76"/>
      <c r="S11" s="76"/>
      <c r="T11" s="76"/>
      <c r="U11" s="76"/>
      <c r="V11" s="76"/>
      <c r="X11" s="30"/>
    </row>
    <row r="12" spans="1:24" x14ac:dyDescent="0.25">
      <c r="A12" s="45">
        <v>9</v>
      </c>
      <c r="B12" s="91">
        <v>1842</v>
      </c>
      <c r="C12" s="92">
        <f t="shared" si="0"/>
        <v>1352</v>
      </c>
      <c r="D12" s="93">
        <f t="shared" si="1"/>
        <v>0.73398479913137893</v>
      </c>
      <c r="E12" s="92">
        <v>490</v>
      </c>
      <c r="F12" s="93">
        <f t="shared" si="2"/>
        <v>0.26601520086862107</v>
      </c>
      <c r="G12" s="123">
        <f t="shared" si="3"/>
        <v>1.4648291530895937E-2</v>
      </c>
      <c r="H12" s="110">
        <v>759</v>
      </c>
      <c r="I12" s="111">
        <f t="shared" si="4"/>
        <v>512</v>
      </c>
      <c r="J12" s="112">
        <f t="shared" si="5"/>
        <v>0.67457180500658764</v>
      </c>
      <c r="K12" s="111">
        <v>247</v>
      </c>
      <c r="L12" s="112">
        <f t="shared" si="6"/>
        <v>0.32542819499341241</v>
      </c>
      <c r="M12" s="133">
        <f t="shared" si="7"/>
        <v>1.1252847380410023E-2</v>
      </c>
      <c r="N12" s="67">
        <f t="shared" si="8"/>
        <v>98</v>
      </c>
      <c r="O12" s="57">
        <f t="shared" si="9"/>
        <v>588</v>
      </c>
      <c r="P12" s="157">
        <f t="shared" si="10"/>
        <v>0.42006802721088438</v>
      </c>
      <c r="Q12" s="160">
        <f t="shared" si="11"/>
        <v>7324.1457654479691</v>
      </c>
      <c r="R12" s="76"/>
      <c r="S12" s="76"/>
      <c r="T12" s="76"/>
      <c r="U12" s="76"/>
      <c r="V12" s="76"/>
      <c r="X12" s="30"/>
    </row>
    <row r="13" spans="1:24" x14ac:dyDescent="0.25">
      <c r="A13" s="45">
        <v>10</v>
      </c>
      <c r="B13" s="91">
        <v>3121</v>
      </c>
      <c r="C13" s="92">
        <f t="shared" si="0"/>
        <v>1893</v>
      </c>
      <c r="D13" s="93">
        <f t="shared" si="1"/>
        <v>0.60653636654918297</v>
      </c>
      <c r="E13" s="92">
        <v>1228</v>
      </c>
      <c r="F13" s="93">
        <f t="shared" si="2"/>
        <v>0.39346363345081703</v>
      </c>
      <c r="G13" s="123">
        <f t="shared" si="3"/>
        <v>3.671041224477594E-2</v>
      </c>
      <c r="H13" s="110">
        <v>1213</v>
      </c>
      <c r="I13" s="111">
        <f t="shared" si="4"/>
        <v>568</v>
      </c>
      <c r="J13" s="112">
        <f t="shared" si="5"/>
        <v>0.46826051112943118</v>
      </c>
      <c r="K13" s="111">
        <v>645</v>
      </c>
      <c r="L13" s="112">
        <f t="shared" si="6"/>
        <v>0.53173948887056888</v>
      </c>
      <c r="M13" s="133">
        <f t="shared" si="7"/>
        <v>2.938496583143508E-2</v>
      </c>
      <c r="N13" s="67">
        <f t="shared" si="8"/>
        <v>245.60000000000002</v>
      </c>
      <c r="O13" s="57">
        <f t="shared" si="9"/>
        <v>1473.6</v>
      </c>
      <c r="P13" s="157">
        <f t="shared" si="10"/>
        <v>0.43770358306188928</v>
      </c>
      <c r="Q13" s="160">
        <f t="shared" si="11"/>
        <v>18355.206122387972</v>
      </c>
      <c r="R13" s="76"/>
      <c r="S13" s="76"/>
      <c r="T13" s="76"/>
      <c r="U13" s="76"/>
      <c r="V13" s="76"/>
      <c r="X13" s="30"/>
    </row>
    <row r="14" spans="1:24" x14ac:dyDescent="0.25">
      <c r="A14" s="45">
        <v>11</v>
      </c>
      <c r="B14" s="91">
        <v>2589</v>
      </c>
      <c r="C14" s="92">
        <f t="shared" si="0"/>
        <v>1616</v>
      </c>
      <c r="D14" s="93">
        <f t="shared" si="1"/>
        <v>0.62417921977597524</v>
      </c>
      <c r="E14" s="92">
        <v>973</v>
      </c>
      <c r="F14" s="93">
        <f t="shared" si="2"/>
        <v>0.37582078022402471</v>
      </c>
      <c r="G14" s="123">
        <f t="shared" si="3"/>
        <v>2.9087321754207647E-2</v>
      </c>
      <c r="H14" s="110">
        <v>1006</v>
      </c>
      <c r="I14" s="111">
        <f t="shared" si="4"/>
        <v>498</v>
      </c>
      <c r="J14" s="112">
        <f t="shared" si="5"/>
        <v>0.49502982107355864</v>
      </c>
      <c r="K14" s="111">
        <v>508</v>
      </c>
      <c r="L14" s="112">
        <f t="shared" si="6"/>
        <v>0.50497017892644136</v>
      </c>
      <c r="M14" s="133">
        <f t="shared" si="7"/>
        <v>2.3143507972665147E-2</v>
      </c>
      <c r="N14" s="67">
        <f t="shared" si="8"/>
        <v>194.60000000000002</v>
      </c>
      <c r="O14" s="57">
        <f t="shared" si="9"/>
        <v>1167.5999999999999</v>
      </c>
      <c r="P14" s="157">
        <f t="shared" si="10"/>
        <v>0.43508050702295309</v>
      </c>
      <c r="Q14" s="160">
        <f t="shared" si="11"/>
        <v>14543.660877103823</v>
      </c>
      <c r="R14" s="76"/>
      <c r="S14" s="76"/>
      <c r="T14" s="76"/>
      <c r="U14" s="76"/>
      <c r="V14" s="76"/>
      <c r="X14" s="30"/>
    </row>
    <row r="15" spans="1:24" x14ac:dyDescent="0.25">
      <c r="A15" s="45">
        <v>12</v>
      </c>
      <c r="B15" s="91">
        <v>7865</v>
      </c>
      <c r="C15" s="92">
        <f t="shared" si="0"/>
        <v>4867</v>
      </c>
      <c r="D15" s="93">
        <f t="shared" si="1"/>
        <v>0.6188175460902734</v>
      </c>
      <c r="E15" s="92">
        <v>2998</v>
      </c>
      <c r="F15" s="93">
        <f t="shared" si="2"/>
        <v>0.38118245390972666</v>
      </c>
      <c r="G15" s="123">
        <f t="shared" si="3"/>
        <v>8.9623628591073506E-2</v>
      </c>
      <c r="H15" s="110">
        <v>2559</v>
      </c>
      <c r="I15" s="111">
        <f t="shared" si="4"/>
        <v>1475</v>
      </c>
      <c r="J15" s="112">
        <f t="shared" si="5"/>
        <v>0.57639703008987886</v>
      </c>
      <c r="K15" s="111">
        <v>1084</v>
      </c>
      <c r="L15" s="112">
        <f t="shared" si="6"/>
        <v>0.42360296991012114</v>
      </c>
      <c r="M15" s="133">
        <f t="shared" si="7"/>
        <v>4.9384965831435076E-2</v>
      </c>
      <c r="N15" s="67">
        <f t="shared" si="8"/>
        <v>599.6</v>
      </c>
      <c r="O15" s="57">
        <f t="shared" si="9"/>
        <v>3597.6</v>
      </c>
      <c r="P15" s="157">
        <f t="shared" si="10"/>
        <v>0.30131198576828999</v>
      </c>
      <c r="Q15" s="160">
        <f t="shared" si="11"/>
        <v>44811.814295536751</v>
      </c>
      <c r="R15" s="76"/>
      <c r="S15" s="76"/>
      <c r="T15" s="76"/>
      <c r="U15" s="76"/>
      <c r="V15" s="76"/>
      <c r="X15" s="30"/>
    </row>
    <row r="16" spans="1:24" x14ac:dyDescent="0.25">
      <c r="A16" s="45">
        <v>13</v>
      </c>
      <c r="B16" s="91">
        <v>4483</v>
      </c>
      <c r="C16" s="92">
        <f t="shared" si="0"/>
        <v>2822</v>
      </c>
      <c r="D16" s="93">
        <f t="shared" si="1"/>
        <v>0.62948918135177334</v>
      </c>
      <c r="E16" s="92">
        <v>1661</v>
      </c>
      <c r="F16" s="93">
        <f t="shared" si="2"/>
        <v>0.37051081864822666</v>
      </c>
      <c r="G16" s="123">
        <f t="shared" si="3"/>
        <v>4.9654718842486026E-2</v>
      </c>
      <c r="H16" s="110">
        <v>1298</v>
      </c>
      <c r="I16" s="111">
        <f t="shared" si="4"/>
        <v>435</v>
      </c>
      <c r="J16" s="112">
        <f t="shared" si="5"/>
        <v>0.33513097072419107</v>
      </c>
      <c r="K16" s="111">
        <v>863</v>
      </c>
      <c r="L16" s="112">
        <f t="shared" si="6"/>
        <v>0.66486902927580893</v>
      </c>
      <c r="M16" s="133">
        <f t="shared" si="7"/>
        <v>3.9316628701594532E-2</v>
      </c>
      <c r="N16" s="67">
        <f t="shared" si="8"/>
        <v>332.20000000000005</v>
      </c>
      <c r="O16" s="57">
        <f t="shared" si="9"/>
        <v>1993.2</v>
      </c>
      <c r="P16" s="157">
        <f t="shared" si="10"/>
        <v>0.43297210515753559</v>
      </c>
      <c r="Q16" s="160">
        <f t="shared" si="11"/>
        <v>24827.359421243014</v>
      </c>
      <c r="R16" s="76"/>
      <c r="S16" s="76"/>
      <c r="T16" s="76"/>
      <c r="U16" s="76"/>
      <c r="V16" s="76"/>
      <c r="X16" s="30"/>
    </row>
    <row r="17" spans="1:24" x14ac:dyDescent="0.25">
      <c r="A17" s="45">
        <v>14</v>
      </c>
      <c r="B17" s="91">
        <v>5374</v>
      </c>
      <c r="C17" s="92">
        <f t="shared" si="0"/>
        <v>3669</v>
      </c>
      <c r="D17" s="93">
        <f t="shared" si="1"/>
        <v>0.68273167100855969</v>
      </c>
      <c r="E17" s="92">
        <v>1705</v>
      </c>
      <c r="F17" s="93">
        <f t="shared" si="2"/>
        <v>0.31726832899144025</v>
      </c>
      <c r="G17" s="123">
        <f t="shared" si="3"/>
        <v>5.0970075633015456E-2</v>
      </c>
      <c r="H17" s="110">
        <v>2552</v>
      </c>
      <c r="I17" s="111">
        <f t="shared" si="4"/>
        <v>1099</v>
      </c>
      <c r="J17" s="112">
        <f t="shared" si="5"/>
        <v>0.43064263322884011</v>
      </c>
      <c r="K17" s="111">
        <v>1453</v>
      </c>
      <c r="L17" s="112">
        <f t="shared" si="6"/>
        <v>0.56935736677115989</v>
      </c>
      <c r="M17" s="133">
        <f t="shared" si="7"/>
        <v>6.6195899772209563E-2</v>
      </c>
      <c r="N17" s="67">
        <f t="shared" si="8"/>
        <v>341</v>
      </c>
      <c r="O17" s="57">
        <f t="shared" si="9"/>
        <v>2046</v>
      </c>
      <c r="P17" s="157">
        <f t="shared" si="10"/>
        <v>0.71016617790811343</v>
      </c>
      <c r="Q17" s="160">
        <f t="shared" si="11"/>
        <v>25485.037816507727</v>
      </c>
      <c r="R17" s="76"/>
      <c r="S17" s="76"/>
      <c r="T17" s="76"/>
      <c r="U17" s="76"/>
      <c r="V17" s="76"/>
      <c r="X17" s="30"/>
    </row>
    <row r="18" spans="1:24" x14ac:dyDescent="0.25">
      <c r="A18" s="45">
        <v>15</v>
      </c>
      <c r="B18" s="91">
        <v>7791</v>
      </c>
      <c r="C18" s="92">
        <f t="shared" si="0"/>
        <v>5389</v>
      </c>
      <c r="D18" s="93">
        <f t="shared" si="1"/>
        <v>0.69169554614298545</v>
      </c>
      <c r="E18" s="92">
        <v>2402</v>
      </c>
      <c r="F18" s="93">
        <f t="shared" si="2"/>
        <v>0.30830445385701449</v>
      </c>
      <c r="G18" s="123">
        <f t="shared" si="3"/>
        <v>7.1806522973902123E-2</v>
      </c>
      <c r="H18" s="110">
        <v>4029</v>
      </c>
      <c r="I18" s="111">
        <f t="shared" si="4"/>
        <v>1730</v>
      </c>
      <c r="J18" s="112">
        <f t="shared" si="5"/>
        <v>0.42938694465127825</v>
      </c>
      <c r="K18" s="111">
        <v>2299</v>
      </c>
      <c r="L18" s="112">
        <f t="shared" si="6"/>
        <v>0.57061305534872175</v>
      </c>
      <c r="M18" s="133">
        <f t="shared" si="7"/>
        <v>0.1047380410022779</v>
      </c>
      <c r="N18" s="67">
        <f t="shared" si="8"/>
        <v>480.40000000000003</v>
      </c>
      <c r="O18" s="57">
        <f t="shared" si="9"/>
        <v>2882.4</v>
      </c>
      <c r="P18" s="157">
        <f t="shared" si="10"/>
        <v>0.79759922286983065</v>
      </c>
      <c r="Q18" s="160">
        <f t="shared" si="11"/>
        <v>35903.261486951058</v>
      </c>
      <c r="R18" s="76"/>
      <c r="S18" s="76"/>
      <c r="T18" s="76"/>
      <c r="U18" s="76"/>
      <c r="V18" s="76"/>
      <c r="X18" s="30"/>
    </row>
    <row r="19" spans="1:24" x14ac:dyDescent="0.25">
      <c r="A19" s="45">
        <v>16</v>
      </c>
      <c r="B19" s="91">
        <v>3707</v>
      </c>
      <c r="C19" s="92">
        <f t="shared" si="0"/>
        <v>2789</v>
      </c>
      <c r="D19" s="93">
        <f t="shared" si="1"/>
        <v>0.75236039924467224</v>
      </c>
      <c r="E19" s="92">
        <v>918</v>
      </c>
      <c r="F19" s="93">
        <f t="shared" si="2"/>
        <v>0.24763960075532776</v>
      </c>
      <c r="G19" s="123">
        <f t="shared" si="3"/>
        <v>2.7443125766045857E-2</v>
      </c>
      <c r="H19" s="110">
        <v>1514</v>
      </c>
      <c r="I19" s="111">
        <f t="shared" si="4"/>
        <v>798</v>
      </c>
      <c r="J19" s="112">
        <f t="shared" si="5"/>
        <v>0.52708058124174373</v>
      </c>
      <c r="K19" s="111">
        <v>716</v>
      </c>
      <c r="L19" s="112">
        <f t="shared" si="6"/>
        <v>0.47291941875825627</v>
      </c>
      <c r="M19" s="133">
        <f t="shared" si="7"/>
        <v>3.2619589977220954E-2</v>
      </c>
      <c r="N19" s="67">
        <f t="shared" si="8"/>
        <v>183.60000000000002</v>
      </c>
      <c r="O19" s="57">
        <f t="shared" si="9"/>
        <v>1101.5999999999999</v>
      </c>
      <c r="P19" s="157">
        <f t="shared" si="10"/>
        <v>0.64996368917937553</v>
      </c>
      <c r="Q19" s="160">
        <f t="shared" si="11"/>
        <v>13721.562883022929</v>
      </c>
      <c r="R19" s="76"/>
      <c r="S19" s="76"/>
      <c r="T19" s="76"/>
      <c r="U19" s="76"/>
      <c r="V19" s="76"/>
      <c r="X19" s="30"/>
    </row>
    <row r="20" spans="1:24" x14ac:dyDescent="0.25">
      <c r="A20" s="45">
        <v>17</v>
      </c>
      <c r="B20" s="91">
        <v>3007</v>
      </c>
      <c r="C20" s="92">
        <f t="shared" si="0"/>
        <v>1811</v>
      </c>
      <c r="D20" s="93">
        <f t="shared" si="1"/>
        <v>0.60226139008979052</v>
      </c>
      <c r="E20" s="92">
        <v>1196</v>
      </c>
      <c r="F20" s="93">
        <f t="shared" si="2"/>
        <v>0.39773860991020948</v>
      </c>
      <c r="G20" s="123">
        <f t="shared" si="3"/>
        <v>3.5753789124390901E-2</v>
      </c>
      <c r="H20" s="110">
        <v>997</v>
      </c>
      <c r="I20" s="111">
        <f t="shared" si="4"/>
        <v>512</v>
      </c>
      <c r="J20" s="112">
        <f t="shared" si="5"/>
        <v>0.51354062186559679</v>
      </c>
      <c r="K20" s="111">
        <v>485</v>
      </c>
      <c r="L20" s="112">
        <f t="shared" si="6"/>
        <v>0.48645937813440321</v>
      </c>
      <c r="M20" s="133">
        <f t="shared" si="7"/>
        <v>2.2095671981776765E-2</v>
      </c>
      <c r="N20" s="67">
        <f t="shared" si="8"/>
        <v>239.20000000000002</v>
      </c>
      <c r="O20" s="57">
        <f t="shared" si="9"/>
        <v>1435.2</v>
      </c>
      <c r="P20" s="157">
        <f t="shared" si="10"/>
        <v>0.3379319955406912</v>
      </c>
      <c r="Q20" s="160">
        <f t="shared" si="11"/>
        <v>17876.894562195452</v>
      </c>
      <c r="R20" s="76"/>
      <c r="S20" s="76"/>
      <c r="T20" s="76"/>
      <c r="U20" s="76"/>
      <c r="V20" s="76"/>
      <c r="X20" s="30"/>
    </row>
    <row r="21" spans="1:24" x14ac:dyDescent="0.25">
      <c r="A21" s="45">
        <v>18</v>
      </c>
      <c r="B21" s="91">
        <v>2915</v>
      </c>
      <c r="C21" s="92">
        <f t="shared" si="0"/>
        <v>1852</v>
      </c>
      <c r="D21" s="93">
        <f t="shared" si="1"/>
        <v>0.63533447684391076</v>
      </c>
      <c r="E21" s="92">
        <v>1063</v>
      </c>
      <c r="F21" s="93">
        <f t="shared" si="2"/>
        <v>0.36466552315608919</v>
      </c>
      <c r="G21" s="123">
        <f t="shared" si="3"/>
        <v>3.1777824280290572E-2</v>
      </c>
      <c r="H21" s="110">
        <v>1784</v>
      </c>
      <c r="I21" s="111">
        <f t="shared" si="4"/>
        <v>944</v>
      </c>
      <c r="J21" s="112">
        <f t="shared" si="5"/>
        <v>0.52914798206278024</v>
      </c>
      <c r="K21" s="111">
        <v>840</v>
      </c>
      <c r="L21" s="112">
        <f t="shared" si="6"/>
        <v>0.47085201793721976</v>
      </c>
      <c r="M21" s="133">
        <f t="shared" si="7"/>
        <v>3.826879271070615E-2</v>
      </c>
      <c r="N21" s="67">
        <f t="shared" si="8"/>
        <v>212.60000000000002</v>
      </c>
      <c r="O21" s="57">
        <f t="shared" si="9"/>
        <v>1275.5999999999999</v>
      </c>
      <c r="P21" s="157">
        <f t="shared" si="10"/>
        <v>0.65851364063969897</v>
      </c>
      <c r="Q21" s="160">
        <f t="shared" si="11"/>
        <v>15888.912140145287</v>
      </c>
      <c r="R21" s="76"/>
      <c r="S21" s="76"/>
      <c r="T21" s="76"/>
      <c r="U21" s="76"/>
      <c r="V21" s="76"/>
      <c r="X21" s="30"/>
    </row>
    <row r="22" spans="1:24" x14ac:dyDescent="0.25">
      <c r="A22" s="45">
        <v>19</v>
      </c>
      <c r="B22" s="91">
        <v>1377</v>
      </c>
      <c r="C22" s="92">
        <f t="shared" si="0"/>
        <v>858</v>
      </c>
      <c r="D22" s="93">
        <f t="shared" si="1"/>
        <v>0.62309368191721137</v>
      </c>
      <c r="E22" s="92">
        <v>519</v>
      </c>
      <c r="F22" s="93">
        <f t="shared" si="2"/>
        <v>0.37690631808278868</v>
      </c>
      <c r="G22" s="123">
        <f t="shared" si="3"/>
        <v>1.551523123374488E-2</v>
      </c>
      <c r="H22" s="110">
        <v>792</v>
      </c>
      <c r="I22" s="111">
        <f t="shared" si="4"/>
        <v>429</v>
      </c>
      <c r="J22" s="112">
        <f t="shared" si="5"/>
        <v>0.54166666666666663</v>
      </c>
      <c r="K22" s="111">
        <v>363</v>
      </c>
      <c r="L22" s="112">
        <f t="shared" si="6"/>
        <v>0.45833333333333331</v>
      </c>
      <c r="M22" s="133">
        <f t="shared" si="7"/>
        <v>1.6537585421412301E-2</v>
      </c>
      <c r="N22" s="67">
        <f t="shared" si="8"/>
        <v>103.80000000000001</v>
      </c>
      <c r="O22" s="57">
        <f t="shared" si="9"/>
        <v>622.79999999999995</v>
      </c>
      <c r="P22" s="157">
        <f t="shared" si="10"/>
        <v>0.58285163776493265</v>
      </c>
      <c r="Q22" s="160">
        <f t="shared" si="11"/>
        <v>7757.6156168724401</v>
      </c>
      <c r="R22" s="76"/>
      <c r="S22" s="76"/>
      <c r="T22" s="76"/>
      <c r="U22" s="76"/>
      <c r="V22" s="76"/>
      <c r="X22" s="30"/>
    </row>
    <row r="23" spans="1:24" x14ac:dyDescent="0.25">
      <c r="A23" s="45">
        <v>20</v>
      </c>
      <c r="B23" s="91">
        <v>2708</v>
      </c>
      <c r="C23" s="92">
        <f t="shared" si="0"/>
        <v>1794</v>
      </c>
      <c r="D23" s="93">
        <f t="shared" si="1"/>
        <v>0.66248153618906946</v>
      </c>
      <c r="E23" s="92">
        <v>914</v>
      </c>
      <c r="F23" s="93">
        <f t="shared" si="2"/>
        <v>0.33751846381093059</v>
      </c>
      <c r="G23" s="123">
        <f t="shared" si="3"/>
        <v>2.7323547875997729E-2</v>
      </c>
      <c r="H23" s="110">
        <v>1298</v>
      </c>
      <c r="I23" s="111">
        <f t="shared" si="4"/>
        <v>427</v>
      </c>
      <c r="J23" s="112">
        <f t="shared" si="5"/>
        <v>0.32896764252696459</v>
      </c>
      <c r="K23" s="111">
        <v>871</v>
      </c>
      <c r="L23" s="112">
        <f t="shared" si="6"/>
        <v>0.67103235747303547</v>
      </c>
      <c r="M23" s="133">
        <f t="shared" si="7"/>
        <v>3.9681093394077452E-2</v>
      </c>
      <c r="N23" s="67">
        <f t="shared" si="8"/>
        <v>182.8</v>
      </c>
      <c r="O23" s="57">
        <f t="shared" si="9"/>
        <v>1096.8</v>
      </c>
      <c r="P23" s="157">
        <f t="shared" si="10"/>
        <v>0.79412837345003651</v>
      </c>
      <c r="Q23" s="160">
        <f t="shared" si="11"/>
        <v>13661.773937998865</v>
      </c>
      <c r="R23" s="76"/>
      <c r="S23" s="76"/>
      <c r="T23" s="76"/>
      <c r="U23" s="76"/>
      <c r="V23" s="76"/>
      <c r="X23" s="30"/>
    </row>
    <row r="24" spans="1:24" x14ac:dyDescent="0.25">
      <c r="A24" s="45">
        <v>21</v>
      </c>
      <c r="B24" s="91">
        <v>4316</v>
      </c>
      <c r="C24" s="92">
        <f t="shared" si="0"/>
        <v>3260</v>
      </c>
      <c r="D24" s="93">
        <f t="shared" si="1"/>
        <v>0.75532900834105654</v>
      </c>
      <c r="E24" s="92">
        <v>1056</v>
      </c>
      <c r="F24" s="93">
        <f t="shared" si="2"/>
        <v>0.24467099165894346</v>
      </c>
      <c r="G24" s="123">
        <f t="shared" si="3"/>
        <v>3.1568562972706347E-2</v>
      </c>
      <c r="H24" s="110">
        <v>3797</v>
      </c>
      <c r="I24" s="111">
        <f t="shared" si="4"/>
        <v>2044</v>
      </c>
      <c r="J24" s="112">
        <f t="shared" si="5"/>
        <v>0.53831972609955225</v>
      </c>
      <c r="K24" s="111">
        <v>1753</v>
      </c>
      <c r="L24" s="112">
        <f t="shared" si="6"/>
        <v>0.46168027390044775</v>
      </c>
      <c r="M24" s="133">
        <f t="shared" si="7"/>
        <v>7.9863325740318902E-2</v>
      </c>
      <c r="N24" s="67">
        <f t="shared" si="8"/>
        <v>211.20000000000002</v>
      </c>
      <c r="O24" s="57">
        <f t="shared" si="9"/>
        <v>1267.2</v>
      </c>
      <c r="P24" s="157">
        <f t="shared" si="10"/>
        <v>1.383364898989899</v>
      </c>
      <c r="Q24" s="162">
        <f t="shared" si="11"/>
        <v>15784.281486353173</v>
      </c>
      <c r="R24" s="76"/>
      <c r="S24" s="76"/>
      <c r="T24" s="76"/>
      <c r="U24" s="76"/>
      <c r="V24" s="76"/>
      <c r="X24" s="30"/>
    </row>
    <row r="25" spans="1:24" x14ac:dyDescent="0.25">
      <c r="A25" s="45">
        <v>22</v>
      </c>
      <c r="B25" s="91">
        <v>11322</v>
      </c>
      <c r="C25" s="92">
        <f t="shared" si="0"/>
        <v>7182</v>
      </c>
      <c r="D25" s="93">
        <f t="shared" si="1"/>
        <v>0.6343402225755167</v>
      </c>
      <c r="E25" s="92">
        <v>4140</v>
      </c>
      <c r="F25" s="93">
        <f t="shared" si="2"/>
        <v>0.3656597774244833</v>
      </c>
      <c r="G25" s="123">
        <f t="shared" si="3"/>
        <v>0.12376311619981466</v>
      </c>
      <c r="H25" s="110">
        <v>4312</v>
      </c>
      <c r="I25" s="111">
        <f t="shared" si="4"/>
        <v>2704</v>
      </c>
      <c r="J25" s="112">
        <f t="shared" si="5"/>
        <v>0.62708719851576999</v>
      </c>
      <c r="K25" s="111">
        <v>1608</v>
      </c>
      <c r="L25" s="112">
        <f t="shared" si="6"/>
        <v>0.37291280148423006</v>
      </c>
      <c r="M25" s="133">
        <f t="shared" si="7"/>
        <v>7.3257403189066053E-2</v>
      </c>
      <c r="N25" s="67">
        <f t="shared" si="8"/>
        <v>828</v>
      </c>
      <c r="O25" s="57">
        <f t="shared" si="9"/>
        <v>4968</v>
      </c>
      <c r="P25" s="157">
        <f t="shared" si="10"/>
        <v>0.32367149758454106</v>
      </c>
      <c r="Q25" s="160">
        <f t="shared" si="11"/>
        <v>61881.558099907328</v>
      </c>
      <c r="R25" s="76"/>
      <c r="S25" s="76"/>
      <c r="T25" s="76"/>
      <c r="U25" s="76"/>
      <c r="V25" s="76"/>
      <c r="X25" s="30"/>
    </row>
    <row r="26" spans="1:24" x14ac:dyDescent="0.25">
      <c r="A26" s="45">
        <v>23</v>
      </c>
      <c r="B26" s="91">
        <v>16747</v>
      </c>
      <c r="C26" s="92">
        <f t="shared" si="0"/>
        <v>12164</v>
      </c>
      <c r="D26" s="93">
        <f t="shared" si="1"/>
        <v>0.72633904579924757</v>
      </c>
      <c r="E26" s="92">
        <v>4583</v>
      </c>
      <c r="F26" s="93">
        <f t="shared" si="2"/>
        <v>0.27366095420075237</v>
      </c>
      <c r="G26" s="123">
        <f t="shared" si="3"/>
        <v>0.13700636752264506</v>
      </c>
      <c r="H26" s="110">
        <v>6709</v>
      </c>
      <c r="I26" s="111">
        <f t="shared" si="4"/>
        <v>4338</v>
      </c>
      <c r="J26" s="112">
        <f t="shared" si="5"/>
        <v>0.64659412729169774</v>
      </c>
      <c r="K26" s="111">
        <v>2371</v>
      </c>
      <c r="L26" s="112">
        <f t="shared" si="6"/>
        <v>0.35340587270830226</v>
      </c>
      <c r="M26" s="133">
        <f t="shared" si="7"/>
        <v>0.10801822323462415</v>
      </c>
      <c r="N26" s="67">
        <f t="shared" si="8"/>
        <v>916.6</v>
      </c>
      <c r="O26" s="57">
        <f t="shared" si="9"/>
        <v>5499.6</v>
      </c>
      <c r="P26" s="157">
        <f t="shared" si="10"/>
        <v>0.43112226343734089</v>
      </c>
      <c r="Q26" s="160">
        <f t="shared" si="11"/>
        <v>68503.183761322522</v>
      </c>
      <c r="R26" s="76"/>
      <c r="S26" s="76"/>
      <c r="T26" s="76"/>
      <c r="U26" s="76"/>
      <c r="V26" s="76"/>
      <c r="X26" s="30"/>
    </row>
    <row r="27" spans="1:24" ht="15.75" thickBot="1" x14ac:dyDescent="0.3">
      <c r="A27" s="46">
        <v>24</v>
      </c>
      <c r="B27" s="95">
        <v>4228</v>
      </c>
      <c r="C27" s="96">
        <f t="shared" si="0"/>
        <v>3034</v>
      </c>
      <c r="D27" s="97">
        <f t="shared" si="1"/>
        <v>0.71759697256386001</v>
      </c>
      <c r="E27" s="124">
        <v>1194</v>
      </c>
      <c r="F27" s="97">
        <f t="shared" si="2"/>
        <v>0.28240302743614004</v>
      </c>
      <c r="G27" s="125">
        <f t="shared" si="3"/>
        <v>3.5694000179366837E-2</v>
      </c>
      <c r="H27" s="114">
        <v>2913</v>
      </c>
      <c r="I27" s="115">
        <f t="shared" si="4"/>
        <v>2110</v>
      </c>
      <c r="J27" s="116">
        <f t="shared" si="5"/>
        <v>0.72433916924133201</v>
      </c>
      <c r="K27" s="134">
        <v>803</v>
      </c>
      <c r="L27" s="116">
        <f t="shared" si="6"/>
        <v>0.27566083075866804</v>
      </c>
      <c r="M27" s="135">
        <f t="shared" si="7"/>
        <v>3.6583143507972662E-2</v>
      </c>
      <c r="N27" s="82">
        <f t="shared" si="8"/>
        <v>238.8</v>
      </c>
      <c r="O27" s="58">
        <f t="shared" si="9"/>
        <v>1432.8</v>
      </c>
      <c r="P27" s="158">
        <f t="shared" si="10"/>
        <v>0.56044109436069234</v>
      </c>
      <c r="Q27" s="161">
        <f t="shared" si="11"/>
        <v>17847.000089683417</v>
      </c>
      <c r="R27" s="76"/>
      <c r="S27" s="76"/>
      <c r="T27" s="76"/>
      <c r="U27" s="76"/>
      <c r="V27" s="76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8">
        <f t="shared" si="3"/>
        <v>1</v>
      </c>
      <c r="H28" s="32">
        <f>SUM(H4:H27)</f>
        <v>49151</v>
      </c>
      <c r="I28" s="33">
        <f t="shared" si="4"/>
        <v>27201</v>
      </c>
      <c r="J28" s="62">
        <f t="shared" si="5"/>
        <v>0.55341702101686641</v>
      </c>
      <c r="K28" s="33">
        <f>SUM(K4:K27)</f>
        <v>21950</v>
      </c>
      <c r="L28" s="62">
        <f t="shared" si="6"/>
        <v>0.44658297898313359</v>
      </c>
      <c r="M28" s="118">
        <f t="shared" si="7"/>
        <v>1</v>
      </c>
      <c r="N28" s="105">
        <f t="shared" si="8"/>
        <v>6690.2000000000007</v>
      </c>
      <c r="O28" s="59">
        <f t="shared" si="9"/>
        <v>40141.199999999997</v>
      </c>
      <c r="P28" s="159">
        <f t="shared" si="10"/>
        <v>0.54681972636592835</v>
      </c>
      <c r="Q28" s="60">
        <f>SUM(Q4:Q27)</f>
        <v>500000.00000000006</v>
      </c>
      <c r="R28" s="65"/>
      <c r="S28" s="29"/>
      <c r="T28" s="30"/>
      <c r="U28" s="78"/>
      <c r="V28" s="76"/>
      <c r="X28" s="30"/>
    </row>
    <row r="29" spans="1:24" x14ac:dyDescent="0.25">
      <c r="F29" s="30"/>
      <c r="N29" s="77"/>
      <c r="O29" s="77"/>
      <c r="P29" s="77"/>
    </row>
  </sheetData>
  <mergeCells count="4">
    <mergeCell ref="B1:Q1"/>
    <mergeCell ref="N2:Q2"/>
    <mergeCell ref="B2:G2"/>
    <mergeCell ref="H2:M2"/>
  </mergeCells>
  <conditionalFormatting sqref="P4:P28">
    <cfRule type="cellIs" dxfId="3" priority="2" operator="greaterThan">
      <formula>100</formula>
    </cfRule>
  </conditionalFormatting>
  <conditionalFormatting sqref="P4:P28">
    <cfRule type="cellIs" dxfId="1" priority="1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47" t="s">
        <v>3</v>
      </c>
      <c r="C1" s="148"/>
      <c r="D1" s="148"/>
      <c r="E1" s="148"/>
      <c r="F1" s="148"/>
      <c r="G1" s="148"/>
      <c r="H1" s="148"/>
      <c r="I1" s="149"/>
    </row>
    <row r="2" spans="1:9" ht="15.75" thickBot="1" x14ac:dyDescent="0.3">
      <c r="A2" s="10"/>
      <c r="B2" s="150" t="s">
        <v>2</v>
      </c>
      <c r="C2" s="151"/>
      <c r="D2" s="152"/>
      <c r="E2" s="150" t="s">
        <v>1</v>
      </c>
      <c r="F2" s="151"/>
      <c r="G2" s="152"/>
      <c r="H2" s="147" t="s">
        <v>6</v>
      </c>
      <c r="I2" s="149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20" priority="1" operator="greaterThanOrEqual">
      <formula>1</formula>
    </cfRule>
    <cfRule type="cellIs" dxfId="19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V30"/>
  <sheetViews>
    <sheetView topLeftCell="B1" workbookViewId="0">
      <selection activeCell="M4" sqref="M4:M28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2" ht="36.75" customHeight="1" thickBot="1" x14ac:dyDescent="0.3">
      <c r="B1" s="140" t="s">
        <v>36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R1" s="42" t="s">
        <v>16</v>
      </c>
    </row>
    <row r="2" spans="1:22" ht="18.75" customHeight="1" thickBot="1" x14ac:dyDescent="0.3">
      <c r="B2" s="153" t="s">
        <v>14</v>
      </c>
      <c r="C2" s="154"/>
      <c r="D2" s="154"/>
      <c r="E2" s="154"/>
      <c r="F2" s="154"/>
      <c r="G2" s="142" t="s">
        <v>29</v>
      </c>
      <c r="H2" s="143"/>
      <c r="I2" s="143"/>
      <c r="J2" s="143"/>
      <c r="K2" s="155"/>
      <c r="L2" s="145" t="s">
        <v>15</v>
      </c>
      <c r="M2" s="146"/>
      <c r="N2" s="146"/>
      <c r="O2" s="146"/>
      <c r="P2" s="144"/>
      <c r="Q2" s="30"/>
      <c r="R2" s="49">
        <v>250000</v>
      </c>
      <c r="S2" s="6"/>
    </row>
    <row r="3" spans="1:22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  <c r="U3" s="29"/>
    </row>
    <row r="4" spans="1:22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1276</v>
      </c>
      <c r="H4" s="107">
        <v>629</v>
      </c>
      <c r="I4" s="108">
        <f t="shared" ref="I4:I28" si="0">H4/G4</f>
        <v>0.49294670846394983</v>
      </c>
      <c r="J4" s="108">
        <f t="shared" ref="J4:J27" si="1">G4/$G$28</f>
        <v>2.5960814632459157E-2</v>
      </c>
      <c r="K4" s="109">
        <f t="shared" ref="K4:K27" si="2">H4/$H$28</f>
        <v>2.2749466526818331E-2</v>
      </c>
      <c r="L4" s="47">
        <f t="shared" ref="L4:L27" si="3">B4*1.1</f>
        <v>3600.3</v>
      </c>
      <c r="M4" s="99">
        <f>G4/L4</f>
        <v>0.35441490986862206</v>
      </c>
      <c r="N4" s="85">
        <f t="shared" ref="N4:N27" si="4">C4*1.1</f>
        <v>3224.1000000000004</v>
      </c>
      <c r="O4" s="99">
        <f>H4/N4</f>
        <v>0.19509320430507737</v>
      </c>
      <c r="P4" s="102">
        <f>F4*$R$2</f>
        <v>15308.03320641658</v>
      </c>
      <c r="Q4" s="30"/>
      <c r="R4" s="30"/>
      <c r="T4" s="30"/>
      <c r="V4" s="30"/>
    </row>
    <row r="5" spans="1:22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1760</v>
      </c>
      <c r="H5" s="111">
        <v>640</v>
      </c>
      <c r="I5" s="112">
        <f t="shared" si="0"/>
        <v>0.36363636363636365</v>
      </c>
      <c r="J5" s="112">
        <f t="shared" si="1"/>
        <v>3.5808020182702287E-2</v>
      </c>
      <c r="K5" s="113">
        <f t="shared" si="2"/>
        <v>2.3147310933487649E-2</v>
      </c>
      <c r="L5" s="67">
        <f t="shared" si="3"/>
        <v>2921.6000000000004</v>
      </c>
      <c r="M5" s="100">
        <f t="shared" ref="M5:M28" si="5">G5/L5</f>
        <v>0.60240963855421681</v>
      </c>
      <c r="N5" s="57">
        <f t="shared" si="4"/>
        <v>1158.3000000000002</v>
      </c>
      <c r="O5" s="100">
        <f t="shared" ref="O5:O28" si="6">H5/N5</f>
        <v>0.55253388586721908</v>
      </c>
      <c r="P5" s="103">
        <f t="shared" ref="P5:P27" si="7">F5*$R$2</f>
        <v>5482.3876994777693</v>
      </c>
      <c r="Q5" s="30"/>
      <c r="R5" s="30"/>
      <c r="T5" s="30"/>
      <c r="V5" s="30"/>
    </row>
    <row r="6" spans="1:22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329</v>
      </c>
      <c r="H6" s="111">
        <v>219</v>
      </c>
      <c r="I6" s="112">
        <f t="shared" si="0"/>
        <v>0.66565349544072949</v>
      </c>
      <c r="J6" s="112">
        <f t="shared" si="1"/>
        <v>6.6936583182437793E-3</v>
      </c>
      <c r="K6" s="113">
        <f t="shared" si="2"/>
        <v>7.920720460052804E-3</v>
      </c>
      <c r="L6" s="67">
        <f t="shared" si="3"/>
        <v>880.00000000000011</v>
      </c>
      <c r="M6" s="100">
        <f t="shared" si="5"/>
        <v>0.37386363636363634</v>
      </c>
      <c r="N6" s="57">
        <f t="shared" si="4"/>
        <v>632.5</v>
      </c>
      <c r="O6" s="100">
        <f t="shared" si="6"/>
        <v>0.34624505928853755</v>
      </c>
      <c r="P6" s="103">
        <f t="shared" si="7"/>
        <v>2990.8661548384412</v>
      </c>
      <c r="Q6" s="30"/>
      <c r="R6" s="30"/>
      <c r="T6" s="30"/>
      <c r="V6" s="30"/>
    </row>
    <row r="7" spans="1:22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1305</v>
      </c>
      <c r="H7" s="111">
        <v>851</v>
      </c>
      <c r="I7" s="112">
        <f t="shared" si="0"/>
        <v>0.65210727969348659</v>
      </c>
      <c r="J7" s="112">
        <f t="shared" si="1"/>
        <v>2.6550833146833229E-2</v>
      </c>
      <c r="K7" s="113">
        <f t="shared" si="2"/>
        <v>3.0778690006871858E-2</v>
      </c>
      <c r="L7" s="67">
        <f t="shared" si="3"/>
        <v>2458.5</v>
      </c>
      <c r="M7" s="100">
        <f t="shared" si="5"/>
        <v>0.53081147040878585</v>
      </c>
      <c r="N7" s="57">
        <f t="shared" si="4"/>
        <v>818.40000000000009</v>
      </c>
      <c r="O7" s="100">
        <f t="shared" si="6"/>
        <v>1.0398338220918866</v>
      </c>
      <c r="P7" s="103">
        <f t="shared" si="7"/>
        <v>3864.7192226868901</v>
      </c>
      <c r="Q7" s="30"/>
      <c r="R7" s="30"/>
      <c r="T7" s="30"/>
      <c r="V7" s="30"/>
    </row>
    <row r="8" spans="1:22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922</v>
      </c>
      <c r="H8" s="111">
        <v>557</v>
      </c>
      <c r="I8" s="112">
        <f t="shared" si="0"/>
        <v>0.60412147505422997</v>
      </c>
      <c r="J8" s="112">
        <f t="shared" si="1"/>
        <v>1.87585196638929E-2</v>
      </c>
      <c r="K8" s="113">
        <f t="shared" si="2"/>
        <v>2.014539404680097E-2</v>
      </c>
      <c r="L8" s="67">
        <f t="shared" si="3"/>
        <v>2576.2000000000003</v>
      </c>
      <c r="M8" s="100">
        <f t="shared" si="5"/>
        <v>0.35789146805372252</v>
      </c>
      <c r="N8" s="57">
        <f t="shared" si="4"/>
        <v>1240.8000000000002</v>
      </c>
      <c r="O8" s="100">
        <f t="shared" si="6"/>
        <v>0.44890393294648606</v>
      </c>
      <c r="P8" s="103">
        <f t="shared" si="7"/>
        <v>5862.0976634833451</v>
      </c>
      <c r="Q8" s="30"/>
      <c r="R8" s="30"/>
      <c r="T8" s="30"/>
      <c r="V8" s="30"/>
    </row>
    <row r="9" spans="1:22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476</v>
      </c>
      <c r="H9" s="111">
        <v>419</v>
      </c>
      <c r="I9" s="112">
        <f t="shared" si="0"/>
        <v>0.88025210084033612</v>
      </c>
      <c r="J9" s="112">
        <f t="shared" si="1"/>
        <v>9.6844418221399362E-3</v>
      </c>
      <c r="K9" s="113">
        <f t="shared" si="2"/>
        <v>1.5154255126767695E-2</v>
      </c>
      <c r="L9" s="67">
        <f t="shared" si="3"/>
        <v>707.30000000000007</v>
      </c>
      <c r="M9" s="100">
        <f t="shared" si="5"/>
        <v>0.67298176162872891</v>
      </c>
      <c r="N9" s="57">
        <f t="shared" si="4"/>
        <v>618.20000000000005</v>
      </c>
      <c r="O9" s="100">
        <f t="shared" si="6"/>
        <v>0.67777418311226134</v>
      </c>
      <c r="P9" s="103">
        <f t="shared" si="7"/>
        <v>2928.4480785635519</v>
      </c>
      <c r="Q9" s="30"/>
      <c r="R9" s="30"/>
      <c r="T9" s="30"/>
      <c r="V9" s="30"/>
    </row>
    <row r="10" spans="1:22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298</v>
      </c>
      <c r="H10" s="111">
        <v>228</v>
      </c>
      <c r="I10" s="112">
        <f t="shared" si="0"/>
        <v>0.7651006711409396</v>
      </c>
      <c r="J10" s="112">
        <f t="shared" si="1"/>
        <v>6.0629488718439099E-3</v>
      </c>
      <c r="K10" s="113">
        <f t="shared" si="2"/>
        <v>8.2462295200549755E-3</v>
      </c>
      <c r="L10" s="67">
        <f t="shared" si="3"/>
        <v>502.70000000000005</v>
      </c>
      <c r="M10" s="100">
        <f t="shared" si="5"/>
        <v>0.59279888601551611</v>
      </c>
      <c r="N10" s="57">
        <f t="shared" si="4"/>
        <v>301.40000000000003</v>
      </c>
      <c r="O10" s="100">
        <f t="shared" si="6"/>
        <v>0.75646980756469795</v>
      </c>
      <c r="P10" s="103">
        <f t="shared" si="7"/>
        <v>1420.0112352537296</v>
      </c>
      <c r="Q10" s="30"/>
      <c r="R10" s="30"/>
      <c r="T10" s="30"/>
      <c r="V10" s="30"/>
    </row>
    <row r="11" spans="1:22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5253</v>
      </c>
      <c r="H11" s="111">
        <v>2279</v>
      </c>
      <c r="I11" s="112">
        <f t="shared" si="0"/>
        <v>0.43384732533790216</v>
      </c>
      <c r="J11" s="112">
        <f t="shared" si="1"/>
        <v>0.10687473296575858</v>
      </c>
      <c r="K11" s="113">
        <f t="shared" si="2"/>
        <v>8.2426127527216175E-2</v>
      </c>
      <c r="L11" s="67">
        <f t="shared" si="3"/>
        <v>6054.4000000000005</v>
      </c>
      <c r="M11" s="100">
        <f t="shared" si="5"/>
        <v>0.86763345665961933</v>
      </c>
      <c r="N11" s="57">
        <f t="shared" si="4"/>
        <v>2570.7000000000003</v>
      </c>
      <c r="O11" s="100">
        <f t="shared" si="6"/>
        <v>0.88652896098338962</v>
      </c>
      <c r="P11" s="103">
        <f t="shared" si="7"/>
        <v>12166.323367247154</v>
      </c>
      <c r="Q11" s="30"/>
      <c r="R11" s="30"/>
      <c r="T11" s="30"/>
      <c r="V11" s="30"/>
    </row>
    <row r="12" spans="1:22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759</v>
      </c>
      <c r="H12" s="111">
        <v>386</v>
      </c>
      <c r="I12" s="112">
        <f t="shared" si="0"/>
        <v>0.50856389986824768</v>
      </c>
      <c r="J12" s="112">
        <f t="shared" si="1"/>
        <v>1.544220870379036E-2</v>
      </c>
      <c r="K12" s="113">
        <f t="shared" si="2"/>
        <v>1.3960721906759737E-2</v>
      </c>
      <c r="L12" s="67">
        <f t="shared" si="3"/>
        <v>2026.2000000000003</v>
      </c>
      <c r="M12" s="100">
        <f t="shared" si="5"/>
        <v>0.37459283387622144</v>
      </c>
      <c r="N12" s="57">
        <f t="shared" si="4"/>
        <v>1001.0000000000001</v>
      </c>
      <c r="O12" s="100">
        <f t="shared" si="6"/>
        <v>0.38561438561438555</v>
      </c>
      <c r="P12" s="103">
        <f t="shared" si="7"/>
        <v>4733.3707841790983</v>
      </c>
      <c r="Q12" s="30"/>
      <c r="R12" s="30"/>
      <c r="T12" s="30"/>
      <c r="V12" s="30"/>
    </row>
    <row r="13" spans="1:22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1213</v>
      </c>
      <c r="H13" s="111">
        <v>550</v>
      </c>
      <c r="I13" s="112">
        <f t="shared" si="0"/>
        <v>0.45342126957955481</v>
      </c>
      <c r="J13" s="112">
        <f t="shared" si="1"/>
        <v>2.4679050273646516E-2</v>
      </c>
      <c r="K13" s="113">
        <f t="shared" si="2"/>
        <v>1.9892220333465948E-2</v>
      </c>
      <c r="L13" s="67">
        <f t="shared" si="3"/>
        <v>3433.1000000000004</v>
      </c>
      <c r="M13" s="100">
        <f t="shared" si="5"/>
        <v>0.35332498325128886</v>
      </c>
      <c r="N13" s="57">
        <f t="shared" si="4"/>
        <v>1687.4</v>
      </c>
      <c r="O13" s="100">
        <f t="shared" si="6"/>
        <v>0.32594524119947849</v>
      </c>
      <c r="P13" s="103">
        <f t="shared" si="7"/>
        <v>7968.7077377608557</v>
      </c>
      <c r="Q13" s="30"/>
      <c r="R13" s="30"/>
      <c r="T13" s="30"/>
      <c r="V13" s="30"/>
    </row>
    <row r="14" spans="1:22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1006</v>
      </c>
      <c r="H14" s="111">
        <v>625</v>
      </c>
      <c r="I14" s="112">
        <f t="shared" si="0"/>
        <v>0.62127236580516898</v>
      </c>
      <c r="J14" s="112">
        <f t="shared" si="1"/>
        <v>2.0467538808976421E-2</v>
      </c>
      <c r="K14" s="113">
        <f t="shared" si="2"/>
        <v>2.2604795833484032E-2</v>
      </c>
      <c r="L14" s="67">
        <f t="shared" si="3"/>
        <v>2847.9</v>
      </c>
      <c r="M14" s="100">
        <f t="shared" si="5"/>
        <v>0.35324274026475649</v>
      </c>
      <c r="N14" s="57">
        <f t="shared" si="4"/>
        <v>1554.3000000000002</v>
      </c>
      <c r="O14" s="100">
        <f t="shared" si="6"/>
        <v>0.40211027472173966</v>
      </c>
      <c r="P14" s="103">
        <f t="shared" si="7"/>
        <v>7354.9299877244457</v>
      </c>
      <c r="Q14" s="30"/>
      <c r="R14" s="30"/>
      <c r="T14" s="30"/>
      <c r="V14" s="30"/>
    </row>
    <row r="15" spans="1:22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2559</v>
      </c>
      <c r="H15" s="111">
        <v>1370</v>
      </c>
      <c r="I15" s="112">
        <f t="shared" si="0"/>
        <v>0.53536537710042986</v>
      </c>
      <c r="J15" s="112">
        <f t="shared" si="1"/>
        <v>5.2064047527008606E-2</v>
      </c>
      <c r="K15" s="113">
        <f t="shared" si="2"/>
        <v>4.9549712466996999E-2</v>
      </c>
      <c r="L15" s="67">
        <f t="shared" si="3"/>
        <v>8651.5</v>
      </c>
      <c r="M15" s="100">
        <f t="shared" si="5"/>
        <v>0.29578685777032887</v>
      </c>
      <c r="N15" s="57">
        <f t="shared" si="4"/>
        <v>2946.9</v>
      </c>
      <c r="O15" s="100">
        <f t="shared" si="6"/>
        <v>0.46489531371950182</v>
      </c>
      <c r="P15" s="103">
        <f t="shared" si="7"/>
        <v>13825.60389488796</v>
      </c>
      <c r="Q15" s="30"/>
      <c r="R15" s="30"/>
      <c r="T15" s="30"/>
      <c r="V15" s="30"/>
    </row>
    <row r="16" spans="1:22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1298</v>
      </c>
      <c r="H16" s="111">
        <v>776</v>
      </c>
      <c r="I16" s="112">
        <f t="shared" si="0"/>
        <v>0.5978428351309707</v>
      </c>
      <c r="J16" s="112">
        <f t="shared" si="1"/>
        <v>2.6408414884742937E-2</v>
      </c>
      <c r="K16" s="113">
        <f t="shared" si="2"/>
        <v>2.8066114506853774E-2</v>
      </c>
      <c r="L16" s="67">
        <f t="shared" si="3"/>
        <v>4931.3</v>
      </c>
      <c r="M16" s="100">
        <f t="shared" si="5"/>
        <v>0.26321659602944458</v>
      </c>
      <c r="N16" s="57">
        <f t="shared" si="4"/>
        <v>2834.7000000000003</v>
      </c>
      <c r="O16" s="100">
        <f t="shared" si="6"/>
        <v>0.27375030867463929</v>
      </c>
      <c r="P16" s="103">
        <f t="shared" si="7"/>
        <v>13404.281880032457</v>
      </c>
      <c r="Q16" s="30"/>
      <c r="R16" s="30"/>
      <c r="T16" s="30"/>
      <c r="V16" s="30"/>
    </row>
    <row r="17" spans="1:22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2552</v>
      </c>
      <c r="H17" s="111">
        <v>1626</v>
      </c>
      <c r="I17" s="112">
        <f t="shared" si="0"/>
        <v>0.63714733542319746</v>
      </c>
      <c r="J17" s="112">
        <f t="shared" si="1"/>
        <v>5.1921629264918313E-2</v>
      </c>
      <c r="K17" s="113">
        <f t="shared" si="2"/>
        <v>5.8808636840392059E-2</v>
      </c>
      <c r="L17" s="67">
        <f t="shared" si="3"/>
        <v>5911.4000000000005</v>
      </c>
      <c r="M17" s="100">
        <f t="shared" si="5"/>
        <v>0.43170822478600668</v>
      </c>
      <c r="N17" s="57">
        <f t="shared" si="4"/>
        <v>3326.4</v>
      </c>
      <c r="O17" s="100">
        <f t="shared" si="6"/>
        <v>0.48881673881673882</v>
      </c>
      <c r="P17" s="103">
        <f t="shared" si="7"/>
        <v>15724.153714915839</v>
      </c>
      <c r="Q17" s="30"/>
      <c r="R17" s="30"/>
      <c r="T17" s="30"/>
      <c r="V17" s="30"/>
    </row>
    <row r="18" spans="1:22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4029</v>
      </c>
      <c r="H18" s="111">
        <v>2472</v>
      </c>
      <c r="I18" s="112">
        <f t="shared" si="0"/>
        <v>0.61355174981384963</v>
      </c>
      <c r="J18" s="112">
        <f t="shared" si="1"/>
        <v>8.1971882565970169E-2</v>
      </c>
      <c r="K18" s="113">
        <f t="shared" si="2"/>
        <v>8.9406488480596041E-2</v>
      </c>
      <c r="L18" s="67">
        <f t="shared" si="3"/>
        <v>8570.1</v>
      </c>
      <c r="M18" s="100">
        <f t="shared" si="5"/>
        <v>0.47012286904470191</v>
      </c>
      <c r="N18" s="57">
        <f t="shared" si="4"/>
        <v>2388.1000000000004</v>
      </c>
      <c r="O18" s="100">
        <f t="shared" si="6"/>
        <v>1.0351325321385201</v>
      </c>
      <c r="P18" s="103">
        <f t="shared" si="7"/>
        <v>11313.276324823668</v>
      </c>
      <c r="Q18" s="30"/>
      <c r="R18" s="30"/>
      <c r="T18" s="30"/>
      <c r="V18" s="30"/>
    </row>
    <row r="19" spans="1:22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1514</v>
      </c>
      <c r="H19" s="111">
        <v>1163</v>
      </c>
      <c r="I19" s="112">
        <f t="shared" si="0"/>
        <v>0.76816380449141353</v>
      </c>
      <c r="J19" s="112">
        <f t="shared" si="1"/>
        <v>3.0803035543529124E-2</v>
      </c>
      <c r="K19" s="113">
        <f t="shared" si="2"/>
        <v>4.2063004086947089E-2</v>
      </c>
      <c r="L19" s="67">
        <f t="shared" si="3"/>
        <v>4077.7000000000003</v>
      </c>
      <c r="M19" s="100">
        <f t="shared" si="5"/>
        <v>0.37128773573337909</v>
      </c>
      <c r="N19" s="57">
        <f t="shared" si="4"/>
        <v>3021.7000000000003</v>
      </c>
      <c r="O19" s="100">
        <f t="shared" si="6"/>
        <v>0.3848826819340106</v>
      </c>
      <c r="P19" s="103">
        <f t="shared" si="7"/>
        <v>14272.933441524665</v>
      </c>
      <c r="Q19" s="30"/>
      <c r="R19" s="30"/>
      <c r="T19" s="30"/>
      <c r="V19" s="30"/>
    </row>
    <row r="20" spans="1:22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997</v>
      </c>
      <c r="H20" s="111">
        <v>460</v>
      </c>
      <c r="I20" s="112">
        <f t="shared" si="0"/>
        <v>0.46138415245737213</v>
      </c>
      <c r="J20" s="112">
        <f t="shared" si="1"/>
        <v>2.0284429614860329E-2</v>
      </c>
      <c r="K20" s="113">
        <f t="shared" si="2"/>
        <v>1.6637129733444247E-2</v>
      </c>
      <c r="L20" s="67">
        <f t="shared" si="3"/>
        <v>3307.7000000000003</v>
      </c>
      <c r="M20" s="100">
        <f t="shared" si="5"/>
        <v>0.30141790367929372</v>
      </c>
      <c r="N20" s="57">
        <f t="shared" si="4"/>
        <v>1186.9000000000001</v>
      </c>
      <c r="O20" s="100">
        <f t="shared" si="6"/>
        <v>0.38756424298592973</v>
      </c>
      <c r="P20" s="103">
        <f t="shared" si="7"/>
        <v>5617.6268647400284</v>
      </c>
      <c r="Q20" s="30"/>
      <c r="R20" s="30"/>
      <c r="T20" s="30"/>
      <c r="V20" s="30"/>
    </row>
    <row r="21" spans="1:22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1784</v>
      </c>
      <c r="H21" s="111">
        <v>1265</v>
      </c>
      <c r="I21" s="112">
        <f t="shared" si="0"/>
        <v>0.7090807174887892</v>
      </c>
      <c r="J21" s="112">
        <f t="shared" si="1"/>
        <v>3.6296311367011863E-2</v>
      </c>
      <c r="K21" s="113">
        <f t="shared" si="2"/>
        <v>4.5752106766971681E-2</v>
      </c>
      <c r="L21" s="67">
        <f t="shared" si="3"/>
        <v>3206.5000000000005</v>
      </c>
      <c r="M21" s="100">
        <f t="shared" si="5"/>
        <v>0.55636987369405888</v>
      </c>
      <c r="N21" s="57">
        <f t="shared" si="4"/>
        <v>1669.8000000000002</v>
      </c>
      <c r="O21" s="100">
        <f t="shared" si="6"/>
        <v>0.75757575757575746</v>
      </c>
      <c r="P21" s="103">
        <f t="shared" si="7"/>
        <v>7901.0881551297252</v>
      </c>
      <c r="Q21" s="30"/>
      <c r="R21" s="30"/>
      <c r="T21" s="30"/>
      <c r="V21" s="30"/>
    </row>
    <row r="22" spans="1:22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792</v>
      </c>
      <c r="H22" s="111">
        <v>467</v>
      </c>
      <c r="I22" s="112">
        <f t="shared" si="0"/>
        <v>0.58964646464646464</v>
      </c>
      <c r="J22" s="112">
        <f t="shared" si="1"/>
        <v>1.6113609082216027E-2</v>
      </c>
      <c r="K22" s="113">
        <f t="shared" si="2"/>
        <v>1.6890303446779269E-2</v>
      </c>
      <c r="L22" s="67">
        <f t="shared" si="3"/>
        <v>1514.7</v>
      </c>
      <c r="M22" s="100">
        <f t="shared" si="5"/>
        <v>0.52287581699346408</v>
      </c>
      <c r="N22" s="57">
        <f t="shared" si="4"/>
        <v>767.80000000000007</v>
      </c>
      <c r="O22" s="100">
        <f t="shared" si="6"/>
        <v>0.6082313102370408</v>
      </c>
      <c r="P22" s="103">
        <f t="shared" si="7"/>
        <v>3635.8529430122967</v>
      </c>
      <c r="Q22" s="30"/>
      <c r="R22" s="30"/>
      <c r="T22" s="30"/>
      <c r="V22" s="30"/>
    </row>
    <row r="23" spans="1:22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1298</v>
      </c>
      <c r="H23" s="111">
        <v>1117</v>
      </c>
      <c r="I23" s="112">
        <f t="shared" si="0"/>
        <v>0.86055469953775043</v>
      </c>
      <c r="J23" s="112">
        <f t="shared" si="1"/>
        <v>2.6408414884742937E-2</v>
      </c>
      <c r="K23" s="113">
        <f t="shared" si="2"/>
        <v>4.0399291113602659E-2</v>
      </c>
      <c r="L23" s="67">
        <f t="shared" si="3"/>
        <v>2978.8</v>
      </c>
      <c r="M23" s="100">
        <f t="shared" si="5"/>
        <v>0.43574593796159522</v>
      </c>
      <c r="N23" s="57">
        <f t="shared" si="4"/>
        <v>2186.8000000000002</v>
      </c>
      <c r="O23" s="100">
        <f t="shared" si="6"/>
        <v>0.51079202487653186</v>
      </c>
      <c r="P23" s="103">
        <f t="shared" si="7"/>
        <v>10330.191623494164</v>
      </c>
      <c r="Q23" s="30"/>
      <c r="R23" s="30"/>
      <c r="T23" s="30"/>
      <c r="V23" s="30"/>
    </row>
    <row r="24" spans="1:22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3797</v>
      </c>
      <c r="H24" s="111">
        <v>2546</v>
      </c>
      <c r="I24" s="112">
        <f t="shared" si="0"/>
        <v>0.67052936528838558</v>
      </c>
      <c r="J24" s="112">
        <f t="shared" si="1"/>
        <v>7.7251734450977605E-2</v>
      </c>
      <c r="K24" s="113">
        <f t="shared" si="2"/>
        <v>9.208289630728056E-2</v>
      </c>
      <c r="L24" s="67">
        <f t="shared" si="3"/>
        <v>4747.6000000000004</v>
      </c>
      <c r="M24" s="100">
        <f t="shared" si="5"/>
        <v>0.7997725166399865</v>
      </c>
      <c r="N24" s="57">
        <f t="shared" si="4"/>
        <v>1148.4000000000001</v>
      </c>
      <c r="O24" s="100">
        <f t="shared" si="6"/>
        <v>2.2169975618251478</v>
      </c>
      <c r="P24" s="103">
        <f t="shared" si="7"/>
        <v>5430.3726359153616</v>
      </c>
      <c r="Q24" s="30"/>
      <c r="R24" s="30"/>
      <c r="T24" s="30"/>
      <c r="V24" s="30"/>
    </row>
    <row r="25" spans="1:22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4312</v>
      </c>
      <c r="H25" s="111">
        <v>1489</v>
      </c>
      <c r="I25" s="112">
        <f t="shared" si="0"/>
        <v>0.34531539888682744</v>
      </c>
      <c r="J25" s="112">
        <f t="shared" si="1"/>
        <v>8.77296494476206E-2</v>
      </c>
      <c r="K25" s="113">
        <f t="shared" si="2"/>
        <v>5.3853665593692361E-2</v>
      </c>
      <c r="L25" s="67">
        <f t="shared" si="3"/>
        <v>12454.2</v>
      </c>
      <c r="M25" s="100">
        <f t="shared" si="5"/>
        <v>0.34622858152269914</v>
      </c>
      <c r="N25" s="57">
        <f t="shared" si="4"/>
        <v>5073.2000000000007</v>
      </c>
      <c r="O25" s="100">
        <f t="shared" si="6"/>
        <v>0.29350311440510918</v>
      </c>
      <c r="P25" s="103">
        <f t="shared" si="7"/>
        <v>23994.54882133866</v>
      </c>
      <c r="Q25" s="30"/>
      <c r="R25" s="30"/>
      <c r="T25" s="30"/>
      <c r="V25" s="30"/>
    </row>
    <row r="26" spans="1:22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6709</v>
      </c>
      <c r="H26" s="111">
        <v>3880</v>
      </c>
      <c r="I26" s="112">
        <f t="shared" si="0"/>
        <v>0.57832761961544199</v>
      </c>
      <c r="J26" s="112">
        <f t="shared" si="1"/>
        <v>0.13649773148053956</v>
      </c>
      <c r="K26" s="113">
        <f t="shared" si="2"/>
        <v>0.14033057253426887</v>
      </c>
      <c r="L26" s="67">
        <f t="shared" si="3"/>
        <v>18421.7</v>
      </c>
      <c r="M26" s="100">
        <f t="shared" si="5"/>
        <v>0.3641900584636597</v>
      </c>
      <c r="N26" s="57">
        <f t="shared" si="4"/>
        <v>8972.7000000000007</v>
      </c>
      <c r="O26" s="100">
        <f t="shared" si="6"/>
        <v>0.43242279358498553</v>
      </c>
      <c r="P26" s="103">
        <f t="shared" si="7"/>
        <v>42439.090360568422</v>
      </c>
      <c r="Q26" s="30"/>
      <c r="R26" s="30"/>
      <c r="T26" s="30"/>
      <c r="V26" s="30"/>
    </row>
    <row r="27" spans="1:22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2913</v>
      </c>
      <c r="H27" s="115">
        <v>1635</v>
      </c>
      <c r="I27" s="116">
        <f t="shared" si="0"/>
        <v>0.56127703398558182</v>
      </c>
      <c r="J27" s="116">
        <f t="shared" si="1"/>
        <v>5.9266342495574859E-2</v>
      </c>
      <c r="K27" s="117">
        <f t="shared" si="2"/>
        <v>5.913414590039423E-2</v>
      </c>
      <c r="L27" s="82">
        <f t="shared" si="3"/>
        <v>4650.8</v>
      </c>
      <c r="M27" s="101">
        <f t="shared" si="5"/>
        <v>0.626343854820676</v>
      </c>
      <c r="N27" s="58">
        <f t="shared" si="4"/>
        <v>2544.3000000000002</v>
      </c>
      <c r="O27" s="101">
        <f t="shared" si="6"/>
        <v>0.64261289942223787</v>
      </c>
      <c r="P27" s="104">
        <f t="shared" si="7"/>
        <v>12031.084201984895</v>
      </c>
      <c r="Q27" s="30"/>
      <c r="R27" s="30"/>
      <c r="V27" s="30"/>
    </row>
    <row r="28" spans="1:22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49151</v>
      </c>
      <c r="H28" s="33">
        <f>SUM(H4:H27)</f>
        <v>27649</v>
      </c>
      <c r="I28" s="62">
        <f t="shared" si="0"/>
        <v>0.56253178979064511</v>
      </c>
      <c r="J28" s="62">
        <f>SUM(J4:J27)</f>
        <v>0.99999999999999989</v>
      </c>
      <c r="K28" s="34">
        <f>SUM(K4:K27)</f>
        <v>0.99999999999999989</v>
      </c>
      <c r="L28" s="105">
        <f>SUM(L4:L27)</f>
        <v>111432.20000000001</v>
      </c>
      <c r="M28" s="63">
        <f t="shared" si="5"/>
        <v>0.44108435443256072</v>
      </c>
      <c r="N28" s="59">
        <f>SUM(N4:N27)</f>
        <v>52874.800000000017</v>
      </c>
      <c r="O28" s="63">
        <f t="shared" si="6"/>
        <v>0.52291450747804225</v>
      </c>
      <c r="P28" s="60">
        <f>SUM(P4:P27)</f>
        <v>249999.99999999997</v>
      </c>
      <c r="Q28" s="42"/>
      <c r="R28" s="42"/>
      <c r="S28" s="30"/>
    </row>
    <row r="29" spans="1:22" x14ac:dyDescent="0.25">
      <c r="G29" s="30"/>
      <c r="H29" s="30"/>
      <c r="N29" s="43"/>
      <c r="O29" s="43"/>
    </row>
    <row r="30" spans="1:22" x14ac:dyDescent="0.25">
      <c r="G30" s="30"/>
      <c r="H30" s="30"/>
    </row>
  </sheetData>
  <mergeCells count="4">
    <mergeCell ref="B1:P1"/>
    <mergeCell ref="B2:F2"/>
    <mergeCell ref="G2:K2"/>
    <mergeCell ref="L2:P2"/>
  </mergeCells>
  <conditionalFormatting sqref="O4:O28">
    <cfRule type="cellIs" dxfId="11" priority="4" operator="greaterThan">
      <formula>100</formula>
    </cfRule>
  </conditionalFormatting>
  <conditionalFormatting sqref="O4:O28">
    <cfRule type="cellIs" dxfId="9" priority="3" operator="greaterThan">
      <formula>1</formula>
    </cfRule>
  </conditionalFormatting>
  <conditionalFormatting sqref="M4:M28">
    <cfRule type="cellIs" dxfId="7" priority="2" operator="greaterThan">
      <formula>100</formula>
    </cfRule>
  </conditionalFormatting>
  <conditionalFormatting sqref="M4:M28">
    <cfRule type="cellIs" dxfId="5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U30"/>
  <sheetViews>
    <sheetView workbookViewId="0">
      <selection activeCell="F33" sqref="F33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1" ht="36.75" customHeight="1" thickBot="1" x14ac:dyDescent="0.3">
      <c r="B1" s="140" t="s">
        <v>37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R1" s="42" t="s">
        <v>16</v>
      </c>
    </row>
    <row r="2" spans="1:21" ht="18.75" customHeight="1" thickBot="1" x14ac:dyDescent="0.3">
      <c r="B2" s="153" t="s">
        <v>14</v>
      </c>
      <c r="C2" s="154"/>
      <c r="D2" s="154"/>
      <c r="E2" s="154"/>
      <c r="F2" s="154"/>
      <c r="G2" s="142" t="s">
        <v>29</v>
      </c>
      <c r="H2" s="143"/>
      <c r="I2" s="143"/>
      <c r="J2" s="143"/>
      <c r="K2" s="155"/>
      <c r="L2" s="145" t="s">
        <v>15</v>
      </c>
      <c r="M2" s="146"/>
      <c r="N2" s="146"/>
      <c r="O2" s="146"/>
      <c r="P2" s="144"/>
      <c r="Q2" s="30"/>
      <c r="R2" s="49">
        <v>250000</v>
      </c>
      <c r="S2" s="6"/>
    </row>
    <row r="3" spans="1:21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  <c r="U3" s="29"/>
    </row>
    <row r="4" spans="1:21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1276</v>
      </c>
      <c r="H4" s="107">
        <v>629</v>
      </c>
      <c r="I4" s="108">
        <f t="shared" ref="I4:I28" si="0">H4/G4</f>
        <v>0.49294670846394983</v>
      </c>
      <c r="J4" s="108">
        <f t="shared" ref="J4:J27" si="1">G4/$G$28</f>
        <v>2.5960814632459157E-2</v>
      </c>
      <c r="K4" s="109">
        <f t="shared" ref="K4:K27" si="2">H4/$H$28</f>
        <v>2.2749466526818331E-2</v>
      </c>
      <c r="L4" s="47">
        <f t="shared" ref="L4:L27" si="3">B4*1.25</f>
        <v>4091.25</v>
      </c>
      <c r="M4" s="99">
        <f>G4/L4</f>
        <v>0.3118851206843874</v>
      </c>
      <c r="N4" s="85">
        <f t="shared" ref="N4:N27" si="4">C4*1.25</f>
        <v>3663.75</v>
      </c>
      <c r="O4" s="99">
        <f>H4/N4</f>
        <v>0.17168201978846809</v>
      </c>
      <c r="P4" s="102">
        <f>F4*$R$2</f>
        <v>15308.03320641658</v>
      </c>
      <c r="Q4" s="30"/>
      <c r="R4" s="30"/>
      <c r="T4" s="30"/>
    </row>
    <row r="5" spans="1:21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1760</v>
      </c>
      <c r="H5" s="111">
        <v>640</v>
      </c>
      <c r="I5" s="112">
        <f t="shared" si="0"/>
        <v>0.36363636363636365</v>
      </c>
      <c r="J5" s="112">
        <f t="shared" si="1"/>
        <v>3.5808020182702287E-2</v>
      </c>
      <c r="K5" s="113">
        <f t="shared" si="2"/>
        <v>2.3147310933487649E-2</v>
      </c>
      <c r="L5" s="67">
        <f t="shared" si="3"/>
        <v>3320</v>
      </c>
      <c r="M5" s="100">
        <f t="shared" ref="M5:M28" si="5">G5/L5</f>
        <v>0.53012048192771088</v>
      </c>
      <c r="N5" s="57">
        <f t="shared" si="4"/>
        <v>1316.25</v>
      </c>
      <c r="O5" s="100">
        <f t="shared" ref="O5:O28" si="6">H5/N5</f>
        <v>0.48622981956315292</v>
      </c>
      <c r="P5" s="103">
        <f t="shared" ref="P5:P27" si="7">F5*$R$2</f>
        <v>5482.3876994777693</v>
      </c>
      <c r="Q5" s="30"/>
      <c r="R5" s="30"/>
      <c r="T5" s="30"/>
    </row>
    <row r="6" spans="1:21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329</v>
      </c>
      <c r="H6" s="111">
        <v>219</v>
      </c>
      <c r="I6" s="112">
        <f t="shared" si="0"/>
        <v>0.66565349544072949</v>
      </c>
      <c r="J6" s="112">
        <f t="shared" si="1"/>
        <v>6.6936583182437793E-3</v>
      </c>
      <c r="K6" s="113">
        <f t="shared" si="2"/>
        <v>7.920720460052804E-3</v>
      </c>
      <c r="L6" s="67">
        <f t="shared" si="3"/>
        <v>1000</v>
      </c>
      <c r="M6" s="100">
        <f t="shared" si="5"/>
        <v>0.32900000000000001</v>
      </c>
      <c r="N6" s="57">
        <f t="shared" si="4"/>
        <v>718.75</v>
      </c>
      <c r="O6" s="100">
        <f t="shared" si="6"/>
        <v>0.30469565217391303</v>
      </c>
      <c r="P6" s="103">
        <f t="shared" si="7"/>
        <v>2990.8661548384412</v>
      </c>
      <c r="Q6" s="30"/>
      <c r="R6" s="30"/>
      <c r="T6" s="30"/>
    </row>
    <row r="7" spans="1:21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1305</v>
      </c>
      <c r="H7" s="111">
        <v>851</v>
      </c>
      <c r="I7" s="112">
        <f t="shared" si="0"/>
        <v>0.65210727969348659</v>
      </c>
      <c r="J7" s="112">
        <f t="shared" si="1"/>
        <v>2.6550833146833229E-2</v>
      </c>
      <c r="K7" s="113">
        <f t="shared" si="2"/>
        <v>3.0778690006871858E-2</v>
      </c>
      <c r="L7" s="67">
        <f t="shared" si="3"/>
        <v>2793.75</v>
      </c>
      <c r="M7" s="100">
        <f t="shared" si="5"/>
        <v>0.46711409395973152</v>
      </c>
      <c r="N7" s="57">
        <f t="shared" si="4"/>
        <v>930</v>
      </c>
      <c r="O7" s="100">
        <f t="shared" si="6"/>
        <v>0.9150537634408602</v>
      </c>
      <c r="P7" s="103">
        <f t="shared" si="7"/>
        <v>3864.7192226868901</v>
      </c>
      <c r="Q7" s="30"/>
      <c r="R7" s="30"/>
      <c r="T7" s="30"/>
    </row>
    <row r="8" spans="1:21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922</v>
      </c>
      <c r="H8" s="111">
        <v>557</v>
      </c>
      <c r="I8" s="112">
        <f t="shared" si="0"/>
        <v>0.60412147505422997</v>
      </c>
      <c r="J8" s="112">
        <f t="shared" si="1"/>
        <v>1.87585196638929E-2</v>
      </c>
      <c r="K8" s="113">
        <f t="shared" si="2"/>
        <v>2.014539404680097E-2</v>
      </c>
      <c r="L8" s="67">
        <f t="shared" si="3"/>
        <v>2927.5</v>
      </c>
      <c r="M8" s="100">
        <f t="shared" si="5"/>
        <v>0.31494449188727586</v>
      </c>
      <c r="N8" s="57">
        <f t="shared" si="4"/>
        <v>1410</v>
      </c>
      <c r="O8" s="100">
        <f t="shared" si="6"/>
        <v>0.39503546099290782</v>
      </c>
      <c r="P8" s="103">
        <f t="shared" si="7"/>
        <v>5862.0976634833451</v>
      </c>
      <c r="Q8" s="30"/>
      <c r="R8" s="30"/>
      <c r="T8" s="30"/>
    </row>
    <row r="9" spans="1:21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476</v>
      </c>
      <c r="H9" s="111">
        <v>419</v>
      </c>
      <c r="I9" s="112">
        <f t="shared" si="0"/>
        <v>0.88025210084033612</v>
      </c>
      <c r="J9" s="112">
        <f t="shared" si="1"/>
        <v>9.6844418221399362E-3</v>
      </c>
      <c r="K9" s="113">
        <f t="shared" si="2"/>
        <v>1.5154255126767695E-2</v>
      </c>
      <c r="L9" s="67">
        <f t="shared" si="3"/>
        <v>803.75</v>
      </c>
      <c r="M9" s="100">
        <f t="shared" si="5"/>
        <v>0.59222395023328145</v>
      </c>
      <c r="N9" s="57">
        <f t="shared" si="4"/>
        <v>702.5</v>
      </c>
      <c r="O9" s="100">
        <f t="shared" si="6"/>
        <v>0.59644128113879002</v>
      </c>
      <c r="P9" s="103">
        <f t="shared" si="7"/>
        <v>2928.4480785635519</v>
      </c>
      <c r="Q9" s="30"/>
      <c r="R9" s="30"/>
      <c r="T9" s="30"/>
    </row>
    <row r="10" spans="1:21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298</v>
      </c>
      <c r="H10" s="111">
        <v>228</v>
      </c>
      <c r="I10" s="112">
        <f t="shared" si="0"/>
        <v>0.7651006711409396</v>
      </c>
      <c r="J10" s="112">
        <f t="shared" si="1"/>
        <v>6.0629488718439099E-3</v>
      </c>
      <c r="K10" s="113">
        <f t="shared" si="2"/>
        <v>8.2462295200549755E-3</v>
      </c>
      <c r="L10" s="67">
        <f t="shared" si="3"/>
        <v>571.25</v>
      </c>
      <c r="M10" s="100">
        <f t="shared" si="5"/>
        <v>0.52166301969365425</v>
      </c>
      <c r="N10" s="57">
        <f t="shared" si="4"/>
        <v>342.5</v>
      </c>
      <c r="O10" s="100">
        <f t="shared" si="6"/>
        <v>0.66569343065693432</v>
      </c>
      <c r="P10" s="103">
        <f t="shared" si="7"/>
        <v>1420.0112352537296</v>
      </c>
      <c r="Q10" s="30"/>
      <c r="R10" s="30"/>
      <c r="T10" s="30"/>
    </row>
    <row r="11" spans="1:21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5253</v>
      </c>
      <c r="H11" s="111">
        <v>2279</v>
      </c>
      <c r="I11" s="112">
        <f t="shared" si="0"/>
        <v>0.43384732533790216</v>
      </c>
      <c r="J11" s="112">
        <f t="shared" si="1"/>
        <v>0.10687473296575858</v>
      </c>
      <c r="K11" s="113">
        <f t="shared" si="2"/>
        <v>8.2426127527216175E-2</v>
      </c>
      <c r="L11" s="67">
        <f t="shared" si="3"/>
        <v>6880</v>
      </c>
      <c r="M11" s="100">
        <f t="shared" si="5"/>
        <v>0.76351744186046511</v>
      </c>
      <c r="N11" s="57">
        <f t="shared" si="4"/>
        <v>2921.25</v>
      </c>
      <c r="O11" s="100">
        <f t="shared" si="6"/>
        <v>0.780145485665383</v>
      </c>
      <c r="P11" s="103">
        <f t="shared" si="7"/>
        <v>12166.323367247154</v>
      </c>
      <c r="Q11" s="30"/>
      <c r="R11" s="30"/>
      <c r="T11" s="30"/>
    </row>
    <row r="12" spans="1:21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759</v>
      </c>
      <c r="H12" s="111">
        <v>386</v>
      </c>
      <c r="I12" s="112">
        <f t="shared" si="0"/>
        <v>0.50856389986824768</v>
      </c>
      <c r="J12" s="112">
        <f t="shared" si="1"/>
        <v>1.544220870379036E-2</v>
      </c>
      <c r="K12" s="113">
        <f t="shared" si="2"/>
        <v>1.3960721906759737E-2</v>
      </c>
      <c r="L12" s="67">
        <f t="shared" si="3"/>
        <v>2302.5</v>
      </c>
      <c r="M12" s="100">
        <f t="shared" si="5"/>
        <v>0.32964169381107494</v>
      </c>
      <c r="N12" s="57">
        <f t="shared" si="4"/>
        <v>1137.5</v>
      </c>
      <c r="O12" s="100">
        <f t="shared" si="6"/>
        <v>0.33934065934065932</v>
      </c>
      <c r="P12" s="103">
        <f t="shared" si="7"/>
        <v>4733.3707841790983</v>
      </c>
      <c r="Q12" s="30"/>
      <c r="R12" s="30"/>
      <c r="T12" s="30"/>
    </row>
    <row r="13" spans="1:21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1213</v>
      </c>
      <c r="H13" s="111">
        <v>550</v>
      </c>
      <c r="I13" s="112">
        <f t="shared" si="0"/>
        <v>0.45342126957955481</v>
      </c>
      <c r="J13" s="112">
        <f t="shared" si="1"/>
        <v>2.4679050273646516E-2</v>
      </c>
      <c r="K13" s="113">
        <f t="shared" si="2"/>
        <v>1.9892220333465948E-2</v>
      </c>
      <c r="L13" s="67">
        <f t="shared" si="3"/>
        <v>3901.25</v>
      </c>
      <c r="M13" s="100">
        <f t="shared" si="5"/>
        <v>0.31092598526113424</v>
      </c>
      <c r="N13" s="57">
        <f t="shared" si="4"/>
        <v>1917.5</v>
      </c>
      <c r="O13" s="100">
        <f t="shared" si="6"/>
        <v>0.28683181225554105</v>
      </c>
      <c r="P13" s="103">
        <f t="shared" si="7"/>
        <v>7968.7077377608557</v>
      </c>
      <c r="Q13" s="30"/>
      <c r="R13" s="30"/>
      <c r="T13" s="30"/>
    </row>
    <row r="14" spans="1:21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1006</v>
      </c>
      <c r="H14" s="111">
        <v>625</v>
      </c>
      <c r="I14" s="112">
        <f t="shared" si="0"/>
        <v>0.62127236580516898</v>
      </c>
      <c r="J14" s="112">
        <f t="shared" si="1"/>
        <v>2.0467538808976421E-2</v>
      </c>
      <c r="K14" s="113">
        <f t="shared" si="2"/>
        <v>2.2604795833484032E-2</v>
      </c>
      <c r="L14" s="67">
        <f t="shared" si="3"/>
        <v>3236.25</v>
      </c>
      <c r="M14" s="100">
        <f t="shared" si="5"/>
        <v>0.31085361143298573</v>
      </c>
      <c r="N14" s="57">
        <f t="shared" si="4"/>
        <v>1766.25</v>
      </c>
      <c r="O14" s="100">
        <f t="shared" si="6"/>
        <v>0.35385704175513094</v>
      </c>
      <c r="P14" s="103">
        <f t="shared" si="7"/>
        <v>7354.9299877244457</v>
      </c>
      <c r="Q14" s="30"/>
      <c r="R14" s="30"/>
      <c r="T14" s="30"/>
    </row>
    <row r="15" spans="1:21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2559</v>
      </c>
      <c r="H15" s="111">
        <v>1370</v>
      </c>
      <c r="I15" s="112">
        <f t="shared" si="0"/>
        <v>0.53536537710042986</v>
      </c>
      <c r="J15" s="112">
        <f t="shared" si="1"/>
        <v>5.2064047527008606E-2</v>
      </c>
      <c r="K15" s="113">
        <f t="shared" si="2"/>
        <v>4.9549712466996999E-2</v>
      </c>
      <c r="L15" s="67">
        <f t="shared" si="3"/>
        <v>9831.25</v>
      </c>
      <c r="M15" s="100">
        <f t="shared" si="5"/>
        <v>0.26029243483788939</v>
      </c>
      <c r="N15" s="57">
        <f t="shared" si="4"/>
        <v>3348.75</v>
      </c>
      <c r="O15" s="100">
        <f t="shared" si="6"/>
        <v>0.40910787607316162</v>
      </c>
      <c r="P15" s="103">
        <f t="shared" si="7"/>
        <v>13825.60389488796</v>
      </c>
      <c r="Q15" s="30"/>
      <c r="R15" s="30"/>
      <c r="T15" s="30"/>
    </row>
    <row r="16" spans="1:21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1298</v>
      </c>
      <c r="H16" s="111">
        <v>776</v>
      </c>
      <c r="I16" s="112">
        <f t="shared" si="0"/>
        <v>0.5978428351309707</v>
      </c>
      <c r="J16" s="112">
        <f t="shared" si="1"/>
        <v>2.6408414884742937E-2</v>
      </c>
      <c r="K16" s="113">
        <f t="shared" si="2"/>
        <v>2.8066114506853774E-2</v>
      </c>
      <c r="L16" s="67">
        <f t="shared" si="3"/>
        <v>5603.75</v>
      </c>
      <c r="M16" s="100">
        <f t="shared" si="5"/>
        <v>0.23163060450591122</v>
      </c>
      <c r="N16" s="57">
        <f t="shared" si="4"/>
        <v>3221.25</v>
      </c>
      <c r="O16" s="100">
        <f t="shared" si="6"/>
        <v>0.24090027163368258</v>
      </c>
      <c r="P16" s="103">
        <f t="shared" si="7"/>
        <v>13404.281880032457</v>
      </c>
      <c r="Q16" s="30"/>
      <c r="R16" s="30"/>
      <c r="T16" s="30"/>
    </row>
    <row r="17" spans="1:20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2552</v>
      </c>
      <c r="H17" s="111">
        <v>1626</v>
      </c>
      <c r="I17" s="112">
        <f t="shared" si="0"/>
        <v>0.63714733542319746</v>
      </c>
      <c r="J17" s="112">
        <f t="shared" si="1"/>
        <v>5.1921629264918313E-2</v>
      </c>
      <c r="K17" s="113">
        <f t="shared" si="2"/>
        <v>5.8808636840392059E-2</v>
      </c>
      <c r="L17" s="67">
        <f t="shared" si="3"/>
        <v>6717.5</v>
      </c>
      <c r="M17" s="100">
        <f t="shared" si="5"/>
        <v>0.37990323781168589</v>
      </c>
      <c r="N17" s="57">
        <f t="shared" si="4"/>
        <v>3780</v>
      </c>
      <c r="O17" s="100">
        <f t="shared" si="6"/>
        <v>0.43015873015873018</v>
      </c>
      <c r="P17" s="103">
        <f t="shared" si="7"/>
        <v>15724.153714915839</v>
      </c>
      <c r="Q17" s="30"/>
      <c r="R17" s="30"/>
      <c r="T17" s="30"/>
    </row>
    <row r="18" spans="1:20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4029</v>
      </c>
      <c r="H18" s="111">
        <v>2472</v>
      </c>
      <c r="I18" s="112">
        <f t="shared" si="0"/>
        <v>0.61355174981384963</v>
      </c>
      <c r="J18" s="112">
        <f t="shared" si="1"/>
        <v>8.1971882565970169E-2</v>
      </c>
      <c r="K18" s="113">
        <f t="shared" si="2"/>
        <v>8.9406488480596041E-2</v>
      </c>
      <c r="L18" s="67">
        <f t="shared" si="3"/>
        <v>9738.75</v>
      </c>
      <c r="M18" s="100">
        <f t="shared" si="5"/>
        <v>0.41370812475933771</v>
      </c>
      <c r="N18" s="57">
        <f t="shared" si="4"/>
        <v>2713.75</v>
      </c>
      <c r="O18" s="100">
        <f t="shared" si="6"/>
        <v>0.91091662828189779</v>
      </c>
      <c r="P18" s="103">
        <f t="shared" si="7"/>
        <v>11313.276324823668</v>
      </c>
      <c r="Q18" s="30"/>
      <c r="R18" s="30"/>
      <c r="T18" s="30"/>
    </row>
    <row r="19" spans="1:20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1514</v>
      </c>
      <c r="H19" s="111">
        <v>1163</v>
      </c>
      <c r="I19" s="112">
        <f t="shared" si="0"/>
        <v>0.76816380449141353</v>
      </c>
      <c r="J19" s="112">
        <f t="shared" si="1"/>
        <v>3.0803035543529124E-2</v>
      </c>
      <c r="K19" s="113">
        <f t="shared" si="2"/>
        <v>4.2063004086947089E-2</v>
      </c>
      <c r="L19" s="67">
        <f t="shared" si="3"/>
        <v>4633.75</v>
      </c>
      <c r="M19" s="100">
        <f t="shared" si="5"/>
        <v>0.3267332074453736</v>
      </c>
      <c r="N19" s="57">
        <f t="shared" si="4"/>
        <v>3433.75</v>
      </c>
      <c r="O19" s="100">
        <f t="shared" si="6"/>
        <v>0.33869676010192939</v>
      </c>
      <c r="P19" s="103">
        <f t="shared" si="7"/>
        <v>14272.933441524665</v>
      </c>
      <c r="Q19" s="30"/>
      <c r="R19" s="30"/>
      <c r="T19" s="30"/>
    </row>
    <row r="20" spans="1:20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997</v>
      </c>
      <c r="H20" s="111">
        <v>460</v>
      </c>
      <c r="I20" s="112">
        <f t="shared" si="0"/>
        <v>0.46138415245737213</v>
      </c>
      <c r="J20" s="112">
        <f t="shared" si="1"/>
        <v>2.0284429614860329E-2</v>
      </c>
      <c r="K20" s="113">
        <f t="shared" si="2"/>
        <v>1.6637129733444247E-2</v>
      </c>
      <c r="L20" s="67">
        <f t="shared" si="3"/>
        <v>3758.75</v>
      </c>
      <c r="M20" s="100">
        <f t="shared" si="5"/>
        <v>0.26524775523777849</v>
      </c>
      <c r="N20" s="57">
        <f t="shared" si="4"/>
        <v>1348.75</v>
      </c>
      <c r="O20" s="100">
        <f t="shared" si="6"/>
        <v>0.34105653382761819</v>
      </c>
      <c r="P20" s="103">
        <f t="shared" si="7"/>
        <v>5617.6268647400284</v>
      </c>
      <c r="Q20" s="30"/>
      <c r="R20" s="30"/>
      <c r="T20" s="30"/>
    </row>
    <row r="21" spans="1:20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1784</v>
      </c>
      <c r="H21" s="111">
        <v>1265</v>
      </c>
      <c r="I21" s="112">
        <f t="shared" si="0"/>
        <v>0.7090807174887892</v>
      </c>
      <c r="J21" s="112">
        <f t="shared" si="1"/>
        <v>3.6296311367011863E-2</v>
      </c>
      <c r="K21" s="113">
        <f t="shared" si="2"/>
        <v>4.5752106766971681E-2</v>
      </c>
      <c r="L21" s="67">
        <f t="shared" si="3"/>
        <v>3643.75</v>
      </c>
      <c r="M21" s="100">
        <f t="shared" si="5"/>
        <v>0.48960548885077187</v>
      </c>
      <c r="N21" s="57">
        <f t="shared" si="4"/>
        <v>1897.5</v>
      </c>
      <c r="O21" s="100">
        <f t="shared" si="6"/>
        <v>0.66666666666666663</v>
      </c>
      <c r="P21" s="103">
        <f t="shared" si="7"/>
        <v>7901.0881551297252</v>
      </c>
      <c r="Q21" s="30"/>
      <c r="R21" s="30"/>
      <c r="T21" s="30"/>
    </row>
    <row r="22" spans="1:20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792</v>
      </c>
      <c r="H22" s="111">
        <v>467</v>
      </c>
      <c r="I22" s="112">
        <f t="shared" si="0"/>
        <v>0.58964646464646464</v>
      </c>
      <c r="J22" s="112">
        <f t="shared" si="1"/>
        <v>1.6113609082216027E-2</v>
      </c>
      <c r="K22" s="113">
        <f t="shared" si="2"/>
        <v>1.6890303446779269E-2</v>
      </c>
      <c r="L22" s="67">
        <f t="shared" si="3"/>
        <v>1721.25</v>
      </c>
      <c r="M22" s="100">
        <f t="shared" si="5"/>
        <v>0.46013071895424834</v>
      </c>
      <c r="N22" s="57">
        <f t="shared" si="4"/>
        <v>872.5</v>
      </c>
      <c r="O22" s="100">
        <f t="shared" si="6"/>
        <v>0.53524355300859594</v>
      </c>
      <c r="P22" s="103">
        <f t="shared" si="7"/>
        <v>3635.8529430122967</v>
      </c>
      <c r="Q22" s="30"/>
      <c r="R22" s="30"/>
      <c r="T22" s="30"/>
    </row>
    <row r="23" spans="1:20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1298</v>
      </c>
      <c r="H23" s="111">
        <v>1117</v>
      </c>
      <c r="I23" s="112">
        <f t="shared" si="0"/>
        <v>0.86055469953775043</v>
      </c>
      <c r="J23" s="112">
        <f t="shared" si="1"/>
        <v>2.6408414884742937E-2</v>
      </c>
      <c r="K23" s="113">
        <f t="shared" si="2"/>
        <v>4.0399291113602659E-2</v>
      </c>
      <c r="L23" s="67">
        <f t="shared" si="3"/>
        <v>3385</v>
      </c>
      <c r="M23" s="100">
        <f t="shared" si="5"/>
        <v>0.38345642540620384</v>
      </c>
      <c r="N23" s="57">
        <f t="shared" si="4"/>
        <v>2485</v>
      </c>
      <c r="O23" s="100">
        <f t="shared" si="6"/>
        <v>0.44949698189134807</v>
      </c>
      <c r="P23" s="103">
        <f t="shared" si="7"/>
        <v>10330.191623494164</v>
      </c>
      <c r="Q23" s="30"/>
      <c r="R23" s="30"/>
      <c r="T23" s="30"/>
    </row>
    <row r="24" spans="1:20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3797</v>
      </c>
      <c r="H24" s="111">
        <v>2546</v>
      </c>
      <c r="I24" s="112">
        <f t="shared" si="0"/>
        <v>0.67052936528838558</v>
      </c>
      <c r="J24" s="112">
        <f t="shared" si="1"/>
        <v>7.7251734450977605E-2</v>
      </c>
      <c r="K24" s="113">
        <f t="shared" si="2"/>
        <v>9.208289630728056E-2</v>
      </c>
      <c r="L24" s="67">
        <f t="shared" si="3"/>
        <v>5395</v>
      </c>
      <c r="M24" s="100">
        <f t="shared" si="5"/>
        <v>0.70379981464318808</v>
      </c>
      <c r="N24" s="57">
        <f t="shared" si="4"/>
        <v>1305</v>
      </c>
      <c r="O24" s="100">
        <f t="shared" si="6"/>
        <v>1.9509578544061303</v>
      </c>
      <c r="P24" s="103">
        <f t="shared" si="7"/>
        <v>5430.3726359153616</v>
      </c>
      <c r="Q24" s="30"/>
      <c r="R24" s="30"/>
      <c r="T24" s="30"/>
    </row>
    <row r="25" spans="1:20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4312</v>
      </c>
      <c r="H25" s="111">
        <v>1489</v>
      </c>
      <c r="I25" s="112">
        <f t="shared" si="0"/>
        <v>0.34531539888682744</v>
      </c>
      <c r="J25" s="112">
        <f t="shared" si="1"/>
        <v>8.77296494476206E-2</v>
      </c>
      <c r="K25" s="113">
        <f t="shared" si="2"/>
        <v>5.3853665593692361E-2</v>
      </c>
      <c r="L25" s="67">
        <f t="shared" si="3"/>
        <v>14152.5</v>
      </c>
      <c r="M25" s="100">
        <f t="shared" si="5"/>
        <v>0.30468115173997529</v>
      </c>
      <c r="N25" s="57">
        <f t="shared" si="4"/>
        <v>5765</v>
      </c>
      <c r="O25" s="100">
        <f t="shared" si="6"/>
        <v>0.25828274067649609</v>
      </c>
      <c r="P25" s="103">
        <f t="shared" si="7"/>
        <v>23994.54882133866</v>
      </c>
      <c r="Q25" s="30"/>
      <c r="R25" s="30"/>
      <c r="T25" s="30"/>
    </row>
    <row r="26" spans="1:20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6709</v>
      </c>
      <c r="H26" s="111">
        <v>3880</v>
      </c>
      <c r="I26" s="112">
        <f t="shared" si="0"/>
        <v>0.57832761961544199</v>
      </c>
      <c r="J26" s="112">
        <f t="shared" si="1"/>
        <v>0.13649773148053956</v>
      </c>
      <c r="K26" s="113">
        <f t="shared" si="2"/>
        <v>0.14033057253426887</v>
      </c>
      <c r="L26" s="67">
        <f t="shared" si="3"/>
        <v>20933.75</v>
      </c>
      <c r="M26" s="100">
        <f t="shared" si="5"/>
        <v>0.32048725144802054</v>
      </c>
      <c r="N26" s="57">
        <f t="shared" si="4"/>
        <v>10196.25</v>
      </c>
      <c r="O26" s="100">
        <f t="shared" si="6"/>
        <v>0.38053205835478732</v>
      </c>
      <c r="P26" s="103">
        <f t="shared" si="7"/>
        <v>42439.090360568422</v>
      </c>
      <c r="Q26" s="30"/>
      <c r="R26" s="30"/>
      <c r="T26" s="30"/>
    </row>
    <row r="27" spans="1:20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2913</v>
      </c>
      <c r="H27" s="115">
        <v>1635</v>
      </c>
      <c r="I27" s="116">
        <f t="shared" si="0"/>
        <v>0.56127703398558182</v>
      </c>
      <c r="J27" s="116">
        <f t="shared" si="1"/>
        <v>5.9266342495574859E-2</v>
      </c>
      <c r="K27" s="117">
        <f t="shared" si="2"/>
        <v>5.913414590039423E-2</v>
      </c>
      <c r="L27" s="82">
        <f t="shared" si="3"/>
        <v>5285</v>
      </c>
      <c r="M27" s="101">
        <f t="shared" si="5"/>
        <v>0.5511825922421949</v>
      </c>
      <c r="N27" s="58">
        <f t="shared" si="4"/>
        <v>2891.25</v>
      </c>
      <c r="O27" s="101">
        <f t="shared" si="6"/>
        <v>0.56549935149156938</v>
      </c>
      <c r="P27" s="104">
        <f t="shared" si="7"/>
        <v>12031.084201984895</v>
      </c>
      <c r="Q27" s="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49151</v>
      </c>
      <c r="H28" s="33">
        <f>SUM(H4:H27)</f>
        <v>27649</v>
      </c>
      <c r="I28" s="62">
        <f t="shared" si="0"/>
        <v>0.56253178979064511</v>
      </c>
      <c r="J28" s="62">
        <f>SUM(J4:J27)</f>
        <v>0.99999999999999989</v>
      </c>
      <c r="K28" s="34">
        <f>SUM(K4:K27)</f>
        <v>0.99999999999999989</v>
      </c>
      <c r="L28" s="105">
        <f>SUM(L4:L27)</f>
        <v>126627.5</v>
      </c>
      <c r="M28" s="63">
        <f t="shared" si="5"/>
        <v>0.38815423190065351</v>
      </c>
      <c r="N28" s="59">
        <f>SUM(N4:N27)</f>
        <v>60085</v>
      </c>
      <c r="O28" s="63">
        <f t="shared" si="6"/>
        <v>0.4601647665806774</v>
      </c>
      <c r="P28" s="60">
        <f>SUM(P4:P27)</f>
        <v>249999.99999999997</v>
      </c>
      <c r="Q28" s="4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O4:O28 M4:M28">
    <cfRule type="cellIs" dxfId="17" priority="3" operator="greaterThan">
      <formula>100</formula>
    </cfRule>
  </conditionalFormatting>
  <conditionalFormatting sqref="O4:O28">
    <cfRule type="cellIs" dxfId="15" priority="2" operator="greaterThan">
      <formula>1</formula>
    </cfRule>
  </conditionalFormatting>
  <conditionalFormatting sqref="M4:M28">
    <cfRule type="cellIs" dxfId="13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2015-04-01T13:04:35Z</dcterms:modified>
</cp:coreProperties>
</file>