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York\Reports\WT Reports2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DEFERRALS" sheetId="4" r:id="rId3"/>
    <sheet name="WEEKLY RANKING" sheetId="2" state="hidden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2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2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2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2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52511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AH464" i="6" l="1"/>
  <c r="AI464" i="6" s="1"/>
  <c r="AJ464" i="6"/>
  <c r="AK464" i="6"/>
  <c r="AO464" i="6"/>
  <c r="AP464" i="6" s="1"/>
  <c r="AR464" i="6"/>
  <c r="AS464" i="6"/>
  <c r="BC464" i="6"/>
  <c r="BD464" i="6"/>
  <c r="BF464" i="6"/>
  <c r="BG464" i="6"/>
  <c r="BI464" i="6"/>
  <c r="BN464" i="6"/>
  <c r="BO464" i="6"/>
  <c r="BP464" i="6"/>
  <c r="BQ464" i="6"/>
  <c r="BR464" i="6"/>
  <c r="BT464" i="6"/>
  <c r="BW464" i="6"/>
  <c r="BY464" i="6"/>
  <c r="AH465" i="6"/>
  <c r="BH465" i="6" s="1"/>
  <c r="AO465" i="6"/>
  <c r="AP465" i="6" s="1"/>
  <c r="AR465" i="6"/>
  <c r="AS465" i="6" s="1"/>
  <c r="AH466" i="6"/>
  <c r="AK466" i="6" s="1"/>
  <c r="AI466" i="6"/>
  <c r="AO466" i="6"/>
  <c r="AP466" i="6" s="1"/>
  <c r="AR466" i="6"/>
  <c r="AH467" i="6"/>
  <c r="BD467" i="6" s="1"/>
  <c r="AJ467" i="6"/>
  <c r="AK467" i="6"/>
  <c r="AO467" i="6"/>
  <c r="AP467" i="6" s="1"/>
  <c r="AR467" i="6"/>
  <c r="AT467" i="6" s="1"/>
  <c r="AS467" i="6"/>
  <c r="AU467" i="6"/>
  <c r="BQ467" i="6"/>
  <c r="BS467" i="6"/>
  <c r="AH468" i="6"/>
  <c r="AL468" i="6" s="1"/>
  <c r="AO468" i="6"/>
  <c r="AP468" i="6" s="1"/>
  <c r="AR468" i="6"/>
  <c r="AX468" i="6" s="1"/>
  <c r="AS468" i="6"/>
  <c r="AT468" i="6"/>
  <c r="AH469" i="6"/>
  <c r="AJ469" i="6" s="1"/>
  <c r="AI469" i="6"/>
  <c r="AO469" i="6"/>
  <c r="AP469" i="6" s="1"/>
  <c r="AR469" i="6"/>
  <c r="AW469" i="6" s="1"/>
  <c r="AS469" i="6"/>
  <c r="BW469" i="6"/>
  <c r="BY469" i="6"/>
  <c r="AH470" i="6"/>
  <c r="AI470" i="6" s="1"/>
  <c r="AO470" i="6"/>
  <c r="AP470" i="6" s="1"/>
  <c r="AR470" i="6"/>
  <c r="AU470" i="6" s="1"/>
  <c r="AH471" i="6"/>
  <c r="BD471" i="6" s="1"/>
  <c r="AO471" i="6"/>
  <c r="AP471" i="6" s="1"/>
  <c r="AR471" i="6"/>
  <c r="AS471" i="6" s="1"/>
  <c r="AT471" i="6"/>
  <c r="AW471" i="6"/>
  <c r="AH472" i="6"/>
  <c r="BS472" i="6" s="1"/>
  <c r="AO472" i="6"/>
  <c r="AP472" i="6" s="1"/>
  <c r="AR472" i="6"/>
  <c r="AS472" i="6"/>
  <c r="AT472" i="6"/>
  <c r="BF472" i="6"/>
  <c r="AH473" i="6"/>
  <c r="BV473" i="6" s="1"/>
  <c r="AJ473" i="6"/>
  <c r="AO473" i="6"/>
  <c r="AP473" i="6" s="1"/>
  <c r="AR473" i="6"/>
  <c r="AS473" i="6" s="1"/>
  <c r="AU473" i="6"/>
  <c r="BF473" i="6"/>
  <c r="BH473" i="6"/>
  <c r="BN473" i="6"/>
  <c r="BO473" i="6"/>
  <c r="BP473" i="6"/>
  <c r="BX473" i="6"/>
  <c r="AH474" i="6"/>
  <c r="AO474" i="6"/>
  <c r="AP474" i="6"/>
  <c r="AR474" i="6"/>
  <c r="BF474" i="6"/>
  <c r="BR474" i="6"/>
  <c r="BT474" i="6"/>
  <c r="BU474" i="6"/>
  <c r="AH475" i="6"/>
  <c r="AJ475" i="6" s="1"/>
  <c r="AK475" i="6"/>
  <c r="AL475" i="6"/>
  <c r="AO475" i="6"/>
  <c r="AP475" i="6" s="1"/>
  <c r="AR475" i="6"/>
  <c r="AS475" i="6" s="1"/>
  <c r="BC475" i="6"/>
  <c r="BK475" i="6"/>
  <c r="BL475" i="6"/>
  <c r="BM475" i="6"/>
  <c r="BP475" i="6"/>
  <c r="BT475" i="6"/>
  <c r="BX475" i="6"/>
  <c r="BY475" i="6"/>
  <c r="AH476" i="6"/>
  <c r="AM476" i="6" s="1"/>
  <c r="AK476" i="6"/>
  <c r="AN476" i="6"/>
  <c r="AO476" i="6"/>
  <c r="AP476" i="6" s="1"/>
  <c r="AR476" i="6"/>
  <c r="AS476" i="6" s="1"/>
  <c r="AT476" i="6"/>
  <c r="BC476" i="6"/>
  <c r="BE476" i="6"/>
  <c r="BL476" i="6"/>
  <c r="BM476" i="6"/>
  <c r="BN476" i="6"/>
  <c r="BO476" i="6"/>
  <c r="BR476" i="6"/>
  <c r="BT476" i="6"/>
  <c r="BU476" i="6"/>
  <c r="BW476" i="6"/>
  <c r="AH477" i="6"/>
  <c r="AM477" i="6" s="1"/>
  <c r="AJ477" i="6"/>
  <c r="AO477" i="6"/>
  <c r="AP477" i="6" s="1"/>
  <c r="AR477" i="6"/>
  <c r="AS477" i="6" s="1"/>
  <c r="AH478" i="6"/>
  <c r="AM478" i="6" s="1"/>
  <c r="AI478" i="6"/>
  <c r="AO478" i="6"/>
  <c r="AP478" i="6"/>
  <c r="AR478" i="6"/>
  <c r="AU478" i="6" s="1"/>
  <c r="AH479" i="6"/>
  <c r="BT479" i="6" s="1"/>
  <c r="AO479" i="6"/>
  <c r="AP479" i="6" s="1"/>
  <c r="AR479" i="6"/>
  <c r="AT479" i="6" s="1"/>
  <c r="AH480" i="6"/>
  <c r="AI480" i="6" s="1"/>
  <c r="AM480" i="6"/>
  <c r="AN480" i="6"/>
  <c r="AO480" i="6"/>
  <c r="AP480" i="6" s="1"/>
  <c r="AR480" i="6"/>
  <c r="AU480" i="6" s="1"/>
  <c r="BT480" i="6"/>
  <c r="BV480" i="6"/>
  <c r="AH481" i="6"/>
  <c r="AJ481" i="6" s="1"/>
  <c r="AM481" i="6"/>
  <c r="AN481" i="6"/>
  <c r="AO481" i="6"/>
  <c r="AP481" i="6" s="1"/>
  <c r="AR481" i="6"/>
  <c r="AU481" i="6" s="1"/>
  <c r="BD481" i="6"/>
  <c r="BG481" i="6"/>
  <c r="BH481" i="6"/>
  <c r="BI481" i="6"/>
  <c r="BM481" i="6"/>
  <c r="BP481" i="6"/>
  <c r="BQ481" i="6"/>
  <c r="BS481" i="6"/>
  <c r="BV481" i="6"/>
  <c r="BY481" i="6"/>
  <c r="AH482" i="6"/>
  <c r="BD482" i="6" s="1"/>
  <c r="AI482" i="6"/>
  <c r="AO482" i="6"/>
  <c r="AP482" i="6" s="1"/>
  <c r="AR482" i="6"/>
  <c r="AT482" i="6" s="1"/>
  <c r="AH483" i="6"/>
  <c r="BS483" i="6" s="1"/>
  <c r="AO483" i="6"/>
  <c r="AP483" i="6" s="1"/>
  <c r="AR483" i="6"/>
  <c r="AW483" i="6" s="1"/>
  <c r="AH484" i="6"/>
  <c r="BQ484" i="6" s="1"/>
  <c r="AO484" i="6"/>
  <c r="AP484" i="6" s="1"/>
  <c r="AR484" i="6"/>
  <c r="AS484" i="6" s="1"/>
  <c r="AH485" i="6"/>
  <c r="AO485" i="6"/>
  <c r="AP485" i="6" s="1"/>
  <c r="AR485" i="6"/>
  <c r="AX485" i="6" s="1"/>
  <c r="AH486" i="6"/>
  <c r="AJ486" i="6" s="1"/>
  <c r="AO486" i="6"/>
  <c r="AP486" i="6"/>
  <c r="AR486" i="6"/>
  <c r="AS486" i="6" s="1"/>
  <c r="AH487" i="6"/>
  <c r="BH487" i="6" s="1"/>
  <c r="AO487" i="6"/>
  <c r="AP487" i="6" s="1"/>
  <c r="AR487" i="6"/>
  <c r="AX487" i="6" s="1"/>
  <c r="AH488" i="6"/>
  <c r="AK488" i="6" s="1"/>
  <c r="AO488" i="6"/>
  <c r="AP488" i="6" s="1"/>
  <c r="AR488" i="6"/>
  <c r="AT488" i="6" s="1"/>
  <c r="AH489" i="6"/>
  <c r="BQ489" i="6" s="1"/>
  <c r="AM489" i="6"/>
  <c r="AN489" i="6"/>
  <c r="AO489" i="6"/>
  <c r="AP489" i="6" s="1"/>
  <c r="AR489" i="6"/>
  <c r="AW489" i="6" s="1"/>
  <c r="BI489" i="6"/>
  <c r="BK489" i="6"/>
  <c r="BP489" i="6"/>
  <c r="AH490" i="6"/>
  <c r="BK490" i="6" s="1"/>
  <c r="AI490" i="6"/>
  <c r="AL490" i="6"/>
  <c r="AN490" i="6"/>
  <c r="AO490" i="6"/>
  <c r="AP490" i="6" s="1"/>
  <c r="AR490" i="6"/>
  <c r="BE490" i="6"/>
  <c r="BG490" i="6"/>
  <c r="BV490" i="6"/>
  <c r="BW490" i="6"/>
  <c r="AH491" i="6"/>
  <c r="AM491" i="6" s="1"/>
  <c r="AO491" i="6"/>
  <c r="AP491" i="6" s="1"/>
  <c r="AR491" i="6"/>
  <c r="AS491" i="6" s="1"/>
  <c r="BY482" i="6" l="1"/>
  <c r="BR482" i="6"/>
  <c r="AT491" i="6"/>
  <c r="AX483" i="6"/>
  <c r="BF482" i="6"/>
  <c r="BX481" i="6"/>
  <c r="BO481" i="6"/>
  <c r="BF481" i="6"/>
  <c r="AK481" i="6"/>
  <c r="BI480" i="6"/>
  <c r="BK469" i="6"/>
  <c r="BP468" i="6"/>
  <c r="BS465" i="6"/>
  <c r="BF490" i="6"/>
  <c r="AU483" i="6"/>
  <c r="BW481" i="6"/>
  <c r="BN481" i="6"/>
  <c r="BE481" i="6"/>
  <c r="AI481" i="6"/>
  <c r="BG480" i="6"/>
  <c r="BQ477" i="6"/>
  <c r="BV476" i="6"/>
  <c r="BG476" i="6"/>
  <c r="AL476" i="6"/>
  <c r="AL471" i="6"/>
  <c r="AV469" i="6"/>
  <c r="AW468" i="6"/>
  <c r="BL467" i="6"/>
  <c r="BQ466" i="6"/>
  <c r="BR465" i="6"/>
  <c r="BX464" i="6"/>
  <c r="BK464" i="6"/>
  <c r="AV488" i="6"/>
  <c r="BO477" i="6"/>
  <c r="AU488" i="6"/>
  <c r="BU481" i="6"/>
  <c r="BL481" i="6"/>
  <c r="BC481" i="6"/>
  <c r="BX480" i="6"/>
  <c r="AX478" i="6"/>
  <c r="BD476" i="6"/>
  <c r="AJ476" i="6"/>
  <c r="BE471" i="6"/>
  <c r="BB466" i="6"/>
  <c r="BJ465" i="6"/>
  <c r="BY483" i="6"/>
  <c r="BN480" i="6"/>
  <c r="BC480" i="6"/>
  <c r="BN466" i="6"/>
  <c r="BQ465" i="6"/>
  <c r="AX489" i="6"/>
  <c r="AS488" i="6"/>
  <c r="AJ483" i="6"/>
  <c r="BT481" i="6"/>
  <c r="BK481" i="6"/>
  <c r="BW480" i="6"/>
  <c r="AX471" i="6"/>
  <c r="BI465" i="6"/>
  <c r="BP470" i="6"/>
  <c r="BK484" i="6"/>
  <c r="BE470" i="6"/>
  <c r="BT490" i="6"/>
  <c r="BD490" i="6"/>
  <c r="BH489" i="6"/>
  <c r="BB470" i="6"/>
  <c r="BM468" i="6"/>
  <c r="BQ490" i="6"/>
  <c r="BB490" i="6"/>
  <c r="BY489" i="6"/>
  <c r="BC489" i="6"/>
  <c r="BX488" i="6"/>
  <c r="BR486" i="6"/>
  <c r="AV483" i="6"/>
  <c r="BR481" i="6"/>
  <c r="BJ481" i="6"/>
  <c r="BB481" i="6"/>
  <c r="AL481" i="6"/>
  <c r="BQ480" i="6"/>
  <c r="AW480" i="6"/>
  <c r="AK480" i="6"/>
  <c r="AV478" i="6"/>
  <c r="BB477" i="6"/>
  <c r="AI477" i="6"/>
  <c r="BS476" i="6"/>
  <c r="BK476" i="6"/>
  <c r="BB476" i="6"/>
  <c r="AI476" i="6"/>
  <c r="BG473" i="6"/>
  <c r="AI473" i="6"/>
  <c r="BI469" i="6"/>
  <c r="BX468" i="6"/>
  <c r="BH468" i="6"/>
  <c r="BK467" i="6"/>
  <c r="AL467" i="6"/>
  <c r="BS464" i="6"/>
  <c r="BH464" i="6"/>
  <c r="AN464" i="6"/>
  <c r="BT484" i="6"/>
  <c r="BS484" i="6"/>
  <c r="BB484" i="6"/>
  <c r="BX489" i="6"/>
  <c r="BL488" i="6"/>
  <c r="BQ486" i="6"/>
  <c r="BJ476" i="6"/>
  <c r="BG468" i="6"/>
  <c r="AX467" i="6"/>
  <c r="BN490" i="6"/>
  <c r="BS489" i="6"/>
  <c r="AX488" i="6"/>
  <c r="BQ487" i="6"/>
  <c r="BP486" i="6"/>
  <c r="AT483" i="6"/>
  <c r="AV481" i="6"/>
  <c r="BL480" i="6"/>
  <c r="AT480" i="6"/>
  <c r="AU479" i="6"/>
  <c r="AV477" i="6"/>
  <c r="BY476" i="6"/>
  <c r="BQ476" i="6"/>
  <c r="BI476" i="6"/>
  <c r="AT475" i="6"/>
  <c r="BW473" i="6"/>
  <c r="AW473" i="6"/>
  <c r="BQ472" i="6"/>
  <c r="BV468" i="6"/>
  <c r="BF468" i="6"/>
  <c r="AJ468" i="6"/>
  <c r="AW467" i="6"/>
  <c r="BM491" i="6"/>
  <c r="BL491" i="6"/>
  <c r="BN470" i="6"/>
  <c r="BO468" i="6"/>
  <c r="BN468" i="6"/>
  <c r="AX480" i="6"/>
  <c r="BO490" i="6"/>
  <c r="AW481" i="6"/>
  <c r="AV480" i="6"/>
  <c r="AW477" i="6"/>
  <c r="BW468" i="6"/>
  <c r="AK468" i="6"/>
  <c r="BN491" i="6"/>
  <c r="BM490" i="6"/>
  <c r="AW488" i="6"/>
  <c r="AW487" i="6"/>
  <c r="BK486" i="6"/>
  <c r="AI484" i="6"/>
  <c r="AU482" i="6"/>
  <c r="AS481" i="6"/>
  <c r="BK480" i="6"/>
  <c r="AS480" i="6"/>
  <c r="BX476" i="6"/>
  <c r="BP476" i="6"/>
  <c r="BH476" i="6"/>
  <c r="AV473" i="6"/>
  <c r="BP472" i="6"/>
  <c r="BQ470" i="6"/>
  <c r="BU468" i="6"/>
  <c r="BE468" i="6"/>
  <c r="AI468" i="6"/>
  <c r="AV467" i="6"/>
  <c r="AT490" i="6"/>
  <c r="AU490" i="6"/>
  <c r="AW490" i="6"/>
  <c r="BI488" i="6"/>
  <c r="AN488" i="6"/>
  <c r="AK471" i="6"/>
  <c r="BI471" i="6"/>
  <c r="BM471" i="6"/>
  <c r="BO471" i="6"/>
  <c r="BP471" i="6"/>
  <c r="BQ471" i="6"/>
  <c r="AJ491" i="6"/>
  <c r="AK491" i="6"/>
  <c r="BY491" i="6"/>
  <c r="AL491" i="6"/>
  <c r="BK491" i="6"/>
  <c r="AI489" i="6"/>
  <c r="BD489" i="6"/>
  <c r="BL489" i="6"/>
  <c r="BT489" i="6"/>
  <c r="BN489" i="6"/>
  <c r="AJ489" i="6"/>
  <c r="BE489" i="6"/>
  <c r="BM489" i="6"/>
  <c r="BU489" i="6"/>
  <c r="AK489" i="6"/>
  <c r="BF489" i="6"/>
  <c r="BV489" i="6"/>
  <c r="AL489" i="6"/>
  <c r="BG489" i="6"/>
  <c r="BO489" i="6"/>
  <c r="BW489" i="6"/>
  <c r="AM488" i="6"/>
  <c r="BR484" i="6"/>
  <c r="AK482" i="6"/>
  <c r="BG482" i="6"/>
  <c r="BO482" i="6"/>
  <c r="BN482" i="6"/>
  <c r="BQ482" i="6"/>
  <c r="BN477" i="6"/>
  <c r="AW475" i="6"/>
  <c r="AV475" i="6"/>
  <c r="AX475" i="6"/>
  <c r="AK473" i="6"/>
  <c r="AL473" i="6"/>
  <c r="BB473" i="6"/>
  <c r="BJ473" i="6"/>
  <c r="BR473" i="6"/>
  <c r="AN473" i="6"/>
  <c r="BL473" i="6"/>
  <c r="AM473" i="6"/>
  <c r="BC473" i="6"/>
  <c r="BK473" i="6"/>
  <c r="BS473" i="6"/>
  <c r="BD473" i="6"/>
  <c r="BT473" i="6"/>
  <c r="BE473" i="6"/>
  <c r="BM473" i="6"/>
  <c r="BU473" i="6"/>
  <c r="AU464" i="6"/>
  <c r="AT464" i="6"/>
  <c r="AW464" i="6"/>
  <c r="AV464" i="6"/>
  <c r="AX464" i="6"/>
  <c r="BC491" i="6"/>
  <c r="BY490" i="6"/>
  <c r="BR489" i="6"/>
  <c r="BB489" i="6"/>
  <c r="BY488" i="6"/>
  <c r="BE482" i="6"/>
  <c r="BK477" i="6"/>
  <c r="BQ473" i="6"/>
  <c r="AU472" i="6"/>
  <c r="AV472" i="6"/>
  <c r="AW472" i="6"/>
  <c r="AX472" i="6"/>
  <c r="AL470" i="6"/>
  <c r="BF470" i="6"/>
  <c r="BR470" i="6"/>
  <c r="BI470" i="6"/>
  <c r="BV470" i="6"/>
  <c r="AM470" i="6"/>
  <c r="BH470" i="6"/>
  <c r="BU470" i="6"/>
  <c r="BJ470" i="6"/>
  <c r="BX470" i="6"/>
  <c r="BM470" i="6"/>
  <c r="BY470" i="6"/>
  <c r="BR466" i="6"/>
  <c r="AM484" i="6"/>
  <c r="AJ484" i="6"/>
  <c r="BC484" i="6"/>
  <c r="BL484" i="6"/>
  <c r="BU484" i="6"/>
  <c r="AL484" i="6"/>
  <c r="BE484" i="6"/>
  <c r="BO484" i="6"/>
  <c r="AK484" i="6"/>
  <c r="BD484" i="6"/>
  <c r="BM484" i="6"/>
  <c r="BW484" i="6"/>
  <c r="BX484" i="6"/>
  <c r="AN484" i="6"/>
  <c r="BG484" i="6"/>
  <c r="BP484" i="6"/>
  <c r="BY484" i="6"/>
  <c r="AI472" i="6"/>
  <c r="AJ472" i="6"/>
  <c r="BI472" i="6"/>
  <c r="BT472" i="6"/>
  <c r="AM472" i="6"/>
  <c r="BL472" i="6"/>
  <c r="AK472" i="6"/>
  <c r="BK472" i="6"/>
  <c r="BV472" i="6"/>
  <c r="BW472" i="6"/>
  <c r="AN472" i="6"/>
  <c r="BC472" i="6"/>
  <c r="BN472" i="6"/>
  <c r="BX472" i="6"/>
  <c r="BD472" i="6"/>
  <c r="BO472" i="6"/>
  <c r="BY472" i="6"/>
  <c r="AL466" i="6"/>
  <c r="BF466" i="6"/>
  <c r="BT466" i="6"/>
  <c r="AM466" i="6"/>
  <c r="BI466" i="6"/>
  <c r="BU466" i="6"/>
  <c r="BJ466" i="6"/>
  <c r="BV466" i="6"/>
  <c r="BL466" i="6"/>
  <c r="BY466" i="6"/>
  <c r="BM466" i="6"/>
  <c r="AS489" i="6"/>
  <c r="AU489" i="6"/>
  <c r="AT489" i="6"/>
  <c r="AV489" i="6"/>
  <c r="BI484" i="6"/>
  <c r="AS479" i="6"/>
  <c r="AW479" i="6"/>
  <c r="AX479" i="6"/>
  <c r="AN477" i="6"/>
  <c r="BC477" i="6"/>
  <c r="BR477" i="6"/>
  <c r="BW477" i="6"/>
  <c r="BF477" i="6"/>
  <c r="BV477" i="6"/>
  <c r="BI477" i="6"/>
  <c r="BJ477" i="6"/>
  <c r="BY477" i="6"/>
  <c r="BH472" i="6"/>
  <c r="BY471" i="6"/>
  <c r="BE466" i="6"/>
  <c r="BD488" i="6"/>
  <c r="BP488" i="6"/>
  <c r="BT488" i="6"/>
  <c r="BF488" i="6"/>
  <c r="BQ488" i="6"/>
  <c r="BG488" i="6"/>
  <c r="BH488" i="6"/>
  <c r="BV488" i="6"/>
  <c r="BW488" i="6"/>
  <c r="BJ484" i="6"/>
  <c r="AW491" i="6"/>
  <c r="AU491" i="6"/>
  <c r="AV491" i="6"/>
  <c r="BO488" i="6"/>
  <c r="BV491" i="6"/>
  <c r="BH490" i="6"/>
  <c r="AJ490" i="6"/>
  <c r="BI490" i="6"/>
  <c r="BR490" i="6"/>
  <c r="AK490" i="6"/>
  <c r="BJ490" i="6"/>
  <c r="BS490" i="6"/>
  <c r="AM490" i="6"/>
  <c r="BC490" i="6"/>
  <c r="BL490" i="6"/>
  <c r="BU490" i="6"/>
  <c r="BJ489" i="6"/>
  <c r="BN488" i="6"/>
  <c r="BJ485" i="6"/>
  <c r="BT485" i="6"/>
  <c r="BH484" i="6"/>
  <c r="AK483" i="6"/>
  <c r="BD483" i="6"/>
  <c r="BN483" i="6"/>
  <c r="BE483" i="6"/>
  <c r="BQ483" i="6"/>
  <c r="AU475" i="6"/>
  <c r="BY473" i="6"/>
  <c r="BI473" i="6"/>
  <c r="BG472" i="6"/>
  <c r="BW471" i="6"/>
  <c r="AN471" i="6"/>
  <c r="BD466" i="6"/>
  <c r="AK465" i="6"/>
  <c r="AI465" i="6"/>
  <c r="BB465" i="6"/>
  <c r="BK465" i="6"/>
  <c r="BU465" i="6"/>
  <c r="AL465" i="6"/>
  <c r="BE465" i="6"/>
  <c r="BN465" i="6"/>
  <c r="BW465" i="6"/>
  <c r="AJ465" i="6"/>
  <c r="BC465" i="6"/>
  <c r="BM465" i="6"/>
  <c r="BV465" i="6"/>
  <c r="AM465" i="6"/>
  <c r="BF465" i="6"/>
  <c r="BO465" i="6"/>
  <c r="BX465" i="6"/>
  <c r="AN465" i="6"/>
  <c r="BG465" i="6"/>
  <c r="BP465" i="6"/>
  <c r="BY465" i="6"/>
  <c r="BR487" i="6"/>
  <c r="AI487" i="6"/>
  <c r="BJ486" i="6"/>
  <c r="AI486" i="6"/>
  <c r="AS483" i="6"/>
  <c r="BS480" i="6"/>
  <c r="BH480" i="6"/>
  <c r="AJ480" i="6"/>
  <c r="BH475" i="6"/>
  <c r="AU471" i="6"/>
  <c r="BV469" i="6"/>
  <c r="BT468" i="6"/>
  <c r="BL468" i="6"/>
  <c r="BD468" i="6"/>
  <c r="BY467" i="6"/>
  <c r="BI467" i="6"/>
  <c r="BV464" i="6"/>
  <c r="BL464" i="6"/>
  <c r="AM464" i="6"/>
  <c r="BI486" i="6"/>
  <c r="BK468" i="6"/>
  <c r="AN468" i="6"/>
  <c r="BH467" i="6"/>
  <c r="BB487" i="6"/>
  <c r="BY486" i="6"/>
  <c r="BH486" i="6"/>
  <c r="BP480" i="6"/>
  <c r="BF480" i="6"/>
  <c r="BR468" i="6"/>
  <c r="BJ468" i="6"/>
  <c r="BB468" i="6"/>
  <c r="AM468" i="6"/>
  <c r="BU467" i="6"/>
  <c r="BE467" i="6"/>
  <c r="BS468" i="6"/>
  <c r="BC468" i="6"/>
  <c r="BX467" i="6"/>
  <c r="BX486" i="6"/>
  <c r="BB486" i="6"/>
  <c r="BY480" i="6"/>
  <c r="BO480" i="6"/>
  <c r="BD480" i="6"/>
  <c r="BY468" i="6"/>
  <c r="BQ468" i="6"/>
  <c r="BI468" i="6"/>
  <c r="BT467" i="6"/>
  <c r="BC485" i="6"/>
  <c r="BX479" i="6"/>
  <c r="AX465" i="6"/>
  <c r="AT465" i="6"/>
  <c r="AU465" i="6"/>
  <c r="AW465" i="6"/>
  <c r="AV465" i="6"/>
  <c r="BP487" i="6"/>
  <c r="BW479" i="6"/>
  <c r="BO487" i="6"/>
  <c r="BQ485" i="6"/>
  <c r="AN483" i="6"/>
  <c r="BG483" i="6"/>
  <c r="BO483" i="6"/>
  <c r="BW483" i="6"/>
  <c r="AI483" i="6"/>
  <c r="BB483" i="6"/>
  <c r="BJ483" i="6"/>
  <c r="BR483" i="6"/>
  <c r="AL483" i="6"/>
  <c r="BI483" i="6"/>
  <c r="BT483" i="6"/>
  <c r="BL483" i="6"/>
  <c r="AM483" i="6"/>
  <c r="BK483" i="6"/>
  <c r="BU483" i="6"/>
  <c r="BV483" i="6"/>
  <c r="BC483" i="6"/>
  <c r="BM483" i="6"/>
  <c r="BX483" i="6"/>
  <c r="BU479" i="6"/>
  <c r="BP478" i="6"/>
  <c r="AN474" i="6"/>
  <c r="BG474" i="6"/>
  <c r="BO474" i="6"/>
  <c r="BW474" i="6"/>
  <c r="BH474" i="6"/>
  <c r="BP474" i="6"/>
  <c r="BX474" i="6"/>
  <c r="AJ474" i="6"/>
  <c r="BC474" i="6"/>
  <c r="BK474" i="6"/>
  <c r="BS474" i="6"/>
  <c r="AI474" i="6"/>
  <c r="BJ474" i="6"/>
  <c r="BV474" i="6"/>
  <c r="AK474" i="6"/>
  <c r="BL474" i="6"/>
  <c r="BY474" i="6"/>
  <c r="AL474" i="6"/>
  <c r="BM474" i="6"/>
  <c r="AM474" i="6"/>
  <c r="BB474" i="6"/>
  <c r="BN474" i="6"/>
  <c r="BD474" i="6"/>
  <c r="BQ474" i="6"/>
  <c r="AW466" i="6"/>
  <c r="AX466" i="6"/>
  <c r="AS466" i="6"/>
  <c r="AT466" i="6"/>
  <c r="AU466" i="6"/>
  <c r="AV466" i="6"/>
  <c r="BU491" i="6"/>
  <c r="BI491" i="6"/>
  <c r="AV490" i="6"/>
  <c r="AI488" i="6"/>
  <c r="BB488" i="6"/>
  <c r="BJ488" i="6"/>
  <c r="BR488" i="6"/>
  <c r="AJ488" i="6"/>
  <c r="BC488" i="6"/>
  <c r="BK488" i="6"/>
  <c r="BS488" i="6"/>
  <c r="AL488" i="6"/>
  <c r="BE488" i="6"/>
  <c r="BM488" i="6"/>
  <c r="BU488" i="6"/>
  <c r="BJ487" i="6"/>
  <c r="AS487" i="6"/>
  <c r="AU487" i="6"/>
  <c r="AT487" i="6"/>
  <c r="AV487" i="6"/>
  <c r="BS486" i="6"/>
  <c r="BC486" i="6"/>
  <c r="BL485" i="6"/>
  <c r="AU485" i="6"/>
  <c r="AS485" i="6"/>
  <c r="AV485" i="6"/>
  <c r="AT485" i="6"/>
  <c r="AW485" i="6"/>
  <c r="BP483" i="6"/>
  <c r="BH482" i="6"/>
  <c r="BP482" i="6"/>
  <c r="BX482" i="6"/>
  <c r="AJ482" i="6"/>
  <c r="BC482" i="6"/>
  <c r="BK482" i="6"/>
  <c r="BS482" i="6"/>
  <c r="AL482" i="6"/>
  <c r="BI482" i="6"/>
  <c r="BT482" i="6"/>
  <c r="AM482" i="6"/>
  <c r="BJ482" i="6"/>
  <c r="BU482" i="6"/>
  <c r="AN482" i="6"/>
  <c r="BL482" i="6"/>
  <c r="BV482" i="6"/>
  <c r="BB482" i="6"/>
  <c r="BM482" i="6"/>
  <c r="BW482" i="6"/>
  <c r="BN478" i="6"/>
  <c r="AU476" i="6"/>
  <c r="AV476" i="6"/>
  <c r="AW476" i="6"/>
  <c r="AX476" i="6"/>
  <c r="BI474" i="6"/>
  <c r="BJ469" i="6"/>
  <c r="AI479" i="6"/>
  <c r="BB479" i="6"/>
  <c r="BJ479" i="6"/>
  <c r="BR479" i="6"/>
  <c r="AJ479" i="6"/>
  <c r="BC479" i="6"/>
  <c r="BK479" i="6"/>
  <c r="BS479" i="6"/>
  <c r="AM479" i="6"/>
  <c r="BF479" i="6"/>
  <c r="BN479" i="6"/>
  <c r="BV479" i="6"/>
  <c r="AL479" i="6"/>
  <c r="BM479" i="6"/>
  <c r="BY479" i="6"/>
  <c r="AN479" i="6"/>
  <c r="BO479" i="6"/>
  <c r="BD479" i="6"/>
  <c r="BP479" i="6"/>
  <c r="BE479" i="6"/>
  <c r="BQ479" i="6"/>
  <c r="BS485" i="6"/>
  <c r="AV484" i="6"/>
  <c r="AW484" i="6"/>
  <c r="AX484" i="6"/>
  <c r="BY478" i="6"/>
  <c r="BX478" i="6"/>
  <c r="AN491" i="6"/>
  <c r="BG491" i="6"/>
  <c r="BO491" i="6"/>
  <c r="BW491" i="6"/>
  <c r="BP491" i="6"/>
  <c r="BX491" i="6"/>
  <c r="BH491" i="6"/>
  <c r="AI491" i="6"/>
  <c r="BB491" i="6"/>
  <c r="BJ491" i="6"/>
  <c r="BR491" i="6"/>
  <c r="BI487" i="6"/>
  <c r="BL479" i="6"/>
  <c r="BM478" i="6"/>
  <c r="BS491" i="6"/>
  <c r="BE491" i="6"/>
  <c r="BX487" i="6"/>
  <c r="AK486" i="6"/>
  <c r="BD486" i="6"/>
  <c r="BL486" i="6"/>
  <c r="BT486" i="6"/>
  <c r="BF486" i="6"/>
  <c r="BV486" i="6"/>
  <c r="AL486" i="6"/>
  <c r="BE486" i="6"/>
  <c r="BM486" i="6"/>
  <c r="BU486" i="6"/>
  <c r="AM486" i="6"/>
  <c r="BN486" i="6"/>
  <c r="AN486" i="6"/>
  <c r="BG486" i="6"/>
  <c r="BO486" i="6"/>
  <c r="BW486" i="6"/>
  <c r="AU484" i="6"/>
  <c r="BH483" i="6"/>
  <c r="BI479" i="6"/>
  <c r="BJ478" i="6"/>
  <c r="BE474" i="6"/>
  <c r="AK469" i="6"/>
  <c r="BD469" i="6"/>
  <c r="BL469" i="6"/>
  <c r="BT469" i="6"/>
  <c r="AL469" i="6"/>
  <c r="BE469" i="6"/>
  <c r="BM469" i="6"/>
  <c r="BU469" i="6"/>
  <c r="BH469" i="6"/>
  <c r="BP469" i="6"/>
  <c r="BX469" i="6"/>
  <c r="AM469" i="6"/>
  <c r="BN469" i="6"/>
  <c r="BQ469" i="6"/>
  <c r="AN469" i="6"/>
  <c r="BB469" i="6"/>
  <c r="BO469" i="6"/>
  <c r="BC469" i="6"/>
  <c r="BF469" i="6"/>
  <c r="BR469" i="6"/>
  <c r="BG469" i="6"/>
  <c r="BS469" i="6"/>
  <c r="AL485" i="6"/>
  <c r="BE485" i="6"/>
  <c r="AI485" i="6"/>
  <c r="BD485" i="6"/>
  <c r="BM485" i="6"/>
  <c r="BU485" i="6"/>
  <c r="AK485" i="6"/>
  <c r="BO485" i="6"/>
  <c r="BW485" i="6"/>
  <c r="AJ485" i="6"/>
  <c r="BF485" i="6"/>
  <c r="BN485" i="6"/>
  <c r="BV485" i="6"/>
  <c r="BG485" i="6"/>
  <c r="AM485" i="6"/>
  <c r="BH485" i="6"/>
  <c r="BP485" i="6"/>
  <c r="BX485" i="6"/>
  <c r="BG479" i="6"/>
  <c r="AW474" i="6"/>
  <c r="AX474" i="6"/>
  <c r="AS474" i="6"/>
  <c r="AU474" i="6"/>
  <c r="AV474" i="6"/>
  <c r="AJ487" i="6"/>
  <c r="BC487" i="6"/>
  <c r="BK487" i="6"/>
  <c r="BS487" i="6"/>
  <c r="BM487" i="6"/>
  <c r="AK487" i="6"/>
  <c r="BD487" i="6"/>
  <c r="BL487" i="6"/>
  <c r="BT487" i="6"/>
  <c r="AL487" i="6"/>
  <c r="BE487" i="6"/>
  <c r="BU487" i="6"/>
  <c r="AM487" i="6"/>
  <c r="BF487" i="6"/>
  <c r="BN487" i="6"/>
  <c r="BV487" i="6"/>
  <c r="AT486" i="6"/>
  <c r="AV486" i="6"/>
  <c r="AU486" i="6"/>
  <c r="AW486" i="6"/>
  <c r="BB485" i="6"/>
  <c r="AJ478" i="6"/>
  <c r="BC478" i="6"/>
  <c r="BK478" i="6"/>
  <c r="BS478" i="6"/>
  <c r="AK478" i="6"/>
  <c r="BD478" i="6"/>
  <c r="BL478" i="6"/>
  <c r="BT478" i="6"/>
  <c r="AN478" i="6"/>
  <c r="BG478" i="6"/>
  <c r="BO478" i="6"/>
  <c r="BW478" i="6"/>
  <c r="BE478" i="6"/>
  <c r="BQ478" i="6"/>
  <c r="BU478" i="6"/>
  <c r="BF478" i="6"/>
  <c r="BR478" i="6"/>
  <c r="BH478" i="6"/>
  <c r="BI478" i="6"/>
  <c r="BV478" i="6"/>
  <c r="AS470" i="6"/>
  <c r="AT470" i="6"/>
  <c r="AW470" i="6"/>
  <c r="AV470" i="6"/>
  <c r="AX470" i="6"/>
  <c r="BR485" i="6"/>
  <c r="BT491" i="6"/>
  <c r="BF491" i="6"/>
  <c r="BY487" i="6"/>
  <c r="BK485" i="6"/>
  <c r="BQ491" i="6"/>
  <c r="BD491" i="6"/>
  <c r="AX490" i="6"/>
  <c r="AS490" i="6"/>
  <c r="BW487" i="6"/>
  <c r="BG487" i="6"/>
  <c r="AN487" i="6"/>
  <c r="AX486" i="6"/>
  <c r="BY485" i="6"/>
  <c r="BI485" i="6"/>
  <c r="AN485" i="6"/>
  <c r="AT484" i="6"/>
  <c r="BF483" i="6"/>
  <c r="AX482" i="6"/>
  <c r="AS482" i="6"/>
  <c r="AV482" i="6"/>
  <c r="AW482" i="6"/>
  <c r="BH479" i="6"/>
  <c r="AK479" i="6"/>
  <c r="BB478" i="6"/>
  <c r="AL478" i="6"/>
  <c r="AT474" i="6"/>
  <c r="AT469" i="6"/>
  <c r="AU469" i="6"/>
  <c r="AX469" i="6"/>
  <c r="BU475" i="6"/>
  <c r="BI475" i="6"/>
  <c r="BX471" i="6"/>
  <c r="BL471" i="6"/>
  <c r="AM467" i="6"/>
  <c r="BF467" i="6"/>
  <c r="BN467" i="6"/>
  <c r="BV467" i="6"/>
  <c r="AN467" i="6"/>
  <c r="BG467" i="6"/>
  <c r="BO467" i="6"/>
  <c r="BW467" i="6"/>
  <c r="AI467" i="6"/>
  <c r="BB467" i="6"/>
  <c r="BJ467" i="6"/>
  <c r="BR467" i="6"/>
  <c r="AM475" i="6"/>
  <c r="BF475" i="6"/>
  <c r="BN475" i="6"/>
  <c r="BV475" i="6"/>
  <c r="AN475" i="6"/>
  <c r="BG475" i="6"/>
  <c r="BO475" i="6"/>
  <c r="BW475" i="6"/>
  <c r="AI475" i="6"/>
  <c r="BB475" i="6"/>
  <c r="BJ475" i="6"/>
  <c r="BR475" i="6"/>
  <c r="AI471" i="6"/>
  <c r="BB471" i="6"/>
  <c r="BJ471" i="6"/>
  <c r="BR471" i="6"/>
  <c r="AJ471" i="6"/>
  <c r="BC471" i="6"/>
  <c r="BK471" i="6"/>
  <c r="BS471" i="6"/>
  <c r="AM471" i="6"/>
  <c r="BF471" i="6"/>
  <c r="BN471" i="6"/>
  <c r="BV471" i="6"/>
  <c r="AK477" i="6"/>
  <c r="BD477" i="6"/>
  <c r="BL477" i="6"/>
  <c r="BT477" i="6"/>
  <c r="AL477" i="6"/>
  <c r="BE477" i="6"/>
  <c r="BM477" i="6"/>
  <c r="BU477" i="6"/>
  <c r="BH477" i="6"/>
  <c r="BP477" i="6"/>
  <c r="BX477" i="6"/>
  <c r="BS475" i="6"/>
  <c r="BE475" i="6"/>
  <c r="BU471" i="6"/>
  <c r="BH471" i="6"/>
  <c r="BP467" i="6"/>
  <c r="BC467" i="6"/>
  <c r="AS478" i="6"/>
  <c r="AT478" i="6"/>
  <c r="AW478" i="6"/>
  <c r="AX473" i="6"/>
  <c r="AT473" i="6"/>
  <c r="AX491" i="6"/>
  <c r="BX490" i="6"/>
  <c r="BP490" i="6"/>
  <c r="AX481" i="6"/>
  <c r="AT481" i="6"/>
  <c r="BS477" i="6"/>
  <c r="BG477" i="6"/>
  <c r="AT477" i="6"/>
  <c r="AU477" i="6"/>
  <c r="AX477" i="6"/>
  <c r="BQ475" i="6"/>
  <c r="BD475" i="6"/>
  <c r="BT471" i="6"/>
  <c r="BG471" i="6"/>
  <c r="AJ470" i="6"/>
  <c r="BC470" i="6"/>
  <c r="BK470" i="6"/>
  <c r="BS470" i="6"/>
  <c r="AK470" i="6"/>
  <c r="BD470" i="6"/>
  <c r="BL470" i="6"/>
  <c r="BT470" i="6"/>
  <c r="AN470" i="6"/>
  <c r="BG470" i="6"/>
  <c r="BO470" i="6"/>
  <c r="BW470" i="6"/>
  <c r="AU468" i="6"/>
  <c r="AV468" i="6"/>
  <c r="BM467" i="6"/>
  <c r="AN466" i="6"/>
  <c r="BG466" i="6"/>
  <c r="BO466" i="6"/>
  <c r="BW466" i="6"/>
  <c r="BH466" i="6"/>
  <c r="BP466" i="6"/>
  <c r="BX466" i="6"/>
  <c r="AJ466" i="6"/>
  <c r="BC466" i="6"/>
  <c r="BK466" i="6"/>
  <c r="BS466" i="6"/>
  <c r="BU480" i="6"/>
  <c r="BM480" i="6"/>
  <c r="BE480" i="6"/>
  <c r="AL480" i="6"/>
  <c r="AV479" i="6"/>
  <c r="BU472" i="6"/>
  <c r="BM472" i="6"/>
  <c r="BE472" i="6"/>
  <c r="AL472" i="6"/>
  <c r="AV471" i="6"/>
  <c r="BT465" i="6"/>
  <c r="BL465" i="6"/>
  <c r="BD465" i="6"/>
  <c r="BU464" i="6"/>
  <c r="BM464" i="6"/>
  <c r="BE464" i="6"/>
  <c r="AL464" i="6"/>
  <c r="BV484" i="6"/>
  <c r="BN484" i="6"/>
  <c r="BF484" i="6"/>
  <c r="BR480" i="6"/>
  <c r="BJ480" i="6"/>
  <c r="BB480" i="6"/>
  <c r="BF476" i="6"/>
  <c r="BR472" i="6"/>
  <c r="BJ472" i="6"/>
  <c r="BB472" i="6"/>
  <c r="BJ464" i="6"/>
  <c r="BB464" i="6"/>
  <c r="QR490" i="11"/>
  <c r="QR328" i="11"/>
  <c r="QR274" i="11"/>
  <c r="QR247" i="11"/>
  <c r="QR220" i="11"/>
  <c r="QR193" i="11"/>
  <c r="QR166" i="11"/>
  <c r="QR139" i="11"/>
  <c r="QR112" i="11"/>
  <c r="QR85" i="11"/>
  <c r="QR58" i="11"/>
  <c r="QR31" i="11"/>
  <c r="BA481" i="6" l="1"/>
  <c r="BA468" i="6"/>
  <c r="BA473" i="6"/>
  <c r="BA476" i="6"/>
  <c r="BA466" i="6"/>
  <c r="BA477" i="6"/>
  <c r="BA490" i="6"/>
  <c r="BA486" i="6"/>
  <c r="BA488" i="6"/>
  <c r="BA489" i="6"/>
  <c r="BA465" i="6"/>
  <c r="BA484" i="6"/>
  <c r="BA480" i="6"/>
  <c r="BA487" i="6"/>
  <c r="BA485" i="6"/>
  <c r="BA464" i="6"/>
  <c r="BA475" i="6"/>
  <c r="BA479" i="6"/>
  <c r="BA483" i="6"/>
  <c r="BA472" i="6"/>
  <c r="BA469" i="6"/>
  <c r="BA491" i="6"/>
  <c r="BA467" i="6"/>
  <c r="BA478" i="6"/>
  <c r="BA470" i="6"/>
  <c r="BA471" i="6"/>
  <c r="BA482" i="6"/>
  <c r="BA474" i="6"/>
  <c r="QQ490" i="11"/>
  <c r="QQ436" i="11"/>
  <c r="QQ274" i="11"/>
  <c r="QQ247" i="11"/>
  <c r="QQ220" i="11"/>
  <c r="QQ193" i="11"/>
  <c r="QQ166" i="11"/>
  <c r="QQ139" i="11"/>
  <c r="QQ112" i="11"/>
  <c r="QQ85" i="11"/>
  <c r="QQ58" i="11"/>
  <c r="QQ31" i="11"/>
  <c r="QP490" i="11" l="1"/>
  <c r="QP436" i="11"/>
  <c r="QP382" i="11"/>
  <c r="QP274" i="11"/>
  <c r="QP247" i="11"/>
  <c r="QP220" i="11"/>
  <c r="QP193" i="11"/>
  <c r="QP166" i="11"/>
  <c r="QP139" i="11"/>
  <c r="QP112" i="11"/>
  <c r="QP85" i="11"/>
  <c r="QP58" i="11"/>
  <c r="QP31" i="11"/>
  <c r="QO490" i="11" l="1"/>
  <c r="QO463" i="11"/>
  <c r="QO436" i="11"/>
  <c r="QO382" i="11"/>
  <c r="QO274" i="11"/>
  <c r="QO247" i="11"/>
  <c r="QO220" i="11"/>
  <c r="QO193" i="11"/>
  <c r="QO166" i="11"/>
  <c r="QO139" i="11"/>
  <c r="QO112" i="11"/>
  <c r="QO85" i="11"/>
  <c r="QO58" i="11"/>
  <c r="QO31" i="11"/>
  <c r="QN490" i="11" l="1"/>
  <c r="QN274" i="11"/>
  <c r="QN247" i="11"/>
  <c r="QN220" i="11"/>
  <c r="QN193" i="11"/>
  <c r="QN166" i="11"/>
  <c r="QN139" i="11"/>
  <c r="QN112" i="11"/>
  <c r="QN85" i="11"/>
  <c r="QN58" i="11"/>
  <c r="QN31" i="11"/>
  <c r="QM490" i="11" l="1"/>
  <c r="QM382" i="11"/>
  <c r="QM274" i="11"/>
  <c r="QM247" i="11"/>
  <c r="QM220" i="11"/>
  <c r="QM193" i="11"/>
  <c r="QM166" i="11"/>
  <c r="QM139" i="11"/>
  <c r="QM112" i="11"/>
  <c r="QM85" i="11"/>
  <c r="QM58" i="11"/>
  <c r="QM31" i="11"/>
  <c r="QL490" i="11" l="1"/>
  <c r="QL436" i="11"/>
  <c r="QL382" i="11"/>
  <c r="QL274" i="11"/>
  <c r="QL247" i="11"/>
  <c r="QL220" i="11"/>
  <c r="QL193" i="11"/>
  <c r="QL166" i="11"/>
  <c r="QL58" i="11"/>
  <c r="QL31" i="11"/>
  <c r="QK490" i="11" l="1"/>
  <c r="QK274" i="11"/>
  <c r="QK247" i="11"/>
  <c r="QK220" i="11"/>
  <c r="QK193" i="11"/>
  <c r="QK166" i="11"/>
  <c r="QK139" i="11"/>
  <c r="QK112" i="11"/>
  <c r="QK85" i="11"/>
  <c r="QK58" i="11"/>
  <c r="QK31" i="11"/>
  <c r="QJ490" i="11" l="1"/>
  <c r="QJ274" i="11"/>
  <c r="QJ247" i="11"/>
  <c r="QJ220" i="11"/>
  <c r="QJ193" i="11"/>
  <c r="QJ166" i="11"/>
  <c r="QJ139" i="11"/>
  <c r="QJ112" i="11"/>
  <c r="QJ85" i="11"/>
  <c r="QJ58" i="11"/>
  <c r="QJ31" i="11"/>
  <c r="QI490" i="11" l="1"/>
  <c r="QI274" i="11"/>
  <c r="QI247" i="11"/>
  <c r="QI220" i="11"/>
  <c r="QI193" i="11"/>
  <c r="QI166" i="11"/>
  <c r="QI139" i="11"/>
  <c r="QI112" i="11"/>
  <c r="QI85" i="11"/>
  <c r="QI58" i="11"/>
  <c r="QI31" i="11"/>
  <c r="QH490" i="11" l="1"/>
  <c r="QH463" i="11"/>
  <c r="QH436" i="11"/>
  <c r="QH382" i="11"/>
  <c r="QH328" i="11"/>
  <c r="QH274" i="11"/>
  <c r="QH247" i="11"/>
  <c r="QH220" i="11"/>
  <c r="QH193" i="11"/>
  <c r="QH166" i="11"/>
  <c r="QH139" i="11"/>
  <c r="QH112" i="11"/>
  <c r="QH85" i="11"/>
  <c r="QH58" i="11"/>
  <c r="QH31" i="11"/>
  <c r="QG490" i="11" l="1"/>
  <c r="QG463" i="11"/>
  <c r="QG436" i="11"/>
  <c r="QG382" i="11"/>
  <c r="QG355" i="11"/>
  <c r="QG328" i="11"/>
  <c r="QG274" i="11"/>
  <c r="QG247" i="11"/>
  <c r="QG220" i="11"/>
  <c r="QG193" i="11"/>
  <c r="QG166" i="11"/>
  <c r="QG139" i="11"/>
  <c r="QG112" i="11"/>
  <c r="QG85" i="11"/>
  <c r="QG58" i="11"/>
  <c r="QG31" i="11"/>
  <c r="QF490" i="11" l="1"/>
  <c r="QF436" i="11"/>
  <c r="QF409" i="11"/>
  <c r="QF382" i="11"/>
  <c r="QF355" i="11"/>
  <c r="QF328" i="11"/>
  <c r="QF274" i="11"/>
  <c r="QF247" i="11"/>
  <c r="QF220" i="11"/>
  <c r="QF193" i="11"/>
  <c r="QF166" i="11"/>
  <c r="QF139" i="11"/>
  <c r="QF112" i="11"/>
  <c r="QF85" i="11"/>
  <c r="QF58" i="11"/>
  <c r="QF31" i="11"/>
  <c r="QE490" i="11" l="1"/>
  <c r="QE463" i="11"/>
  <c r="QE436" i="11"/>
  <c r="QE382" i="11"/>
  <c r="QE355" i="11"/>
  <c r="QE328" i="11"/>
  <c r="QE274" i="11"/>
  <c r="QE247" i="11"/>
  <c r="QE220" i="11"/>
  <c r="QE193" i="11"/>
  <c r="QE166" i="11"/>
  <c r="QE139" i="11"/>
  <c r="QE112" i="11"/>
  <c r="QE85" i="11"/>
  <c r="QE58" i="11"/>
  <c r="QE31" i="11"/>
  <c r="QD490" i="11" l="1"/>
  <c r="QD463" i="11"/>
  <c r="QD436" i="11"/>
  <c r="QD409" i="11"/>
  <c r="QD382" i="11"/>
  <c r="QD355" i="11"/>
  <c r="QD328" i="11"/>
  <c r="QD274" i="11"/>
  <c r="QD247" i="11"/>
  <c r="QD220" i="11"/>
  <c r="QD193" i="11"/>
  <c r="QD166" i="11"/>
  <c r="QD139" i="11"/>
  <c r="QD112" i="11"/>
  <c r="QD85" i="11"/>
  <c r="QD58" i="11"/>
  <c r="QD31" i="11"/>
  <c r="QC490" i="11" l="1"/>
  <c r="QC463" i="11"/>
  <c r="QC436" i="11"/>
  <c r="QC409" i="11"/>
  <c r="QC382" i="11"/>
  <c r="QC355" i="11"/>
  <c r="QC328" i="11"/>
  <c r="QC301" i="11"/>
  <c r="QC274" i="11"/>
  <c r="QC247" i="11"/>
  <c r="QC220" i="11"/>
  <c r="QC193" i="11"/>
  <c r="QC166" i="11"/>
  <c r="QC139" i="11"/>
  <c r="QC112" i="11"/>
  <c r="QC85" i="11"/>
  <c r="QC58" i="11"/>
  <c r="QC31" i="11"/>
  <c r="QB490" i="11" l="1"/>
  <c r="QB463" i="11"/>
  <c r="QB436" i="11"/>
  <c r="QB409" i="11"/>
  <c r="QB382" i="11"/>
  <c r="QB355" i="11"/>
  <c r="QB328" i="11"/>
  <c r="QB301" i="11"/>
  <c r="QB274" i="11"/>
  <c r="QB247" i="11"/>
  <c r="QB220" i="11"/>
  <c r="QB193" i="11"/>
  <c r="QB166" i="11"/>
  <c r="QB139" i="11"/>
  <c r="QB112" i="11"/>
  <c r="QB85" i="11"/>
  <c r="QB58" i="11"/>
  <c r="QB31" i="11"/>
  <c r="QA490" i="11" l="1"/>
  <c r="QA463" i="11"/>
  <c r="QA436" i="11"/>
  <c r="QA382" i="11"/>
  <c r="QA355" i="11"/>
  <c r="QA328" i="11"/>
  <c r="QA301" i="11"/>
  <c r="QA274" i="11"/>
  <c r="QA247" i="11"/>
  <c r="QA220" i="11"/>
  <c r="QA193" i="11"/>
  <c r="QA166" i="11"/>
  <c r="QA139" i="11"/>
  <c r="QA112" i="11"/>
  <c r="QA85" i="11"/>
  <c r="QA58" i="11"/>
  <c r="QA31" i="11"/>
  <c r="PZ490" i="11" l="1"/>
  <c r="PZ463" i="11"/>
  <c r="PZ436" i="11"/>
  <c r="PZ382" i="11"/>
  <c r="PZ355" i="11"/>
  <c r="PZ328" i="11"/>
  <c r="PZ301" i="11"/>
  <c r="PZ274" i="11"/>
  <c r="PZ247" i="11"/>
  <c r="PZ220" i="11"/>
  <c r="PZ193" i="11"/>
  <c r="PZ166" i="11"/>
  <c r="PZ139" i="11"/>
  <c r="PZ112" i="11"/>
  <c r="PZ85" i="11"/>
  <c r="PZ58" i="11"/>
  <c r="PZ31" i="11"/>
  <c r="PY490" i="11" l="1"/>
  <c r="PY463" i="11"/>
  <c r="PY436" i="11"/>
  <c r="PY409" i="11"/>
  <c r="PY382" i="11"/>
  <c r="PY355" i="11"/>
  <c r="PY328" i="11"/>
  <c r="PY301" i="11"/>
  <c r="PY274" i="11"/>
  <c r="PY247" i="11"/>
  <c r="PY220" i="11"/>
  <c r="PY193" i="11"/>
  <c r="PY166" i="11"/>
  <c r="PY139" i="11"/>
  <c r="PY112" i="11"/>
  <c r="PY85" i="11"/>
  <c r="PY58" i="11"/>
  <c r="PY31" i="11"/>
  <c r="PX490" i="11" l="1"/>
  <c r="PX463" i="11"/>
  <c r="PX436" i="11"/>
  <c r="PX409" i="11"/>
  <c r="PX382" i="11"/>
  <c r="PX328" i="11"/>
  <c r="PX301" i="11"/>
  <c r="PX274" i="11"/>
  <c r="PX247" i="11"/>
  <c r="PX220" i="11"/>
  <c r="PX193" i="11"/>
  <c r="PX166" i="11"/>
  <c r="PX139" i="11"/>
  <c r="PX112" i="11"/>
  <c r="PX85" i="11"/>
  <c r="PX58" i="11"/>
  <c r="PX31" i="11"/>
  <c r="PW490" i="11" l="1"/>
  <c r="PW463" i="11"/>
  <c r="PW436" i="11"/>
  <c r="PW409" i="11"/>
  <c r="PW382" i="11"/>
  <c r="PW328" i="11"/>
  <c r="PW274" i="11"/>
  <c r="PW247" i="11"/>
  <c r="PW220" i="11"/>
  <c r="PW193" i="11"/>
  <c r="PW166" i="11"/>
  <c r="PW139" i="11"/>
  <c r="PW112" i="11"/>
  <c r="PW85" i="11"/>
  <c r="PW58" i="11"/>
  <c r="PW31" i="11"/>
  <c r="PV490" i="11" l="1"/>
  <c r="PV463" i="11"/>
  <c r="PV436" i="11"/>
  <c r="PV409" i="11"/>
  <c r="PV382" i="11"/>
  <c r="PV355" i="11"/>
  <c r="PV328" i="11"/>
  <c r="PV274" i="11"/>
  <c r="PV247" i="11"/>
  <c r="PV220" i="11"/>
  <c r="PV193" i="11"/>
  <c r="PV166" i="11"/>
  <c r="PV139" i="11"/>
  <c r="PV112" i="11"/>
  <c r="PV85" i="11"/>
  <c r="PV58" i="11"/>
  <c r="PV31" i="11"/>
  <c r="PU490" i="11" l="1"/>
  <c r="PU463" i="11"/>
  <c r="PU436" i="11"/>
  <c r="PU409" i="11"/>
  <c r="PU382" i="11"/>
  <c r="PU355" i="11"/>
  <c r="PU328" i="11"/>
  <c r="PU274" i="11"/>
  <c r="PU247" i="11"/>
  <c r="PU220" i="11"/>
  <c r="PU193" i="11"/>
  <c r="PU166" i="11"/>
  <c r="PU139" i="11"/>
  <c r="PU112" i="11"/>
  <c r="PU85" i="11"/>
  <c r="PU58" i="11"/>
  <c r="PU31" i="11"/>
  <c r="PQ31" i="11" l="1"/>
  <c r="PO463" i="11" l="1"/>
  <c r="AH438" i="6" l="1"/>
  <c r="BM438" i="6" s="1"/>
  <c r="AO438" i="6"/>
  <c r="AP438" i="6" s="1"/>
  <c r="AR438" i="6"/>
  <c r="AH439" i="6"/>
  <c r="BH439" i="6" s="1"/>
  <c r="AO439" i="6"/>
  <c r="AP439" i="6" s="1"/>
  <c r="AH440" i="6"/>
  <c r="BD440" i="6" s="1"/>
  <c r="AO440" i="6"/>
  <c r="AP440" i="6" s="1"/>
  <c r="AH441" i="6"/>
  <c r="AI441" i="6" s="1"/>
  <c r="AO441" i="6"/>
  <c r="AP441" i="6" s="1"/>
  <c r="AH442" i="6"/>
  <c r="BL442" i="6" s="1"/>
  <c r="AO442" i="6"/>
  <c r="AP442" i="6" s="1"/>
  <c r="AR442" i="6"/>
  <c r="AW442" i="6" s="1"/>
  <c r="AH443" i="6"/>
  <c r="AO443" i="6"/>
  <c r="AP443" i="6" s="1"/>
  <c r="AR443" i="6"/>
  <c r="AV443" i="6" s="1"/>
  <c r="AH444" i="6"/>
  <c r="BQ444" i="6" s="1"/>
  <c r="AO444" i="6"/>
  <c r="AP444" i="6" s="1"/>
  <c r="AR444" i="6"/>
  <c r="AH445" i="6"/>
  <c r="AK445" i="6" s="1"/>
  <c r="AO445" i="6"/>
  <c r="AP445" i="6" s="1"/>
  <c r="AR445" i="6"/>
  <c r="AU445" i="6" s="1"/>
  <c r="AH446" i="6"/>
  <c r="AM446" i="6" s="1"/>
  <c r="AO446" i="6"/>
  <c r="AP446" i="6" s="1"/>
  <c r="AR446" i="6"/>
  <c r="AS446" i="6" s="1"/>
  <c r="AH447" i="6"/>
  <c r="BH447" i="6" s="1"/>
  <c r="AO447" i="6"/>
  <c r="AP447" i="6" s="1"/>
  <c r="AR447" i="6"/>
  <c r="AU447" i="6" s="1"/>
  <c r="AH448" i="6"/>
  <c r="BC448" i="6" s="1"/>
  <c r="AO448" i="6"/>
  <c r="AP448" i="6" s="1"/>
  <c r="AR448" i="6"/>
  <c r="AV448" i="6" s="1"/>
  <c r="AH449" i="6"/>
  <c r="AJ449" i="6" s="1"/>
  <c r="AO449" i="6"/>
  <c r="AP449" i="6" s="1"/>
  <c r="AR449" i="6"/>
  <c r="AU449" i="6" s="1"/>
  <c r="AH450" i="6"/>
  <c r="AI450" i="6" s="1"/>
  <c r="AO450" i="6"/>
  <c r="AP450" i="6" s="1"/>
  <c r="AR450" i="6"/>
  <c r="AS450" i="6" s="1"/>
  <c r="AH451" i="6"/>
  <c r="AM451" i="6" s="1"/>
  <c r="AO451" i="6"/>
  <c r="AP451" i="6" s="1"/>
  <c r="AR451" i="6"/>
  <c r="AX451" i="6" s="1"/>
  <c r="AH452" i="6"/>
  <c r="AI452" i="6" s="1"/>
  <c r="AO452" i="6"/>
  <c r="AP452" i="6" s="1"/>
  <c r="AR452" i="6"/>
  <c r="AU452" i="6" s="1"/>
  <c r="AH453" i="6"/>
  <c r="AM453" i="6" s="1"/>
  <c r="AO453" i="6"/>
  <c r="AP453" i="6" s="1"/>
  <c r="AR453" i="6"/>
  <c r="AU453" i="6" s="1"/>
  <c r="AH454" i="6"/>
  <c r="AK454" i="6" s="1"/>
  <c r="AO454" i="6"/>
  <c r="AP454" i="6" s="1"/>
  <c r="AR454" i="6"/>
  <c r="AW454" i="6" s="1"/>
  <c r="AH455" i="6"/>
  <c r="BJ455" i="6" s="1"/>
  <c r="AO455" i="6"/>
  <c r="AP455" i="6" s="1"/>
  <c r="AR455" i="6"/>
  <c r="AS455" i="6" s="1"/>
  <c r="AH456" i="6"/>
  <c r="AK456" i="6" s="1"/>
  <c r="AO456" i="6"/>
  <c r="AP456" i="6" s="1"/>
  <c r="AR456" i="6"/>
  <c r="AT456" i="6" s="1"/>
  <c r="AH457" i="6"/>
  <c r="AJ457" i="6" s="1"/>
  <c r="AO457" i="6"/>
  <c r="AP457" i="6" s="1"/>
  <c r="AR457" i="6"/>
  <c r="AT457" i="6" s="1"/>
  <c r="AH458" i="6"/>
  <c r="BY458" i="6" s="1"/>
  <c r="AO458" i="6"/>
  <c r="AP458" i="6" s="1"/>
  <c r="AR458" i="6"/>
  <c r="AS458" i="6" s="1"/>
  <c r="AH459" i="6"/>
  <c r="AI459" i="6" s="1"/>
  <c r="AO459" i="6"/>
  <c r="AP459" i="6" s="1"/>
  <c r="AR459" i="6"/>
  <c r="AS459" i="6" s="1"/>
  <c r="AH460" i="6"/>
  <c r="BI460" i="6" s="1"/>
  <c r="AO460" i="6"/>
  <c r="AP460" i="6" s="1"/>
  <c r="AR460" i="6"/>
  <c r="AW460" i="6" s="1"/>
  <c r="AH461" i="6"/>
  <c r="BH461" i="6" s="1"/>
  <c r="AO461" i="6"/>
  <c r="AP461" i="6" s="1"/>
  <c r="AR461" i="6"/>
  <c r="AX461" i="6" s="1"/>
  <c r="AH462" i="6"/>
  <c r="BD462" i="6" s="1"/>
  <c r="AO462" i="6"/>
  <c r="AP462" i="6" s="1"/>
  <c r="AR462" i="6"/>
  <c r="AV462" i="6" s="1"/>
  <c r="AH463" i="6"/>
  <c r="BJ463" i="6" s="1"/>
  <c r="AO463" i="6"/>
  <c r="AP463" i="6" s="1"/>
  <c r="AR463" i="6"/>
  <c r="AH436" i="6"/>
  <c r="BK436" i="6" s="1"/>
  <c r="AH437" i="6"/>
  <c r="AJ437" i="6" s="1"/>
  <c r="AO437" i="6"/>
  <c r="AP437" i="6" s="1"/>
  <c r="BM457" i="6" l="1"/>
  <c r="AK462" i="6"/>
  <c r="BX438" i="6"/>
  <c r="BM461" i="6"/>
  <c r="BL461" i="6"/>
  <c r="BQ461" i="6"/>
  <c r="BN461" i="6"/>
  <c r="BV461" i="6"/>
  <c r="BY461" i="6"/>
  <c r="BF461" i="6"/>
  <c r="BW461" i="6"/>
  <c r="BR461" i="6"/>
  <c r="AS456" i="6"/>
  <c r="BT457" i="6"/>
  <c r="BG461" i="6"/>
  <c r="BN457" i="6"/>
  <c r="BS450" i="6"/>
  <c r="BU462" i="6"/>
  <c r="BN447" i="6"/>
  <c r="AI457" i="6"/>
  <c r="BJ447" i="6"/>
  <c r="AT442" i="6"/>
  <c r="BW463" i="6"/>
  <c r="AL447" i="6"/>
  <c r="AU460" i="6"/>
  <c r="BX449" i="6"/>
  <c r="BH463" i="6"/>
  <c r="BO461" i="6"/>
  <c r="BE461" i="6"/>
  <c r="AS460" i="6"/>
  <c r="BX454" i="6"/>
  <c r="BU461" i="6"/>
  <c r="BJ461" i="6"/>
  <c r="AN461" i="6"/>
  <c r="BK453" i="6"/>
  <c r="AJ450" i="6"/>
  <c r="AJ440" i="6"/>
  <c r="AJ436" i="6"/>
  <c r="BT461" i="6"/>
  <c r="BI461" i="6"/>
  <c r="AL461" i="6"/>
  <c r="AW453" i="6"/>
  <c r="AS451" i="6"/>
  <c r="AV453" i="6"/>
  <c r="BY449" i="6"/>
  <c r="AJ448" i="6"/>
  <c r="AX446" i="6"/>
  <c r="BD463" i="6"/>
  <c r="BQ463" i="6"/>
  <c r="BL457" i="6"/>
  <c r="BR454" i="6"/>
  <c r="BB446" i="6"/>
  <c r="BU456" i="6"/>
  <c r="BD447" i="6"/>
  <c r="BM463" i="6"/>
  <c r="BI459" i="6"/>
  <c r="BW457" i="6"/>
  <c r="BE457" i="6"/>
  <c r="BS456" i="6"/>
  <c r="AT455" i="6"/>
  <c r="BF454" i="6"/>
  <c r="AW450" i="6"/>
  <c r="BR447" i="6"/>
  <c r="BT439" i="6"/>
  <c r="BT463" i="6"/>
  <c r="BR463" i="6"/>
  <c r="BF447" i="6"/>
  <c r="BC450" i="6"/>
  <c r="BE447" i="6"/>
  <c r="BP463" i="6"/>
  <c r="BI454" i="6"/>
  <c r="BK463" i="6"/>
  <c r="AM463" i="6"/>
  <c r="AV461" i="6"/>
  <c r="BU460" i="6"/>
  <c r="BV457" i="6"/>
  <c r="BD457" i="6"/>
  <c r="BQ456" i="6"/>
  <c r="BB454" i="6"/>
  <c r="BQ447" i="6"/>
  <c r="BD439" i="6"/>
  <c r="BG463" i="6"/>
  <c r="BR450" i="6"/>
  <c r="BU454" i="6"/>
  <c r="BG450" i="6"/>
  <c r="BY446" i="6"/>
  <c r="BB463" i="6"/>
  <c r="BJ457" i="6"/>
  <c r="BM455" i="6"/>
  <c r="BB450" i="6"/>
  <c r="BV447" i="6"/>
  <c r="BY463" i="6"/>
  <c r="BI463" i="6"/>
  <c r="AK463" i="6"/>
  <c r="AU461" i="6"/>
  <c r="BU457" i="6"/>
  <c r="BB457" i="6"/>
  <c r="BF456" i="6"/>
  <c r="BT450" i="6"/>
  <c r="BO447" i="6"/>
  <c r="AN447" i="6"/>
  <c r="AI446" i="6"/>
  <c r="AX448" i="6"/>
  <c r="AW447" i="6"/>
  <c r="AN444" i="6"/>
  <c r="BT462" i="6"/>
  <c r="BJ460" i="6"/>
  <c r="BD456" i="6"/>
  <c r="BN455" i="6"/>
  <c r="BY454" i="6"/>
  <c r="BG454" i="6"/>
  <c r="AU448" i="6"/>
  <c r="AT447" i="6"/>
  <c r="AI444" i="6"/>
  <c r="BP456" i="6"/>
  <c r="AM456" i="6"/>
  <c r="BY440" i="6"/>
  <c r="BD461" i="6"/>
  <c r="AI461" i="6"/>
  <c r="AL457" i="6"/>
  <c r="BH456" i="6"/>
  <c r="AL456" i="6"/>
  <c r="AK455" i="6"/>
  <c r="BO454" i="6"/>
  <c r="AN454" i="6"/>
  <c r="AI449" i="6"/>
  <c r="AK447" i="6"/>
  <c r="BV440" i="6"/>
  <c r="BX444" i="6"/>
  <c r="BP444" i="6"/>
  <c r="BP454" i="6"/>
  <c r="BM444" i="6"/>
  <c r="BJ436" i="6"/>
  <c r="BV462" i="6"/>
  <c r="BG456" i="6"/>
  <c r="AJ456" i="6"/>
  <c r="AI455" i="6"/>
  <c r="BK454" i="6"/>
  <c r="AJ454" i="6"/>
  <c r="BJ452" i="6"/>
  <c r="AS445" i="6"/>
  <c r="BK440" i="6"/>
  <c r="BH453" i="6"/>
  <c r="BF455" i="6"/>
  <c r="BN462" i="6"/>
  <c r="BP449" i="6"/>
  <c r="BM439" i="6"/>
  <c r="AN463" i="6"/>
  <c r="BF462" i="6"/>
  <c r="AW461" i="6"/>
  <c r="AK461" i="6"/>
  <c r="BO456" i="6"/>
  <c r="BC456" i="6"/>
  <c r="BX455" i="6"/>
  <c r="AU455" i="6"/>
  <c r="BQ450" i="6"/>
  <c r="AK450" i="6"/>
  <c r="BI449" i="6"/>
  <c r="AW448" i="6"/>
  <c r="BY447" i="6"/>
  <c r="BL447" i="6"/>
  <c r="AV447" i="6"/>
  <c r="AI447" i="6"/>
  <c r="BJ444" i="6"/>
  <c r="AS443" i="6"/>
  <c r="AK442" i="6"/>
  <c r="BI440" i="6"/>
  <c r="BY439" i="6"/>
  <c r="BL439" i="6"/>
  <c r="AN439" i="6"/>
  <c r="BB439" i="6"/>
  <c r="BN439" i="6"/>
  <c r="BE455" i="6"/>
  <c r="BY456" i="6"/>
  <c r="BW455" i="6"/>
  <c r="BI458" i="6"/>
  <c r="AS457" i="6"/>
  <c r="BX456" i="6"/>
  <c r="BL456" i="6"/>
  <c r="BV455" i="6"/>
  <c r="AX454" i="6"/>
  <c r="BV453" i="6"/>
  <c r="AK453" i="6"/>
  <c r="BD450" i="6"/>
  <c r="AS449" i="6"/>
  <c r="AS448" i="6"/>
  <c r="BU447" i="6"/>
  <c r="BI447" i="6"/>
  <c r="BV439" i="6"/>
  <c r="BI439" i="6"/>
  <c r="AK439" i="6"/>
  <c r="BO439" i="6"/>
  <c r="BQ449" i="6"/>
  <c r="BE462" i="6"/>
  <c r="BM456" i="6"/>
  <c r="BW453" i="6"/>
  <c r="BH449" i="6"/>
  <c r="BG444" i="6"/>
  <c r="BE440" i="6"/>
  <c r="BW439" i="6"/>
  <c r="BJ439" i="6"/>
  <c r="AL439" i="6"/>
  <c r="BQ459" i="6"/>
  <c r="BB458" i="6"/>
  <c r="BV456" i="6"/>
  <c r="BI456" i="6"/>
  <c r="BO455" i="6"/>
  <c r="BT453" i="6"/>
  <c r="AJ453" i="6"/>
  <c r="BT447" i="6"/>
  <c r="BG447" i="6"/>
  <c r="BU439" i="6"/>
  <c r="BF439" i="6"/>
  <c r="AI439" i="6"/>
  <c r="BI436" i="6"/>
  <c r="BY451" i="6"/>
  <c r="BH436" i="6"/>
  <c r="BW454" i="6"/>
  <c r="BN454" i="6"/>
  <c r="BE454" i="6"/>
  <c r="AM454" i="6"/>
  <c r="AT453" i="6"/>
  <c r="BH452" i="6"/>
  <c r="BK451" i="6"/>
  <c r="BW449" i="6"/>
  <c r="BO449" i="6"/>
  <c r="BG449" i="6"/>
  <c r="BT448" i="6"/>
  <c r="BP446" i="6"/>
  <c r="AU446" i="6"/>
  <c r="BP445" i="6"/>
  <c r="BK442" i="6"/>
  <c r="BY441" i="6"/>
  <c r="BE441" i="6"/>
  <c r="AI437" i="6"/>
  <c r="BB436" i="6"/>
  <c r="BX463" i="6"/>
  <c r="BO463" i="6"/>
  <c r="BE463" i="6"/>
  <c r="AL463" i="6"/>
  <c r="BQ462" i="6"/>
  <c r="AM462" i="6"/>
  <c r="AN456" i="6"/>
  <c r="BV454" i="6"/>
  <c r="BM454" i="6"/>
  <c r="BC454" i="6"/>
  <c r="AL454" i="6"/>
  <c r="BL453" i="6"/>
  <c r="AS453" i="6"/>
  <c r="BX452" i="6"/>
  <c r="AV451" i="6"/>
  <c r="BV449" i="6"/>
  <c r="BN449" i="6"/>
  <c r="BF449" i="6"/>
  <c r="AN449" i="6"/>
  <c r="BS448" i="6"/>
  <c r="AT448" i="6"/>
  <c r="BW447" i="6"/>
  <c r="BM447" i="6"/>
  <c r="BB447" i="6"/>
  <c r="AM447" i="6"/>
  <c r="BO446" i="6"/>
  <c r="BO445" i="6"/>
  <c r="BH444" i="6"/>
  <c r="BJ442" i="6"/>
  <c r="BR441" i="6"/>
  <c r="BL440" i="6"/>
  <c r="BQ439" i="6"/>
  <c r="BE439" i="6"/>
  <c r="AM439" i="6"/>
  <c r="BI452" i="6"/>
  <c r="BX446" i="6"/>
  <c r="BF441" i="6"/>
  <c r="BW452" i="6"/>
  <c r="BU449" i="6"/>
  <c r="BM449" i="6"/>
  <c r="BE449" i="6"/>
  <c r="AM449" i="6"/>
  <c r="BQ448" i="6"/>
  <c r="BN446" i="6"/>
  <c r="AX445" i="6"/>
  <c r="BQ441" i="6"/>
  <c r="BY436" i="6"/>
  <c r="BU463" i="6"/>
  <c r="BL463" i="6"/>
  <c r="BC463" i="6"/>
  <c r="AJ463" i="6"/>
  <c r="BS460" i="6"/>
  <c r="AI460" i="6"/>
  <c r="BS454" i="6"/>
  <c r="BJ454" i="6"/>
  <c r="AI454" i="6"/>
  <c r="BI453" i="6"/>
  <c r="BR452" i="6"/>
  <c r="BT449" i="6"/>
  <c r="BL449" i="6"/>
  <c r="BD449" i="6"/>
  <c r="AL449" i="6"/>
  <c r="BN448" i="6"/>
  <c r="BM446" i="6"/>
  <c r="AW445" i="6"/>
  <c r="BY444" i="6"/>
  <c r="AS442" i="6"/>
  <c r="BP441" i="6"/>
  <c r="AM441" i="6"/>
  <c r="BG441" i="6"/>
  <c r="BR436" i="6"/>
  <c r="BQ452" i="6"/>
  <c r="AL452" i="6"/>
  <c r="BS449" i="6"/>
  <c r="BK449" i="6"/>
  <c r="BC449" i="6"/>
  <c r="AK449" i="6"/>
  <c r="BD448" i="6"/>
  <c r="BE446" i="6"/>
  <c r="AN446" i="6"/>
  <c r="AV445" i="6"/>
  <c r="BO441" i="6"/>
  <c r="AL441" i="6"/>
  <c r="BS463" i="6"/>
  <c r="BY462" i="6"/>
  <c r="BB461" i="6"/>
  <c r="AM461" i="6"/>
  <c r="BY459" i="6"/>
  <c r="BQ454" i="6"/>
  <c r="BH454" i="6"/>
  <c r="BX453" i="6"/>
  <c r="AX453" i="6"/>
  <c r="BO452" i="6"/>
  <c r="AI451" i="6"/>
  <c r="BR449" i="6"/>
  <c r="BJ449" i="6"/>
  <c r="BB449" i="6"/>
  <c r="BC446" i="6"/>
  <c r="AT445" i="6"/>
  <c r="BH441" i="6"/>
  <c r="AV463" i="6"/>
  <c r="AS463" i="6"/>
  <c r="AK438" i="6"/>
  <c r="AI438" i="6"/>
  <c r="BG438" i="6"/>
  <c r="BP438" i="6"/>
  <c r="BY438" i="6"/>
  <c r="AJ438" i="6"/>
  <c r="BH438" i="6"/>
  <c r="BQ438" i="6"/>
  <c r="AK460" i="6"/>
  <c r="AJ460" i="6"/>
  <c r="BH460" i="6"/>
  <c r="BQ460" i="6"/>
  <c r="AU459" i="6"/>
  <c r="AV459" i="6"/>
  <c r="BF445" i="6"/>
  <c r="BQ445" i="6"/>
  <c r="BG445" i="6"/>
  <c r="BT445" i="6"/>
  <c r="BW438" i="6"/>
  <c r="BK438" i="6"/>
  <c r="BR460" i="6"/>
  <c r="BG460" i="6"/>
  <c r="BN445" i="6"/>
  <c r="AI442" i="6"/>
  <c r="BW442" i="6"/>
  <c r="AJ442" i="6"/>
  <c r="BD442" i="6"/>
  <c r="BY442" i="6"/>
  <c r="BV438" i="6"/>
  <c r="BJ438" i="6"/>
  <c r="AX462" i="6"/>
  <c r="BP460" i="6"/>
  <c r="BF460" i="6"/>
  <c r="AT460" i="6"/>
  <c r="AV460" i="6"/>
  <c r="AK457" i="6"/>
  <c r="BC457" i="6"/>
  <c r="BK457" i="6"/>
  <c r="BS457" i="6"/>
  <c r="BF453" i="6"/>
  <c r="BP453" i="6"/>
  <c r="BJ450" i="6"/>
  <c r="BW450" i="6"/>
  <c r="AL448" i="6"/>
  <c r="AK448" i="6"/>
  <c r="BL448" i="6"/>
  <c r="AM448" i="6"/>
  <c r="AK446" i="6"/>
  <c r="AJ446" i="6"/>
  <c r="BH446" i="6"/>
  <c r="BQ446" i="6"/>
  <c r="AL446" i="6"/>
  <c r="BI446" i="6"/>
  <c r="BR446" i="6"/>
  <c r="BL445" i="6"/>
  <c r="BI442" i="6"/>
  <c r="AJ441" i="6"/>
  <c r="BC441" i="6"/>
  <c r="BK441" i="6"/>
  <c r="BS441" i="6"/>
  <c r="AK441" i="6"/>
  <c r="BD441" i="6"/>
  <c r="BL441" i="6"/>
  <c r="BT441" i="6"/>
  <c r="BU438" i="6"/>
  <c r="BI438" i="6"/>
  <c r="AW462" i="6"/>
  <c r="BY460" i="6"/>
  <c r="BO460" i="6"/>
  <c r="BE460" i="6"/>
  <c r="BR457" i="6"/>
  <c r="BI457" i="6"/>
  <c r="AX456" i="6"/>
  <c r="BS453" i="6"/>
  <c r="BG453" i="6"/>
  <c r="BO450" i="6"/>
  <c r="BM448" i="6"/>
  <c r="BW446" i="6"/>
  <c r="BK446" i="6"/>
  <c r="BY445" i="6"/>
  <c r="BI445" i="6"/>
  <c r="BX441" i="6"/>
  <c r="BN441" i="6"/>
  <c r="BB441" i="6"/>
  <c r="BS438" i="6"/>
  <c r="BF438" i="6"/>
  <c r="AX463" i="6"/>
  <c r="AU462" i="6"/>
  <c r="AN462" i="6"/>
  <c r="AL462" i="6"/>
  <c r="BM462" i="6"/>
  <c r="BX460" i="6"/>
  <c r="BN460" i="6"/>
  <c r="BC460" i="6"/>
  <c r="AN460" i="6"/>
  <c r="AX459" i="6"/>
  <c r="AJ458" i="6"/>
  <c r="AI458" i="6"/>
  <c r="BR458" i="6"/>
  <c r="BQ457" i="6"/>
  <c r="BH457" i="6"/>
  <c r="AW456" i="6"/>
  <c r="BQ453" i="6"/>
  <c r="BD453" i="6"/>
  <c r="AN452" i="6"/>
  <c r="BM452" i="6"/>
  <c r="BY452" i="6"/>
  <c r="BL450" i="6"/>
  <c r="BK448" i="6"/>
  <c r="BV446" i="6"/>
  <c r="BJ446" i="6"/>
  <c r="BX445" i="6"/>
  <c r="BH445" i="6"/>
  <c r="BJ443" i="6"/>
  <c r="BX443" i="6"/>
  <c r="BW441" i="6"/>
  <c r="BM441" i="6"/>
  <c r="AK440" i="6"/>
  <c r="AL440" i="6"/>
  <c r="BM440" i="6"/>
  <c r="AM440" i="6"/>
  <c r="BQ440" i="6"/>
  <c r="BR438" i="6"/>
  <c r="BE438" i="6"/>
  <c r="AN438" i="6"/>
  <c r="BQ437" i="6"/>
  <c r="AU463" i="6"/>
  <c r="BL462" i="6"/>
  <c r="AT462" i="6"/>
  <c r="BW460" i="6"/>
  <c r="BM460" i="6"/>
  <c r="BB460" i="6"/>
  <c r="AM460" i="6"/>
  <c r="AW459" i="6"/>
  <c r="BQ458" i="6"/>
  <c r="BY457" i="6"/>
  <c r="BP457" i="6"/>
  <c r="BG457" i="6"/>
  <c r="AN457" i="6"/>
  <c r="AV456" i="6"/>
  <c r="BO453" i="6"/>
  <c r="BC453" i="6"/>
  <c r="BU452" i="6"/>
  <c r="BG452" i="6"/>
  <c r="BK450" i="6"/>
  <c r="BY448" i="6"/>
  <c r="BF448" i="6"/>
  <c r="BU446" i="6"/>
  <c r="BG446" i="6"/>
  <c r="AT446" i="6"/>
  <c r="AV446" i="6"/>
  <c r="AW446" i="6"/>
  <c r="BW445" i="6"/>
  <c r="BD445" i="6"/>
  <c r="AN445" i="6"/>
  <c r="BT442" i="6"/>
  <c r="BV441" i="6"/>
  <c r="BJ441" i="6"/>
  <c r="BU440" i="6"/>
  <c r="BO438" i="6"/>
  <c r="BC438" i="6"/>
  <c r="AM438" i="6"/>
  <c r="AI436" i="6"/>
  <c r="BX436" i="6"/>
  <c r="AT463" i="6"/>
  <c r="AI463" i="6"/>
  <c r="BF463" i="6"/>
  <c r="BN463" i="6"/>
  <c r="BV463" i="6"/>
  <c r="BI462" i="6"/>
  <c r="AS462" i="6"/>
  <c r="BV460" i="6"/>
  <c r="BK460" i="6"/>
  <c r="AX460" i="6"/>
  <c r="AL460" i="6"/>
  <c r="AT459" i="6"/>
  <c r="BJ458" i="6"/>
  <c r="BX457" i="6"/>
  <c r="BO457" i="6"/>
  <c r="BF457" i="6"/>
  <c r="AM457" i="6"/>
  <c r="AU456" i="6"/>
  <c r="AT454" i="6"/>
  <c r="AV454" i="6"/>
  <c r="BY453" i="6"/>
  <c r="BN453" i="6"/>
  <c r="AN453" i="6"/>
  <c r="BT452" i="6"/>
  <c r="BE452" i="6"/>
  <c r="BX451" i="6"/>
  <c r="BY450" i="6"/>
  <c r="BI450" i="6"/>
  <c r="AN450" i="6"/>
  <c r="BV448" i="6"/>
  <c r="BE448" i="6"/>
  <c r="BS446" i="6"/>
  <c r="BF446" i="6"/>
  <c r="BV445" i="6"/>
  <c r="AM445" i="6"/>
  <c r="AL444" i="6"/>
  <c r="BB444" i="6"/>
  <c r="BR444" i="6"/>
  <c r="BE444" i="6"/>
  <c r="BU444" i="6"/>
  <c r="BR442" i="6"/>
  <c r="BU441" i="6"/>
  <c r="BI441" i="6"/>
  <c r="AN441" i="6"/>
  <c r="BS440" i="6"/>
  <c r="BN438" i="6"/>
  <c r="BB438" i="6"/>
  <c r="AL438" i="6"/>
  <c r="BR439" i="6"/>
  <c r="BG439" i="6"/>
  <c r="AK443" i="6"/>
  <c r="BD443" i="6"/>
  <c r="BL443" i="6"/>
  <c r="BT443" i="6"/>
  <c r="AL443" i="6"/>
  <c r="BE443" i="6"/>
  <c r="BM443" i="6"/>
  <c r="BU443" i="6"/>
  <c r="AN443" i="6"/>
  <c r="BG443" i="6"/>
  <c r="BO443" i="6"/>
  <c r="BW443" i="6"/>
  <c r="BP459" i="6"/>
  <c r="BH459" i="6"/>
  <c r="AS452" i="6"/>
  <c r="AT452" i="6"/>
  <c r="AV452" i="6"/>
  <c r="BJ451" i="6"/>
  <c r="BG459" i="6"/>
  <c r="BP458" i="6"/>
  <c r="BI451" i="6"/>
  <c r="BS443" i="6"/>
  <c r="BH443" i="6"/>
  <c r="AT443" i="6"/>
  <c r="AU443" i="6"/>
  <c r="AW443" i="6"/>
  <c r="BI437" i="6"/>
  <c r="BS462" i="6"/>
  <c r="BK462" i="6"/>
  <c r="BC462" i="6"/>
  <c r="AJ462" i="6"/>
  <c r="AT461" i="6"/>
  <c r="BV459" i="6"/>
  <c r="BN459" i="6"/>
  <c r="BF459" i="6"/>
  <c r="AM459" i="6"/>
  <c r="BW458" i="6"/>
  <c r="BO458" i="6"/>
  <c r="BG458" i="6"/>
  <c r="AW458" i="6"/>
  <c r="AN458" i="6"/>
  <c r="AX457" i="6"/>
  <c r="BU455" i="6"/>
  <c r="BL455" i="6"/>
  <c r="BB455" i="6"/>
  <c r="AU454" i="6"/>
  <c r="BS451" i="6"/>
  <c r="BH451" i="6"/>
  <c r="AT451" i="6"/>
  <c r="AU451" i="6"/>
  <c r="AW451" i="6"/>
  <c r="AT450" i="6"/>
  <c r="BR443" i="6"/>
  <c r="BF443" i="6"/>
  <c r="AL442" i="6"/>
  <c r="BE442" i="6"/>
  <c r="BM442" i="6"/>
  <c r="BU442" i="6"/>
  <c r="AM442" i="6"/>
  <c r="BF442" i="6"/>
  <c r="BN442" i="6"/>
  <c r="BV442" i="6"/>
  <c r="BH442" i="6"/>
  <c r="BP442" i="6"/>
  <c r="BX442" i="6"/>
  <c r="BH437" i="6"/>
  <c r="BS436" i="6"/>
  <c r="BC436" i="6"/>
  <c r="BR462" i="6"/>
  <c r="BJ462" i="6"/>
  <c r="BB462" i="6"/>
  <c r="AI462" i="6"/>
  <c r="BS461" i="6"/>
  <c r="BK461" i="6"/>
  <c r="BC461" i="6"/>
  <c r="AS461" i="6"/>
  <c r="AJ461" i="6"/>
  <c r="BT460" i="6"/>
  <c r="BL460" i="6"/>
  <c r="BD460" i="6"/>
  <c r="BU459" i="6"/>
  <c r="BM459" i="6"/>
  <c r="BE459" i="6"/>
  <c r="AL459" i="6"/>
  <c r="BV458" i="6"/>
  <c r="BN458" i="6"/>
  <c r="BF458" i="6"/>
  <c r="AV458" i="6"/>
  <c r="AM458" i="6"/>
  <c r="AW457" i="6"/>
  <c r="BW456" i="6"/>
  <c r="BN456" i="6"/>
  <c r="BE456" i="6"/>
  <c r="BT455" i="6"/>
  <c r="AS454" i="6"/>
  <c r="AI453" i="6"/>
  <c r="BB453" i="6"/>
  <c r="BJ453" i="6"/>
  <c r="BR453" i="6"/>
  <c r="AL453" i="6"/>
  <c r="BE453" i="6"/>
  <c r="BM453" i="6"/>
  <c r="BU453" i="6"/>
  <c r="BP452" i="6"/>
  <c r="BB452" i="6"/>
  <c r="BR451" i="6"/>
  <c r="BF451" i="6"/>
  <c r="AL450" i="6"/>
  <c r="BE450" i="6"/>
  <c r="BM450" i="6"/>
  <c r="BU450" i="6"/>
  <c r="AM450" i="6"/>
  <c r="BF450" i="6"/>
  <c r="BN450" i="6"/>
  <c r="BV450" i="6"/>
  <c r="BH450" i="6"/>
  <c r="BP450" i="6"/>
  <c r="BX450" i="6"/>
  <c r="BU448" i="6"/>
  <c r="BI448" i="6"/>
  <c r="AI445" i="6"/>
  <c r="BB445" i="6"/>
  <c r="BJ445" i="6"/>
  <c r="BR445" i="6"/>
  <c r="AJ445" i="6"/>
  <c r="BC445" i="6"/>
  <c r="BK445" i="6"/>
  <c r="BS445" i="6"/>
  <c r="AL445" i="6"/>
  <c r="BE445" i="6"/>
  <c r="BM445" i="6"/>
  <c r="BU445" i="6"/>
  <c r="BO444" i="6"/>
  <c r="BQ443" i="6"/>
  <c r="BC443" i="6"/>
  <c r="BS442" i="6"/>
  <c r="BG442" i="6"/>
  <c r="AU442" i="6"/>
  <c r="AV442" i="6"/>
  <c r="AX442" i="6"/>
  <c r="BT440" i="6"/>
  <c r="BF440" i="6"/>
  <c r="AS444" i="6"/>
  <c r="AT444" i="6"/>
  <c r="AV444" i="6"/>
  <c r="BX459" i="6"/>
  <c r="BI443" i="6"/>
  <c r="BJ437" i="6"/>
  <c r="BX458" i="6"/>
  <c r="AX458" i="6"/>
  <c r="AJ455" i="6"/>
  <c r="BC455" i="6"/>
  <c r="BK455" i="6"/>
  <c r="BS455" i="6"/>
  <c r="BT459" i="6"/>
  <c r="BD459" i="6"/>
  <c r="AK459" i="6"/>
  <c r="BE458" i="6"/>
  <c r="AV457" i="6"/>
  <c r="BI455" i="6"/>
  <c r="AN455" i="6"/>
  <c r="AX449" i="6"/>
  <c r="BB443" i="6"/>
  <c r="BH462" i="6"/>
  <c r="BS459" i="6"/>
  <c r="BK459" i="6"/>
  <c r="BC459" i="6"/>
  <c r="AJ459" i="6"/>
  <c r="BT458" i="6"/>
  <c r="BL458" i="6"/>
  <c r="BD458" i="6"/>
  <c r="AT458" i="6"/>
  <c r="AK458" i="6"/>
  <c r="AU457" i="6"/>
  <c r="AI456" i="6"/>
  <c r="BB456" i="6"/>
  <c r="BJ456" i="6"/>
  <c r="BR456" i="6"/>
  <c r="BQ455" i="6"/>
  <c r="BH455" i="6"/>
  <c r="AW455" i="6"/>
  <c r="AM455" i="6"/>
  <c r="AX452" i="6"/>
  <c r="BP451" i="6"/>
  <c r="BB451" i="6"/>
  <c r="AX447" i="6"/>
  <c r="AS447" i="6"/>
  <c r="AW444" i="6"/>
  <c r="AJ444" i="6"/>
  <c r="BC444" i="6"/>
  <c r="BK444" i="6"/>
  <c r="BS444" i="6"/>
  <c r="AK444" i="6"/>
  <c r="BD444" i="6"/>
  <c r="BL444" i="6"/>
  <c r="BT444" i="6"/>
  <c r="AM444" i="6"/>
  <c r="BF444" i="6"/>
  <c r="BN444" i="6"/>
  <c r="BV444" i="6"/>
  <c r="BN443" i="6"/>
  <c r="AJ443" i="6"/>
  <c r="BQ442" i="6"/>
  <c r="BC442" i="6"/>
  <c r="AN440" i="6"/>
  <c r="BG440" i="6"/>
  <c r="BO440" i="6"/>
  <c r="BW440" i="6"/>
  <c r="BH440" i="6"/>
  <c r="BP440" i="6"/>
  <c r="BX440" i="6"/>
  <c r="AI440" i="6"/>
  <c r="BB440" i="6"/>
  <c r="BJ440" i="6"/>
  <c r="BR440" i="6"/>
  <c r="BP437" i="6"/>
  <c r="AK451" i="6"/>
  <c r="BD451" i="6"/>
  <c r="BL451" i="6"/>
  <c r="BT451" i="6"/>
  <c r="AL451" i="6"/>
  <c r="BE451" i="6"/>
  <c r="BM451" i="6"/>
  <c r="BU451" i="6"/>
  <c r="AN451" i="6"/>
  <c r="BG451" i="6"/>
  <c r="BO451" i="6"/>
  <c r="BW451" i="6"/>
  <c r="AV449" i="6"/>
  <c r="AW449" i="6"/>
  <c r="BV443" i="6"/>
  <c r="BW459" i="6"/>
  <c r="BO459" i="6"/>
  <c r="AN459" i="6"/>
  <c r="BH458" i="6"/>
  <c r="BD455" i="6"/>
  <c r="BV451" i="6"/>
  <c r="BY437" i="6"/>
  <c r="BB437" i="6"/>
  <c r="BL459" i="6"/>
  <c r="BU458" i="6"/>
  <c r="BM458" i="6"/>
  <c r="AU458" i="6"/>
  <c r="AL458" i="6"/>
  <c r="BR455" i="6"/>
  <c r="AX455" i="6"/>
  <c r="BQ451" i="6"/>
  <c r="BC451" i="6"/>
  <c r="AU450" i="6"/>
  <c r="AV450" i="6"/>
  <c r="AX450" i="6"/>
  <c r="AX444" i="6"/>
  <c r="BP443" i="6"/>
  <c r="AM443" i="6"/>
  <c r="BX437" i="6"/>
  <c r="BQ436" i="6"/>
  <c r="AW463" i="6"/>
  <c r="BX462" i="6"/>
  <c r="BP462" i="6"/>
  <c r="BR437" i="6"/>
  <c r="BP436" i="6"/>
  <c r="BW462" i="6"/>
  <c r="BO462" i="6"/>
  <c r="BG462" i="6"/>
  <c r="BX461" i="6"/>
  <c r="BP461" i="6"/>
  <c r="BR459" i="6"/>
  <c r="BJ459" i="6"/>
  <c r="BB459" i="6"/>
  <c r="BS458" i="6"/>
  <c r="BK458" i="6"/>
  <c r="BC458" i="6"/>
  <c r="BT456" i="6"/>
  <c r="BK456" i="6"/>
  <c r="BY455" i="6"/>
  <c r="BP455" i="6"/>
  <c r="BG455" i="6"/>
  <c r="AV455" i="6"/>
  <c r="AL455" i="6"/>
  <c r="AW452" i="6"/>
  <c r="AJ452" i="6"/>
  <c r="BC452" i="6"/>
  <c r="BK452" i="6"/>
  <c r="BS452" i="6"/>
  <c r="AK452" i="6"/>
  <c r="BD452" i="6"/>
  <c r="BL452" i="6"/>
  <c r="AM452" i="6"/>
  <c r="BF452" i="6"/>
  <c r="BN452" i="6"/>
  <c r="BV452" i="6"/>
  <c r="BN451" i="6"/>
  <c r="AJ451" i="6"/>
  <c r="AT449" i="6"/>
  <c r="AN448" i="6"/>
  <c r="BG448" i="6"/>
  <c r="BO448" i="6"/>
  <c r="BW448" i="6"/>
  <c r="BH448" i="6"/>
  <c r="BP448" i="6"/>
  <c r="BX448" i="6"/>
  <c r="AI448" i="6"/>
  <c r="BB448" i="6"/>
  <c r="BJ448" i="6"/>
  <c r="BR448" i="6"/>
  <c r="BW444" i="6"/>
  <c r="BI444" i="6"/>
  <c r="AU444" i="6"/>
  <c r="BY443" i="6"/>
  <c r="BK443" i="6"/>
  <c r="AX443" i="6"/>
  <c r="AI443" i="6"/>
  <c r="BO442" i="6"/>
  <c r="BB442" i="6"/>
  <c r="AN442" i="6"/>
  <c r="BN440" i="6"/>
  <c r="BC440" i="6"/>
  <c r="BT454" i="6"/>
  <c r="BL454" i="6"/>
  <c r="BD454" i="6"/>
  <c r="BS447" i="6"/>
  <c r="BK447" i="6"/>
  <c r="BC447" i="6"/>
  <c r="AJ447" i="6"/>
  <c r="BT446" i="6"/>
  <c r="BL446" i="6"/>
  <c r="BD446" i="6"/>
  <c r="BS439" i="6"/>
  <c r="BK439" i="6"/>
  <c r="BC439" i="6"/>
  <c r="AJ439" i="6"/>
  <c r="BT438" i="6"/>
  <c r="BL438" i="6"/>
  <c r="BD438" i="6"/>
  <c r="BX447" i="6"/>
  <c r="BP447" i="6"/>
  <c r="BX439" i="6"/>
  <c r="BP439" i="6"/>
  <c r="BW437" i="6"/>
  <c r="BO437" i="6"/>
  <c r="BG437" i="6"/>
  <c r="AN437" i="6"/>
  <c r="BV437" i="6"/>
  <c r="BN437" i="6"/>
  <c r="BF437" i="6"/>
  <c r="AM437" i="6"/>
  <c r="BW436" i="6"/>
  <c r="BO436" i="6"/>
  <c r="BG436" i="6"/>
  <c r="AN436" i="6"/>
  <c r="BU437" i="6"/>
  <c r="BM437" i="6"/>
  <c r="BE437" i="6"/>
  <c r="AL437" i="6"/>
  <c r="BV436" i="6"/>
  <c r="BN436" i="6"/>
  <c r="BF436" i="6"/>
  <c r="AM436" i="6"/>
  <c r="BT437" i="6"/>
  <c r="BL437" i="6"/>
  <c r="BD437" i="6"/>
  <c r="AK437" i="6"/>
  <c r="BU436" i="6"/>
  <c r="BM436" i="6"/>
  <c r="BE436" i="6"/>
  <c r="AL436" i="6"/>
  <c r="BS437" i="6"/>
  <c r="BK437" i="6"/>
  <c r="BC437" i="6"/>
  <c r="BT436" i="6"/>
  <c r="BL436" i="6"/>
  <c r="BD436" i="6"/>
  <c r="AK436" i="6"/>
  <c r="AH433" i="6"/>
  <c r="AI433" i="6" s="1"/>
  <c r="AO433" i="6"/>
  <c r="AP433" i="6" s="1"/>
  <c r="AR433" i="6"/>
  <c r="AS433" i="6" s="1"/>
  <c r="AH434" i="6"/>
  <c r="AI434" i="6" s="1"/>
  <c r="AO434" i="6"/>
  <c r="AP434" i="6" s="1"/>
  <c r="AH435" i="6"/>
  <c r="BW435" i="6" s="1"/>
  <c r="AO435" i="6"/>
  <c r="AP435" i="6" s="1"/>
  <c r="BA449" i="6" l="1"/>
  <c r="BA463" i="6"/>
  <c r="BA441" i="6"/>
  <c r="BA456" i="6"/>
  <c r="BA447" i="6"/>
  <c r="BA454" i="6"/>
  <c r="BA450" i="6"/>
  <c r="BA453" i="6"/>
  <c r="BA457" i="6"/>
  <c r="BA461" i="6"/>
  <c r="BA459" i="6"/>
  <c r="BA455" i="6"/>
  <c r="BA439" i="6"/>
  <c r="BA452" i="6"/>
  <c r="BA446" i="6"/>
  <c r="BA458" i="6"/>
  <c r="BA460" i="6"/>
  <c r="BA438" i="6"/>
  <c r="BA462" i="6"/>
  <c r="BA437" i="6"/>
  <c r="BA451" i="6"/>
  <c r="BA436" i="6"/>
  <c r="BA445" i="6"/>
  <c r="BA443" i="6"/>
  <c r="BA448" i="6"/>
  <c r="BA444" i="6"/>
  <c r="BA440" i="6"/>
  <c r="BA442" i="6"/>
  <c r="AL434" i="6"/>
  <c r="BY434" i="6"/>
  <c r="BT434" i="6"/>
  <c r="BM433" i="6"/>
  <c r="BQ434" i="6"/>
  <c r="BF433" i="6"/>
  <c r="BH434" i="6"/>
  <c r="BU433" i="6"/>
  <c r="BN433" i="6"/>
  <c r="AU433" i="6"/>
  <c r="AL433" i="6"/>
  <c r="BH435" i="6"/>
  <c r="BD435" i="6"/>
  <c r="BL434" i="6"/>
  <c r="BX435" i="6"/>
  <c r="BI434" i="6"/>
  <c r="BE433" i="6"/>
  <c r="BP435" i="6"/>
  <c r="BL435" i="6"/>
  <c r="BX434" i="6"/>
  <c r="BV433" i="6"/>
  <c r="BT435" i="6"/>
  <c r="BP434" i="6"/>
  <c r="BS435" i="6"/>
  <c r="BO435" i="6"/>
  <c r="BK435" i="6"/>
  <c r="BG435" i="6"/>
  <c r="BC435" i="6"/>
  <c r="AK435" i="6"/>
  <c r="BV435" i="6"/>
  <c r="BR435" i="6"/>
  <c r="BN435" i="6"/>
  <c r="BJ435" i="6"/>
  <c r="BF435" i="6"/>
  <c r="BB435" i="6"/>
  <c r="AN435" i="6"/>
  <c r="AJ435" i="6"/>
  <c r="BR433" i="6"/>
  <c r="BJ433" i="6"/>
  <c r="BB433" i="6"/>
  <c r="BY435" i="6"/>
  <c r="BU435" i="6"/>
  <c r="BQ435" i="6"/>
  <c r="BM435" i="6"/>
  <c r="BI435" i="6"/>
  <c r="BE435" i="6"/>
  <c r="AM435" i="6"/>
  <c r="AI435" i="6"/>
  <c r="BU434" i="6"/>
  <c r="BM434" i="6"/>
  <c r="BE434" i="6"/>
  <c r="BY433" i="6"/>
  <c r="BQ433" i="6"/>
  <c r="BI433" i="6"/>
  <c r="AV433" i="6"/>
  <c r="AL435" i="6"/>
  <c r="BD434" i="6"/>
  <c r="AK434" i="6"/>
  <c r="BW434" i="6"/>
  <c r="BS434" i="6"/>
  <c r="BO434" i="6"/>
  <c r="BK434" i="6"/>
  <c r="BG434" i="6"/>
  <c r="BC434" i="6"/>
  <c r="AN434" i="6"/>
  <c r="AJ434" i="6"/>
  <c r="BX433" i="6"/>
  <c r="BT433" i="6"/>
  <c r="BP433" i="6"/>
  <c r="BL433" i="6"/>
  <c r="BH433" i="6"/>
  <c r="BD433" i="6"/>
  <c r="AX433" i="6"/>
  <c r="AT433" i="6"/>
  <c r="AK433" i="6"/>
  <c r="BV434" i="6"/>
  <c r="BR434" i="6"/>
  <c r="BN434" i="6"/>
  <c r="BJ434" i="6"/>
  <c r="BF434" i="6"/>
  <c r="BB434" i="6"/>
  <c r="AM434" i="6"/>
  <c r="BW433" i="6"/>
  <c r="BS433" i="6"/>
  <c r="BO433" i="6"/>
  <c r="BK433" i="6"/>
  <c r="BG433" i="6"/>
  <c r="BC433" i="6"/>
  <c r="AW433" i="6"/>
  <c r="AN433" i="6"/>
  <c r="AJ433" i="6"/>
  <c r="AM433" i="6"/>
  <c r="AH431" i="6"/>
  <c r="AI431" i="6" s="1"/>
  <c r="AO431" i="6"/>
  <c r="AP431" i="6" s="1"/>
  <c r="AR431" i="6"/>
  <c r="AU431" i="6" s="1"/>
  <c r="AH432" i="6"/>
  <c r="AJ432" i="6" s="1"/>
  <c r="AO432" i="6"/>
  <c r="AP432" i="6" s="1"/>
  <c r="AR432" i="6"/>
  <c r="AT432" i="6" s="1"/>
  <c r="PJ467" i="11"/>
  <c r="PJ468" i="11"/>
  <c r="PJ469" i="11"/>
  <c r="PJ470" i="11"/>
  <c r="PJ471" i="11"/>
  <c r="PJ472" i="11"/>
  <c r="PJ473" i="11"/>
  <c r="PJ474" i="11"/>
  <c r="PJ475" i="11"/>
  <c r="PJ476" i="11"/>
  <c r="PJ477" i="11"/>
  <c r="PJ478" i="11"/>
  <c r="PJ479" i="11"/>
  <c r="PJ480" i="11"/>
  <c r="PJ481" i="11"/>
  <c r="PJ482" i="11"/>
  <c r="PJ483" i="11"/>
  <c r="PJ484" i="11"/>
  <c r="PJ485" i="11"/>
  <c r="PJ486" i="11"/>
  <c r="PJ487" i="11"/>
  <c r="PJ488" i="11"/>
  <c r="PJ489" i="11"/>
  <c r="PJ466" i="11"/>
  <c r="PJ359" i="11"/>
  <c r="PJ360" i="11"/>
  <c r="PJ361" i="11"/>
  <c r="PJ362" i="11"/>
  <c r="PJ363" i="11"/>
  <c r="PJ364" i="11"/>
  <c r="PJ365" i="11"/>
  <c r="PJ366" i="11"/>
  <c r="PJ367" i="11"/>
  <c r="PJ368" i="11"/>
  <c r="PJ369" i="11"/>
  <c r="PJ370" i="11"/>
  <c r="PJ371" i="11"/>
  <c r="PJ372" i="11"/>
  <c r="PJ373" i="11"/>
  <c r="PJ374" i="11"/>
  <c r="PJ375" i="11"/>
  <c r="PJ376" i="11"/>
  <c r="PJ377" i="11"/>
  <c r="PJ378" i="11"/>
  <c r="PJ379" i="11"/>
  <c r="PJ380" i="11"/>
  <c r="PJ381" i="11"/>
  <c r="PJ358" i="11"/>
  <c r="PJ332" i="11"/>
  <c r="PJ333" i="11"/>
  <c r="PJ334" i="11"/>
  <c r="PJ335" i="11"/>
  <c r="PJ336" i="11"/>
  <c r="PJ337" i="11"/>
  <c r="PJ338" i="11"/>
  <c r="PJ339" i="11"/>
  <c r="PJ340" i="11"/>
  <c r="PJ341" i="11"/>
  <c r="PJ342" i="11"/>
  <c r="PJ343" i="11"/>
  <c r="PJ344" i="11"/>
  <c r="PJ345" i="11"/>
  <c r="PJ346" i="11"/>
  <c r="PJ347" i="11"/>
  <c r="PJ348" i="11"/>
  <c r="PJ349" i="11"/>
  <c r="PJ350" i="11"/>
  <c r="PJ351" i="11"/>
  <c r="PJ352" i="11"/>
  <c r="PJ353" i="11"/>
  <c r="PJ331" i="11"/>
  <c r="PJ305" i="11"/>
  <c r="PJ306" i="11"/>
  <c r="PJ307" i="11"/>
  <c r="PJ308" i="11"/>
  <c r="PJ309" i="11"/>
  <c r="PJ310" i="11"/>
  <c r="PJ311" i="11"/>
  <c r="PJ312" i="11"/>
  <c r="PJ313" i="11"/>
  <c r="PJ314" i="11"/>
  <c r="PJ315" i="11"/>
  <c r="PJ316" i="11"/>
  <c r="PJ317" i="11"/>
  <c r="PJ318" i="11"/>
  <c r="PJ319" i="11"/>
  <c r="PJ320" i="11"/>
  <c r="PJ321" i="11"/>
  <c r="PJ322" i="11"/>
  <c r="PJ323" i="11"/>
  <c r="PJ324" i="11"/>
  <c r="PJ325" i="11"/>
  <c r="PJ326" i="11"/>
  <c r="PJ327" i="11"/>
  <c r="PJ304" i="11"/>
  <c r="PJ251" i="11"/>
  <c r="PJ252" i="11"/>
  <c r="PJ253" i="11"/>
  <c r="PJ254" i="11"/>
  <c r="PJ255" i="11"/>
  <c r="PJ256" i="11"/>
  <c r="PJ257" i="11"/>
  <c r="PJ258" i="11"/>
  <c r="PJ259" i="11"/>
  <c r="PJ260" i="11"/>
  <c r="PJ261" i="11"/>
  <c r="PJ262" i="11"/>
  <c r="PJ263" i="11"/>
  <c r="PJ264" i="11"/>
  <c r="PJ265" i="11"/>
  <c r="PJ266" i="11"/>
  <c r="PJ267" i="11"/>
  <c r="PJ268" i="11"/>
  <c r="PJ269" i="11"/>
  <c r="PJ270" i="11"/>
  <c r="PJ271" i="11"/>
  <c r="PJ272" i="11"/>
  <c r="PJ273" i="11"/>
  <c r="PJ250" i="11"/>
  <c r="PJ224" i="11"/>
  <c r="PJ225" i="11"/>
  <c r="PJ226" i="11"/>
  <c r="PJ227" i="11"/>
  <c r="PJ228" i="11"/>
  <c r="PJ229" i="11"/>
  <c r="PJ230" i="11"/>
  <c r="PJ231" i="11"/>
  <c r="PJ232" i="11"/>
  <c r="PJ233" i="11"/>
  <c r="PJ234" i="11"/>
  <c r="PJ235" i="11"/>
  <c r="PJ236" i="11"/>
  <c r="PJ237" i="11"/>
  <c r="PJ238" i="11"/>
  <c r="PJ239" i="11"/>
  <c r="PJ240" i="11"/>
  <c r="PJ241" i="11"/>
  <c r="PJ242" i="11"/>
  <c r="PJ243" i="11"/>
  <c r="PJ244" i="11"/>
  <c r="PJ245" i="11"/>
  <c r="PJ246" i="11"/>
  <c r="PJ223" i="11"/>
  <c r="PJ197" i="11"/>
  <c r="PJ198" i="11"/>
  <c r="PJ199" i="11"/>
  <c r="PJ200" i="11"/>
  <c r="PJ201" i="11"/>
  <c r="PJ202" i="11"/>
  <c r="PJ203" i="11"/>
  <c r="PJ204" i="11"/>
  <c r="PJ205" i="11"/>
  <c r="PJ206" i="11"/>
  <c r="PJ207" i="11"/>
  <c r="PJ208" i="11"/>
  <c r="PJ209" i="11"/>
  <c r="PJ210" i="11"/>
  <c r="PJ211" i="11"/>
  <c r="PJ212" i="11"/>
  <c r="PJ213" i="11"/>
  <c r="PJ214" i="11"/>
  <c r="PJ215" i="11"/>
  <c r="PJ216" i="11"/>
  <c r="PJ217" i="11"/>
  <c r="PJ218" i="11"/>
  <c r="PJ219" i="11"/>
  <c r="PJ196" i="11"/>
  <c r="PJ170" i="11"/>
  <c r="PJ171" i="11"/>
  <c r="PJ172" i="11"/>
  <c r="PJ173" i="11"/>
  <c r="PJ174" i="11"/>
  <c r="PJ175" i="11"/>
  <c r="PJ176" i="11"/>
  <c r="PJ177" i="11"/>
  <c r="PJ178" i="11"/>
  <c r="PJ179" i="11"/>
  <c r="PJ180" i="11"/>
  <c r="PJ181" i="11"/>
  <c r="PJ182" i="11"/>
  <c r="PJ183" i="11"/>
  <c r="PJ184" i="11"/>
  <c r="PJ185" i="11"/>
  <c r="PJ186" i="11"/>
  <c r="PJ187" i="11"/>
  <c r="PJ188" i="11"/>
  <c r="PJ189" i="11"/>
  <c r="PJ190" i="11"/>
  <c r="PJ191" i="11"/>
  <c r="PJ192" i="11"/>
  <c r="PJ169" i="11"/>
  <c r="PJ143" i="11"/>
  <c r="PJ144" i="11"/>
  <c r="PJ145" i="11"/>
  <c r="PJ146" i="11"/>
  <c r="PJ147" i="11"/>
  <c r="PJ148" i="11"/>
  <c r="PJ149" i="11"/>
  <c r="PJ150" i="11"/>
  <c r="PJ151" i="11"/>
  <c r="PJ152" i="11"/>
  <c r="PJ153" i="11"/>
  <c r="PJ154" i="11"/>
  <c r="PJ155" i="11"/>
  <c r="PJ156" i="11"/>
  <c r="PJ157" i="11"/>
  <c r="PJ158" i="11"/>
  <c r="PJ159" i="11"/>
  <c r="PJ160" i="11"/>
  <c r="PJ161" i="11"/>
  <c r="PJ162" i="11"/>
  <c r="PJ163" i="11"/>
  <c r="PJ164" i="11"/>
  <c r="PJ165" i="11"/>
  <c r="PJ142" i="11"/>
  <c r="PJ116" i="11"/>
  <c r="PJ117" i="11"/>
  <c r="PJ118" i="11"/>
  <c r="PJ119" i="11"/>
  <c r="PJ120" i="11"/>
  <c r="PJ121" i="11"/>
  <c r="PJ122" i="11"/>
  <c r="PJ123" i="11"/>
  <c r="PJ124" i="11"/>
  <c r="PJ125" i="11"/>
  <c r="PJ126" i="11"/>
  <c r="PJ127" i="11"/>
  <c r="PJ128" i="11"/>
  <c r="PJ129" i="11"/>
  <c r="PJ130" i="11"/>
  <c r="PJ131" i="11"/>
  <c r="PJ132" i="11"/>
  <c r="PJ133" i="11"/>
  <c r="PJ134" i="11"/>
  <c r="PJ135" i="11"/>
  <c r="PJ136" i="11"/>
  <c r="PJ137" i="11"/>
  <c r="PJ138" i="11"/>
  <c r="PJ115" i="11"/>
  <c r="PJ89" i="11"/>
  <c r="PJ90" i="11"/>
  <c r="PJ91" i="11"/>
  <c r="PJ92" i="11"/>
  <c r="PJ93" i="11"/>
  <c r="PJ94" i="11"/>
  <c r="PJ95" i="11"/>
  <c r="PJ96" i="11"/>
  <c r="PJ97" i="11"/>
  <c r="PJ98" i="11"/>
  <c r="PJ99" i="11"/>
  <c r="PJ100" i="11"/>
  <c r="PJ101" i="11"/>
  <c r="PJ102" i="11"/>
  <c r="PJ103" i="11"/>
  <c r="PJ104" i="11"/>
  <c r="PJ105" i="11"/>
  <c r="PJ106" i="11"/>
  <c r="PJ107" i="11"/>
  <c r="PJ108" i="11"/>
  <c r="PJ109" i="11"/>
  <c r="PJ110" i="11"/>
  <c r="PJ111" i="11"/>
  <c r="PJ88" i="11"/>
  <c r="PJ62" i="11"/>
  <c r="PJ63" i="11"/>
  <c r="PJ64" i="11"/>
  <c r="PJ65" i="11"/>
  <c r="PJ66" i="11"/>
  <c r="PJ67" i="11"/>
  <c r="PJ68" i="11"/>
  <c r="PJ69" i="11"/>
  <c r="PJ70" i="11"/>
  <c r="PJ71" i="11"/>
  <c r="PJ72" i="11"/>
  <c r="PJ73" i="11"/>
  <c r="PJ74" i="11"/>
  <c r="PJ75" i="11"/>
  <c r="PJ76" i="11"/>
  <c r="PJ77" i="11"/>
  <c r="PJ78" i="11"/>
  <c r="PJ79" i="11"/>
  <c r="PJ80" i="11"/>
  <c r="PJ81" i="11"/>
  <c r="PJ82" i="11"/>
  <c r="PJ83" i="11"/>
  <c r="PJ84" i="11"/>
  <c r="PJ61" i="11"/>
  <c r="PJ35" i="11"/>
  <c r="PJ36" i="11"/>
  <c r="PJ37" i="11"/>
  <c r="PJ38" i="11"/>
  <c r="PJ39" i="11"/>
  <c r="PJ40" i="11"/>
  <c r="PJ41" i="11"/>
  <c r="PJ42" i="11"/>
  <c r="PJ43" i="11"/>
  <c r="PJ44" i="11"/>
  <c r="PJ45" i="11"/>
  <c r="PJ46" i="11"/>
  <c r="PJ47" i="11"/>
  <c r="PJ48" i="11"/>
  <c r="PJ49" i="11"/>
  <c r="PJ50" i="11"/>
  <c r="PJ51" i="11"/>
  <c r="PJ52" i="11"/>
  <c r="PJ53" i="11"/>
  <c r="PJ54" i="11"/>
  <c r="PJ55" i="11"/>
  <c r="PJ56" i="11"/>
  <c r="PJ57" i="11"/>
  <c r="PJ34" i="11"/>
  <c r="PJ8" i="11"/>
  <c r="PJ9" i="11"/>
  <c r="PJ10" i="11"/>
  <c r="PJ11" i="11"/>
  <c r="PJ12" i="11"/>
  <c r="PJ13" i="11"/>
  <c r="PJ14" i="11"/>
  <c r="PJ15" i="11"/>
  <c r="PJ16" i="11"/>
  <c r="PJ17" i="11"/>
  <c r="PJ18" i="11"/>
  <c r="PJ19" i="11"/>
  <c r="PJ20" i="11"/>
  <c r="PJ21" i="11"/>
  <c r="PJ22" i="11"/>
  <c r="PJ23" i="11"/>
  <c r="PJ24" i="11"/>
  <c r="PJ25" i="11"/>
  <c r="PJ26" i="11"/>
  <c r="PJ27" i="11"/>
  <c r="PJ28" i="11"/>
  <c r="PJ29" i="11"/>
  <c r="PJ30" i="11"/>
  <c r="PJ7" i="11"/>
  <c r="BA435" i="6" l="1"/>
  <c r="BA433" i="6"/>
  <c r="BA434" i="6"/>
  <c r="BQ431" i="6"/>
  <c r="BE431" i="6"/>
  <c r="BU432" i="6"/>
  <c r="BV432" i="6"/>
  <c r="BF432" i="6"/>
  <c r="BI432" i="6"/>
  <c r="AI432" i="6"/>
  <c r="BP432" i="6"/>
  <c r="BU431" i="6"/>
  <c r="BN432" i="6"/>
  <c r="BT432" i="6"/>
  <c r="BL432" i="6"/>
  <c r="BE432" i="6"/>
  <c r="AM432" i="6"/>
  <c r="BY432" i="6"/>
  <c r="BQ432" i="6"/>
  <c r="BJ432" i="6"/>
  <c r="BD432" i="6"/>
  <c r="AK432" i="6"/>
  <c r="BM431" i="6"/>
  <c r="BX432" i="6"/>
  <c r="BR432" i="6"/>
  <c r="BM432" i="6"/>
  <c r="BH432" i="6"/>
  <c r="BB432" i="6"/>
  <c r="AL432" i="6"/>
  <c r="BY431" i="6"/>
  <c r="BI431" i="6"/>
  <c r="AL431" i="6"/>
  <c r="AX431" i="6"/>
  <c r="AT431" i="6"/>
  <c r="BW432" i="6"/>
  <c r="BS432" i="6"/>
  <c r="BO432" i="6"/>
  <c r="BK432" i="6"/>
  <c r="BG432" i="6"/>
  <c r="BC432" i="6"/>
  <c r="AN432" i="6"/>
  <c r="BW431" i="6"/>
  <c r="BO431" i="6"/>
  <c r="BG431" i="6"/>
  <c r="AW431" i="6"/>
  <c r="AS431" i="6"/>
  <c r="AN431" i="6"/>
  <c r="AV431" i="6"/>
  <c r="BS431" i="6"/>
  <c r="BK431" i="6"/>
  <c r="BC431" i="6"/>
  <c r="AJ431" i="6"/>
  <c r="AW432" i="6"/>
  <c r="AS432" i="6"/>
  <c r="BX431" i="6"/>
  <c r="BT431" i="6"/>
  <c r="BP431" i="6"/>
  <c r="BL431" i="6"/>
  <c r="BH431" i="6"/>
  <c r="BD431" i="6"/>
  <c r="AK431" i="6"/>
  <c r="AU432" i="6"/>
  <c r="BV431" i="6"/>
  <c r="BR431" i="6"/>
  <c r="BN431" i="6"/>
  <c r="BJ431" i="6"/>
  <c r="BF431" i="6"/>
  <c r="BB431" i="6"/>
  <c r="AM431" i="6"/>
  <c r="AV432" i="6"/>
  <c r="AX432" i="6"/>
  <c r="AH430" i="6"/>
  <c r="AJ430" i="6" s="1"/>
  <c r="AO430" i="6"/>
  <c r="AP430" i="6" s="1"/>
  <c r="AR430" i="6"/>
  <c r="AU430" i="6" s="1"/>
  <c r="BA432" i="6" l="1"/>
  <c r="BA431" i="6"/>
  <c r="BT430" i="6"/>
  <c r="BL430" i="6"/>
  <c r="BC430" i="6"/>
  <c r="BS430" i="6"/>
  <c r="BQ430" i="6"/>
  <c r="BG430" i="6"/>
  <c r="BI430" i="6"/>
  <c r="BY430" i="6"/>
  <c r="BX430" i="6"/>
  <c r="BM430" i="6"/>
  <c r="BD430" i="6"/>
  <c r="AL430" i="6"/>
  <c r="BW430" i="6"/>
  <c r="BO430" i="6"/>
  <c r="BH430" i="6"/>
  <c r="AS430" i="6"/>
  <c r="AI430" i="6"/>
  <c r="AX430" i="6"/>
  <c r="BU430" i="6"/>
  <c r="BP430" i="6"/>
  <c r="BK430" i="6"/>
  <c r="BE430" i="6"/>
  <c r="AW430" i="6"/>
  <c r="AM430" i="6"/>
  <c r="AV430" i="6"/>
  <c r="AK430" i="6"/>
  <c r="BV430" i="6"/>
  <c r="BR430" i="6"/>
  <c r="BN430" i="6"/>
  <c r="BJ430" i="6"/>
  <c r="BF430" i="6"/>
  <c r="BB430" i="6"/>
  <c r="AT430" i="6"/>
  <c r="AN430" i="6"/>
  <c r="AH428" i="6"/>
  <c r="AJ428" i="6" s="1"/>
  <c r="AO428" i="6"/>
  <c r="AP428" i="6" s="1"/>
  <c r="AR428" i="6"/>
  <c r="AU428" i="6" s="1"/>
  <c r="AH429" i="6"/>
  <c r="AK429" i="6" s="1"/>
  <c r="AO429" i="6"/>
  <c r="AP429" i="6" s="1"/>
  <c r="AR429" i="6"/>
  <c r="AS429" i="6" s="1"/>
  <c r="PG467" i="11"/>
  <c r="PG468" i="11"/>
  <c r="PG469" i="11"/>
  <c r="PG470" i="11"/>
  <c r="PG471" i="11"/>
  <c r="PG472" i="11"/>
  <c r="PG473" i="11"/>
  <c r="PG474" i="11"/>
  <c r="PG475" i="11"/>
  <c r="PG476" i="11"/>
  <c r="PG477" i="11"/>
  <c r="PG478" i="11"/>
  <c r="PG479" i="11"/>
  <c r="PG480" i="11"/>
  <c r="PG481" i="11"/>
  <c r="PG482" i="11"/>
  <c r="PG483" i="11"/>
  <c r="PG484" i="11"/>
  <c r="PG485" i="11"/>
  <c r="PG486" i="11"/>
  <c r="PG487" i="11"/>
  <c r="PG488" i="11"/>
  <c r="PG489" i="11"/>
  <c r="PG466" i="11"/>
  <c r="PG360" i="11"/>
  <c r="PG361" i="11"/>
  <c r="PG362" i="11"/>
  <c r="PG363" i="11"/>
  <c r="PG364" i="11"/>
  <c r="PG365" i="11"/>
  <c r="PG366" i="11"/>
  <c r="PG367" i="11"/>
  <c r="PG368" i="11"/>
  <c r="PG369" i="11"/>
  <c r="PG370" i="11"/>
  <c r="PG371" i="11"/>
  <c r="PG372" i="11"/>
  <c r="PG373" i="11"/>
  <c r="PG374" i="11"/>
  <c r="PG375" i="11"/>
  <c r="PG376" i="11"/>
  <c r="PG377" i="11"/>
  <c r="PG378" i="11"/>
  <c r="PG379" i="11"/>
  <c r="PG380" i="11"/>
  <c r="PG381" i="11"/>
  <c r="PG359" i="11"/>
  <c r="PG251" i="11"/>
  <c r="PG252" i="11"/>
  <c r="PG253" i="11"/>
  <c r="PG254" i="11"/>
  <c r="PG255" i="11"/>
  <c r="PG256" i="11"/>
  <c r="PG257" i="11"/>
  <c r="PG258" i="11"/>
  <c r="PG259" i="11"/>
  <c r="PG260" i="11"/>
  <c r="PG261" i="11"/>
  <c r="PG262" i="11"/>
  <c r="PG263" i="11"/>
  <c r="PG264" i="11"/>
  <c r="PG265" i="11"/>
  <c r="PG266" i="11"/>
  <c r="PG267" i="11"/>
  <c r="PG268" i="11"/>
  <c r="PG269" i="11"/>
  <c r="PG270" i="11"/>
  <c r="PG271" i="11"/>
  <c r="PG272" i="11"/>
  <c r="PG273" i="11"/>
  <c r="PG250" i="11"/>
  <c r="PG224" i="11"/>
  <c r="PG225" i="11"/>
  <c r="PG226" i="11"/>
  <c r="PG227" i="11"/>
  <c r="PG228" i="11"/>
  <c r="PG229" i="11"/>
  <c r="PG230" i="11"/>
  <c r="PG231" i="11"/>
  <c r="PG232" i="11"/>
  <c r="PG233" i="11"/>
  <c r="PG234" i="11"/>
  <c r="PG235" i="11"/>
  <c r="PG236" i="11"/>
  <c r="PG237" i="11"/>
  <c r="PG238" i="11"/>
  <c r="PG239" i="11"/>
  <c r="PG240" i="11"/>
  <c r="PG241" i="11"/>
  <c r="PG242" i="11"/>
  <c r="PG243" i="11"/>
  <c r="PG244" i="11"/>
  <c r="PG245" i="11"/>
  <c r="PG246" i="11"/>
  <c r="PG223" i="11"/>
  <c r="PG197" i="11"/>
  <c r="PG198" i="11"/>
  <c r="PG199" i="11"/>
  <c r="PG200" i="11"/>
  <c r="PG201" i="11"/>
  <c r="PG202" i="11"/>
  <c r="PG203" i="11"/>
  <c r="PG204" i="11"/>
  <c r="PG205" i="11"/>
  <c r="PG206" i="11"/>
  <c r="PG207" i="11"/>
  <c r="PG208" i="11"/>
  <c r="PG209" i="11"/>
  <c r="PG210" i="11"/>
  <c r="PG211" i="11"/>
  <c r="PG212" i="11"/>
  <c r="PG213" i="11"/>
  <c r="PG214" i="11"/>
  <c r="PG215" i="11"/>
  <c r="PG216" i="11"/>
  <c r="PG217" i="11"/>
  <c r="PG218" i="11"/>
  <c r="PG219" i="11"/>
  <c r="PG196" i="11"/>
  <c r="PG170" i="11"/>
  <c r="PG171" i="11"/>
  <c r="PG172" i="11"/>
  <c r="PG173" i="11"/>
  <c r="PG174" i="11"/>
  <c r="PG175" i="11"/>
  <c r="PG176" i="11"/>
  <c r="PG177" i="11"/>
  <c r="PG178" i="11"/>
  <c r="PG179" i="11"/>
  <c r="PG180" i="11"/>
  <c r="PG181" i="11"/>
  <c r="PG182" i="11"/>
  <c r="PG183" i="11"/>
  <c r="PG184" i="11"/>
  <c r="PG185" i="11"/>
  <c r="PG186" i="11"/>
  <c r="PG187" i="11"/>
  <c r="PG188" i="11"/>
  <c r="PG189" i="11"/>
  <c r="PG190" i="11"/>
  <c r="PG191" i="11"/>
  <c r="PG192" i="11"/>
  <c r="PG169" i="11"/>
  <c r="PG143" i="11"/>
  <c r="PG144" i="11"/>
  <c r="PG145" i="11"/>
  <c r="PG146" i="11"/>
  <c r="PG147" i="11"/>
  <c r="PG148" i="11"/>
  <c r="PG149" i="11"/>
  <c r="PG150" i="11"/>
  <c r="PG151" i="11"/>
  <c r="PG152" i="11"/>
  <c r="PG153" i="11"/>
  <c r="PG154" i="11"/>
  <c r="PG155" i="11"/>
  <c r="PG156" i="11"/>
  <c r="PG157" i="11"/>
  <c r="PG158" i="11"/>
  <c r="PG159" i="11"/>
  <c r="PG160" i="11"/>
  <c r="PG161" i="11"/>
  <c r="PG162" i="11"/>
  <c r="PG163" i="11"/>
  <c r="PG164" i="11"/>
  <c r="PG165" i="11"/>
  <c r="PG142" i="11"/>
  <c r="PG116" i="11"/>
  <c r="PG117" i="11"/>
  <c r="PG118" i="11"/>
  <c r="PG119" i="11"/>
  <c r="PG120" i="11"/>
  <c r="PG121" i="11"/>
  <c r="PG122" i="11"/>
  <c r="PG123" i="11"/>
  <c r="PG124" i="11"/>
  <c r="PG125" i="11"/>
  <c r="PG126" i="11"/>
  <c r="PG127" i="11"/>
  <c r="PG128" i="11"/>
  <c r="PG129" i="11"/>
  <c r="PG130" i="11"/>
  <c r="PG131" i="11"/>
  <c r="PG132" i="11"/>
  <c r="PG133" i="11"/>
  <c r="PG134" i="11"/>
  <c r="PG135" i="11"/>
  <c r="PG136" i="11"/>
  <c r="PG137" i="11"/>
  <c r="PG138" i="11"/>
  <c r="PG115" i="11"/>
  <c r="PG89" i="11"/>
  <c r="PG90" i="11"/>
  <c r="PG91" i="11"/>
  <c r="PG92" i="11"/>
  <c r="PG93" i="11"/>
  <c r="PG94" i="11"/>
  <c r="PG95" i="11"/>
  <c r="PG96" i="11"/>
  <c r="PG97" i="11"/>
  <c r="PG98" i="11"/>
  <c r="PG99" i="11"/>
  <c r="PG100" i="11"/>
  <c r="PG101" i="11"/>
  <c r="PG102" i="11"/>
  <c r="PG103" i="11"/>
  <c r="PG104" i="11"/>
  <c r="PG105" i="11"/>
  <c r="PG106" i="11"/>
  <c r="PG107" i="11"/>
  <c r="PG108" i="11"/>
  <c r="PG109" i="11"/>
  <c r="PG110" i="11"/>
  <c r="PG111" i="11"/>
  <c r="PG88" i="11"/>
  <c r="PG62" i="11"/>
  <c r="PG63" i="11"/>
  <c r="PG64" i="11"/>
  <c r="PG65" i="11"/>
  <c r="PG66" i="11"/>
  <c r="PG67" i="11"/>
  <c r="PG68" i="11"/>
  <c r="PG69" i="11"/>
  <c r="PG70" i="11"/>
  <c r="PG71" i="11"/>
  <c r="PG72" i="11"/>
  <c r="PG73" i="11"/>
  <c r="PG74" i="11"/>
  <c r="PG75" i="11"/>
  <c r="PG76" i="11"/>
  <c r="PG77" i="11"/>
  <c r="PG78" i="11"/>
  <c r="PG79" i="11"/>
  <c r="PG80" i="11"/>
  <c r="PG81" i="11"/>
  <c r="PG82" i="11"/>
  <c r="PG83" i="11"/>
  <c r="PG84" i="11"/>
  <c r="PG61" i="11"/>
  <c r="PG35" i="11"/>
  <c r="PG36" i="11"/>
  <c r="PG37" i="11"/>
  <c r="PG38" i="11"/>
  <c r="PG39" i="11"/>
  <c r="PG40" i="11"/>
  <c r="PG41" i="11"/>
  <c r="PG42" i="11"/>
  <c r="PG43" i="11"/>
  <c r="PG44" i="11"/>
  <c r="PG45" i="11"/>
  <c r="PG46" i="11"/>
  <c r="PG47" i="11"/>
  <c r="PG48" i="11"/>
  <c r="PG49" i="11"/>
  <c r="PG50" i="11"/>
  <c r="PG51" i="11"/>
  <c r="PG52" i="11"/>
  <c r="PG53" i="11"/>
  <c r="PG54" i="11"/>
  <c r="PG55" i="11"/>
  <c r="PG56" i="11"/>
  <c r="PG57" i="11"/>
  <c r="PG34" i="11"/>
  <c r="PG8" i="11"/>
  <c r="PG9" i="11"/>
  <c r="PG10" i="11"/>
  <c r="PG11" i="11"/>
  <c r="PG12" i="11"/>
  <c r="PG13" i="11"/>
  <c r="PG14" i="11"/>
  <c r="PG15" i="11"/>
  <c r="PG16" i="11"/>
  <c r="PG17" i="11"/>
  <c r="PG18" i="11"/>
  <c r="PG19" i="11"/>
  <c r="PG20" i="11"/>
  <c r="PG21" i="11"/>
  <c r="PG22" i="11"/>
  <c r="PG23" i="11"/>
  <c r="PG24" i="11"/>
  <c r="PG25" i="11"/>
  <c r="PG26" i="11"/>
  <c r="PG27" i="11"/>
  <c r="PG28" i="11"/>
  <c r="PG29" i="11"/>
  <c r="PG30" i="11"/>
  <c r="PG7" i="11"/>
  <c r="BA430" i="6" l="1"/>
  <c r="AI428" i="6"/>
  <c r="BE428" i="6"/>
  <c r="BQ429" i="6"/>
  <c r="BU428" i="6"/>
  <c r="BB428" i="6"/>
  <c r="BM428" i="6"/>
  <c r="BM429" i="6"/>
  <c r="BR428" i="6"/>
  <c r="AU429" i="6"/>
  <c r="AX429" i="6"/>
  <c r="AT429" i="6"/>
  <c r="BJ428" i="6"/>
  <c r="AV429" i="6"/>
  <c r="AW429" i="6"/>
  <c r="BY429" i="6"/>
  <c r="BI429" i="6"/>
  <c r="BY428" i="6"/>
  <c r="BQ428" i="6"/>
  <c r="BI428" i="6"/>
  <c r="AV428" i="6"/>
  <c r="AM428" i="6"/>
  <c r="BU429" i="6"/>
  <c r="BE429" i="6"/>
  <c r="BV428" i="6"/>
  <c r="BN428" i="6"/>
  <c r="BF428" i="6"/>
  <c r="AL428" i="6"/>
  <c r="BT429" i="6"/>
  <c r="BW429" i="6"/>
  <c r="BS429" i="6"/>
  <c r="BO429" i="6"/>
  <c r="BK429" i="6"/>
  <c r="BG429" i="6"/>
  <c r="BC429" i="6"/>
  <c r="AN429" i="6"/>
  <c r="AJ429" i="6"/>
  <c r="BX428" i="6"/>
  <c r="BT428" i="6"/>
  <c r="BP428" i="6"/>
  <c r="BL428" i="6"/>
  <c r="BH428" i="6"/>
  <c r="BD428" i="6"/>
  <c r="AX428" i="6"/>
  <c r="AT428" i="6"/>
  <c r="AK428" i="6"/>
  <c r="AL429" i="6"/>
  <c r="BX429" i="6"/>
  <c r="BP429" i="6"/>
  <c r="BL429" i="6"/>
  <c r="BH429" i="6"/>
  <c r="BD429" i="6"/>
  <c r="BV429" i="6"/>
  <c r="BR429" i="6"/>
  <c r="BN429" i="6"/>
  <c r="BJ429" i="6"/>
  <c r="BF429" i="6"/>
  <c r="BB429" i="6"/>
  <c r="AM429" i="6"/>
  <c r="AI429" i="6"/>
  <c r="BW428" i="6"/>
  <c r="BS428" i="6"/>
  <c r="BO428" i="6"/>
  <c r="BK428" i="6"/>
  <c r="BG428" i="6"/>
  <c r="BC428" i="6"/>
  <c r="AW428" i="6"/>
  <c r="AS428" i="6"/>
  <c r="AN428" i="6"/>
  <c r="BA428" i="6" l="1"/>
  <c r="BA429" i="6"/>
  <c r="AH427" i="6" l="1"/>
  <c r="AK427" i="6" s="1"/>
  <c r="AO427" i="6"/>
  <c r="AP427" i="6" s="1"/>
  <c r="AR427" i="6"/>
  <c r="AT427" i="6" s="1"/>
  <c r="BN427" i="6" l="1"/>
  <c r="BG427" i="6"/>
  <c r="AV427" i="6"/>
  <c r="BU427" i="6"/>
  <c r="AS427" i="6"/>
  <c r="AN427" i="6"/>
  <c r="BY427" i="6"/>
  <c r="BR427" i="6"/>
  <c r="BJ427" i="6"/>
  <c r="BC427" i="6"/>
  <c r="AJ427" i="6"/>
  <c r="BS427" i="6"/>
  <c r="BM427" i="6"/>
  <c r="BE427" i="6"/>
  <c r="AM427" i="6"/>
  <c r="BW427" i="6"/>
  <c r="BO427" i="6"/>
  <c r="BI427" i="6"/>
  <c r="BB427" i="6"/>
  <c r="AI427" i="6"/>
  <c r="BV427" i="6"/>
  <c r="BQ427" i="6"/>
  <c r="BK427" i="6"/>
  <c r="BF427" i="6"/>
  <c r="AW427" i="6"/>
  <c r="AL427" i="6"/>
  <c r="AU427" i="6"/>
  <c r="BX427" i="6"/>
  <c r="BT427" i="6"/>
  <c r="BP427" i="6"/>
  <c r="BL427" i="6"/>
  <c r="BH427" i="6"/>
  <c r="BD427" i="6"/>
  <c r="AX427" i="6"/>
  <c r="BA427" i="6" l="1"/>
  <c r="AH426" i="6" l="1"/>
  <c r="AK426" i="6" s="1"/>
  <c r="AO426" i="6"/>
  <c r="AP426" i="6" s="1"/>
  <c r="AR426" i="6"/>
  <c r="AT426" i="6" s="1"/>
  <c r="BO426" i="6" l="1"/>
  <c r="BE426" i="6"/>
  <c r="BW426" i="6"/>
  <c r="BM426" i="6"/>
  <c r="BB426" i="6"/>
  <c r="BU426" i="6"/>
  <c r="BJ426" i="6"/>
  <c r="AV426" i="6"/>
  <c r="BR426" i="6"/>
  <c r="BG426" i="6"/>
  <c r="BV426" i="6"/>
  <c r="BQ426" i="6"/>
  <c r="BK426" i="6"/>
  <c r="BF426" i="6"/>
  <c r="AW426" i="6"/>
  <c r="AL426" i="6"/>
  <c r="AJ426" i="6"/>
  <c r="BY426" i="6"/>
  <c r="BS426" i="6"/>
  <c r="BN426" i="6"/>
  <c r="BI426" i="6"/>
  <c r="BC426" i="6"/>
  <c r="AS426" i="6"/>
  <c r="AN426" i="6"/>
  <c r="AI426" i="6"/>
  <c r="AM426" i="6"/>
  <c r="AU426" i="6"/>
  <c r="BX426" i="6"/>
  <c r="BT426" i="6"/>
  <c r="BP426" i="6"/>
  <c r="BL426" i="6"/>
  <c r="BH426" i="6"/>
  <c r="BD426" i="6"/>
  <c r="AX426" i="6"/>
  <c r="AH425" i="6"/>
  <c r="AI425" i="6" s="1"/>
  <c r="AO425" i="6"/>
  <c r="AP425" i="6" s="1"/>
  <c r="AR425" i="6"/>
  <c r="AS425" i="6" s="1"/>
  <c r="PD382" i="11"/>
  <c r="BA426" i="6" l="1"/>
  <c r="BL425" i="6"/>
  <c r="BU425" i="6"/>
  <c r="BE425" i="6"/>
  <c r="BY425" i="6"/>
  <c r="BD425" i="6"/>
  <c r="BN425" i="6"/>
  <c r="AU425" i="6"/>
  <c r="BT425" i="6"/>
  <c r="BJ425" i="6"/>
  <c r="BQ425" i="6"/>
  <c r="BF425" i="6"/>
  <c r="BV425" i="6"/>
  <c r="BP425" i="6"/>
  <c r="BI425" i="6"/>
  <c r="AV425" i="6"/>
  <c r="AL425" i="6"/>
  <c r="BX425" i="6"/>
  <c r="BR425" i="6"/>
  <c r="BM425" i="6"/>
  <c r="BH425" i="6"/>
  <c r="BB425" i="6"/>
  <c r="AX425" i="6"/>
  <c r="AT425" i="6"/>
  <c r="AK425" i="6"/>
  <c r="BW425" i="6"/>
  <c r="BS425" i="6"/>
  <c r="BO425" i="6"/>
  <c r="BK425" i="6"/>
  <c r="BG425" i="6"/>
  <c r="BC425" i="6"/>
  <c r="AW425" i="6"/>
  <c r="AN425" i="6"/>
  <c r="AJ425" i="6"/>
  <c r="AM425" i="6"/>
  <c r="AH424" i="6"/>
  <c r="AI424" i="6" s="1"/>
  <c r="AO424" i="6"/>
  <c r="AP424" i="6" s="1"/>
  <c r="AR424" i="6"/>
  <c r="AS424" i="6" s="1"/>
  <c r="PC382" i="11"/>
  <c r="BA425" i="6" l="1"/>
  <c r="AX424" i="6"/>
  <c r="BY424" i="6"/>
  <c r="AU424" i="6"/>
  <c r="BU424" i="6"/>
  <c r="BE424" i="6"/>
  <c r="BI424" i="6"/>
  <c r="AT424" i="6"/>
  <c r="BM424" i="6"/>
  <c r="AV424" i="6"/>
  <c r="BQ424" i="6"/>
  <c r="AL424" i="6"/>
  <c r="AK424" i="6"/>
  <c r="BW424" i="6"/>
  <c r="BS424" i="6"/>
  <c r="BO424" i="6"/>
  <c r="BK424" i="6"/>
  <c r="BG424" i="6"/>
  <c r="BC424" i="6"/>
  <c r="AW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AR423" i="6"/>
  <c r="AU423" i="6" s="1"/>
  <c r="BA424" i="6" l="1"/>
  <c r="BO423" i="6"/>
  <c r="AW423" i="6"/>
  <c r="BY423" i="6"/>
  <c r="BI423" i="6"/>
  <c r="AV423" i="6"/>
  <c r="BW423" i="6"/>
  <c r="BG423" i="6"/>
  <c r="AT423" i="6"/>
  <c r="BQ423" i="6"/>
  <c r="AX423" i="6"/>
  <c r="AS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AR422" i="6"/>
  <c r="AU422" i="6" s="1"/>
  <c r="PA382" i="11"/>
  <c r="PA220" i="11"/>
  <c r="BA423" i="6" l="1"/>
  <c r="BT422" i="6"/>
  <c r="BD422" i="6"/>
  <c r="AX422" i="6"/>
  <c r="BV422" i="6"/>
  <c r="AV422" i="6"/>
  <c r="BN422" i="6"/>
  <c r="BL422" i="6"/>
  <c r="BR422" i="6"/>
  <c r="BI422" i="6"/>
  <c r="BX422" i="6"/>
  <c r="BP422" i="6"/>
  <c r="BG422" i="6"/>
  <c r="AT422" i="6"/>
  <c r="BW422" i="6"/>
  <c r="BS422" i="6"/>
  <c r="BO422" i="6"/>
  <c r="BK422" i="6"/>
  <c r="BE422" i="6"/>
  <c r="AW422" i="6"/>
  <c r="AS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R421" i="6"/>
  <c r="AU421" i="6" s="1"/>
  <c r="AH420" i="6"/>
  <c r="AI420" i="6" s="1"/>
  <c r="AO420" i="6"/>
  <c r="AP420" i="6" s="1"/>
  <c r="AR420" i="6"/>
  <c r="AT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AX421" i="6"/>
  <c r="AV421" i="6"/>
  <c r="BC420" i="6"/>
  <c r="BY421" i="6"/>
  <c r="BT421" i="6"/>
  <c r="BN421" i="6"/>
  <c r="BI421" i="6"/>
  <c r="BD421" i="6"/>
  <c r="AT421" i="6"/>
  <c r="AL421" i="6"/>
  <c r="BS420" i="6"/>
  <c r="AW420" i="6"/>
  <c r="BW421" i="6"/>
  <c r="BS421" i="6"/>
  <c r="BO421" i="6"/>
  <c r="BK421" i="6"/>
  <c r="BG421" i="6"/>
  <c r="BC421" i="6"/>
  <c r="AW421" i="6"/>
  <c r="AS421" i="6"/>
  <c r="AN421" i="6"/>
  <c r="BN420" i="6"/>
  <c r="AU420" i="6"/>
  <c r="BI420" i="6"/>
  <c r="AS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V420" i="6"/>
  <c r="AJ420" i="6"/>
  <c r="BX420" i="6"/>
  <c r="BT420" i="6"/>
  <c r="BP420" i="6"/>
  <c r="BL420" i="6"/>
  <c r="BH420" i="6"/>
  <c r="BD420" i="6"/>
  <c r="AX420" i="6"/>
  <c r="AK420" i="6"/>
  <c r="AM420" i="6"/>
  <c r="AH419" i="6"/>
  <c r="AJ419" i="6" s="1"/>
  <c r="AO419" i="6"/>
  <c r="AP419" i="6" s="1"/>
  <c r="AR419" i="6"/>
  <c r="AS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V419" i="6"/>
  <c r="AU419" i="6"/>
  <c r="AX419" i="6"/>
  <c r="AT419" i="6"/>
  <c r="AK419" i="6"/>
  <c r="AW419" i="6"/>
  <c r="AN419" i="6"/>
  <c r="AH418" i="6"/>
  <c r="AO418" i="6"/>
  <c r="AP418" i="6" s="1"/>
  <c r="AR418" i="6"/>
  <c r="AV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U418" i="6"/>
  <c r="AX418" i="6"/>
  <c r="AT418" i="6"/>
  <c r="AK418" i="6"/>
  <c r="AW418" i="6"/>
  <c r="AS418" i="6"/>
  <c r="AN418" i="6"/>
  <c r="BA418" i="6" l="1"/>
  <c r="AH417" i="6"/>
  <c r="AL417" i="6" s="1"/>
  <c r="AO417" i="6"/>
  <c r="AP417" i="6" s="1"/>
  <c r="AR417" i="6"/>
  <c r="AU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X417" i="6"/>
  <c r="AT417" i="6"/>
  <c r="AV417" i="6"/>
  <c r="AK417" i="6"/>
  <c r="BW417" i="6"/>
  <c r="BS417" i="6"/>
  <c r="BO417" i="6"/>
  <c r="BK417" i="6"/>
  <c r="BG417" i="6"/>
  <c r="BC417" i="6"/>
  <c r="AW417" i="6"/>
  <c r="AS417" i="6"/>
  <c r="AN417" i="6"/>
  <c r="AJ417" i="6"/>
  <c r="BA417" i="6" l="1"/>
  <c r="AH416" i="6" l="1"/>
  <c r="AJ416" i="6" s="1"/>
  <c r="AO416" i="6"/>
  <c r="AP416" i="6" s="1"/>
  <c r="AR416" i="6"/>
  <c r="AS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U416" i="6"/>
  <c r="AK416" i="6"/>
  <c r="AV416" i="6"/>
  <c r="BX416" i="6"/>
  <c r="BT416" i="6"/>
  <c r="BP416" i="6"/>
  <c r="BL416" i="6"/>
  <c r="BH416" i="6"/>
  <c r="BD416" i="6"/>
  <c r="AX416" i="6"/>
  <c r="AT416" i="6"/>
  <c r="BW416" i="6"/>
  <c r="BS416" i="6"/>
  <c r="BO416" i="6"/>
  <c r="BK416" i="6"/>
  <c r="BG416" i="6"/>
  <c r="BC416" i="6"/>
  <c r="AW416" i="6"/>
  <c r="AN416" i="6"/>
  <c r="AH415" i="6"/>
  <c r="AI415" i="6" s="1"/>
  <c r="AO415" i="6"/>
  <c r="AP415" i="6" s="1"/>
  <c r="AR415" i="6"/>
  <c r="AS415" i="6" s="1"/>
  <c r="BA416" i="6" l="1"/>
  <c r="AU415" i="6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AV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X415" i="6"/>
  <c r="AT415" i="6"/>
  <c r="AK415" i="6"/>
  <c r="AL415" i="6"/>
  <c r="AW415" i="6"/>
  <c r="AN415" i="6"/>
  <c r="AJ415" i="6"/>
  <c r="AM415" i="6"/>
  <c r="AH414" i="6"/>
  <c r="AK414" i="6" s="1"/>
  <c r="AO414" i="6"/>
  <c r="AP414" i="6" s="1"/>
  <c r="AR414" i="6"/>
  <c r="AU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AW414" i="6"/>
  <c r="AS414" i="6"/>
  <c r="AV414" i="6"/>
  <c r="AX414" i="6"/>
  <c r="AT414" i="6"/>
  <c r="BA414" i="6" l="1"/>
  <c r="AH413" i="6" l="1"/>
  <c r="AK413" i="6" s="1"/>
  <c r="AO413" i="6"/>
  <c r="AP413" i="6" s="1"/>
  <c r="AR413" i="6"/>
  <c r="AT413" i="6" s="1"/>
  <c r="AS413" i="6" l="1"/>
  <c r="BK413" i="6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W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V413" i="6"/>
  <c r="AU413" i="6"/>
  <c r="AX413" i="6"/>
  <c r="AH412" i="6"/>
  <c r="AI412" i="6" s="1"/>
  <c r="AO412" i="6"/>
  <c r="AP412" i="6" s="1"/>
  <c r="AR412" i="6"/>
  <c r="AS412" i="6" s="1"/>
  <c r="BA413" i="6" l="1"/>
  <c r="AU412" i="6"/>
  <c r="BX412" i="6"/>
  <c r="BT412" i="6"/>
  <c r="BP412" i="6"/>
  <c r="BL412" i="6"/>
  <c r="BH412" i="6"/>
  <c r="BD412" i="6"/>
  <c r="AV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X412" i="6"/>
  <c r="AT412" i="6"/>
  <c r="AL412" i="6"/>
  <c r="AK412" i="6"/>
  <c r="AW412" i="6"/>
  <c r="AN412" i="6"/>
  <c r="AJ412" i="6"/>
  <c r="AM412" i="6"/>
  <c r="AH411" i="6"/>
  <c r="AI411" i="6" s="1"/>
  <c r="AO411" i="6"/>
  <c r="AP411" i="6" s="1"/>
  <c r="AR411" i="6"/>
  <c r="AS411" i="6" s="1"/>
  <c r="PT490" i="11"/>
  <c r="PS490" i="11"/>
  <c r="PR490" i="11"/>
  <c r="PQ490" i="11"/>
  <c r="PP490" i="11"/>
  <c r="PO490" i="11"/>
  <c r="PN490" i="11"/>
  <c r="PM490" i="11"/>
  <c r="PL490" i="11"/>
  <c r="PK490" i="11"/>
  <c r="PJ490" i="11"/>
  <c r="PI490" i="11"/>
  <c r="PH490" i="11"/>
  <c r="PG490" i="1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T463" i="11"/>
  <c r="PS463" i="11"/>
  <c r="PR463" i="11"/>
  <c r="PQ463" i="11"/>
  <c r="PP463" i="11"/>
  <c r="PN463" i="11"/>
  <c r="PM463" i="11"/>
  <c r="PL463" i="11"/>
  <c r="PK463" i="11"/>
  <c r="PJ463" i="11"/>
  <c r="PI463" i="11"/>
  <c r="PH463" i="11"/>
  <c r="PG463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T382" i="11"/>
  <c r="PS382" i="11"/>
  <c r="PR382" i="11"/>
  <c r="PQ382" i="11"/>
  <c r="PP382" i="11"/>
  <c r="PO382" i="11"/>
  <c r="PN382" i="11"/>
  <c r="PM382" i="11"/>
  <c r="PL382" i="11"/>
  <c r="PK382" i="11"/>
  <c r="PJ382" i="11"/>
  <c r="PI382" i="11"/>
  <c r="PH382" i="11"/>
  <c r="PG382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T355" i="11"/>
  <c r="PS355" i="11"/>
  <c r="PR355" i="11"/>
  <c r="PQ355" i="11"/>
  <c r="PP355" i="11"/>
  <c r="PO355" i="11"/>
  <c r="PN355" i="11"/>
  <c r="PM355" i="11"/>
  <c r="PL355" i="11"/>
  <c r="PK355" i="11"/>
  <c r="PJ355" i="11"/>
  <c r="PI355" i="11"/>
  <c r="PH355" i="11"/>
  <c r="PG355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T328" i="11"/>
  <c r="PS328" i="11"/>
  <c r="PR328" i="11"/>
  <c r="PQ328" i="11"/>
  <c r="PP328" i="11"/>
  <c r="PO328" i="11"/>
  <c r="PN328" i="11"/>
  <c r="PM328" i="11"/>
  <c r="PL328" i="11"/>
  <c r="PK328" i="11"/>
  <c r="PJ328" i="11"/>
  <c r="PI328" i="11"/>
  <c r="PH328" i="11"/>
  <c r="PG328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T274" i="11"/>
  <c r="PS274" i="11"/>
  <c r="PR274" i="11"/>
  <c r="PQ274" i="11"/>
  <c r="PP274" i="11"/>
  <c r="PO274" i="11"/>
  <c r="PN274" i="11"/>
  <c r="PM274" i="11"/>
  <c r="PL274" i="11"/>
  <c r="PK274" i="11"/>
  <c r="PJ274" i="11"/>
  <c r="PI274" i="11"/>
  <c r="PH274" i="11"/>
  <c r="PG274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T247" i="11"/>
  <c r="PS247" i="11"/>
  <c r="PR247" i="11"/>
  <c r="PQ247" i="11"/>
  <c r="PP247" i="11"/>
  <c r="PO247" i="11"/>
  <c r="PN247" i="11"/>
  <c r="PM247" i="11"/>
  <c r="PL247" i="11"/>
  <c r="PK247" i="11"/>
  <c r="PJ247" i="11"/>
  <c r="PI247" i="11"/>
  <c r="PH247" i="11"/>
  <c r="PG247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T220" i="11"/>
  <c r="PS220" i="11"/>
  <c r="PR220" i="11"/>
  <c r="PQ220" i="11"/>
  <c r="PP220" i="11"/>
  <c r="PO220" i="11"/>
  <c r="PN220" i="11"/>
  <c r="PM220" i="11"/>
  <c r="PL220" i="11"/>
  <c r="PK220" i="11"/>
  <c r="PJ220" i="11"/>
  <c r="PI220" i="11"/>
  <c r="PH220" i="11"/>
  <c r="PG220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T193" i="11"/>
  <c r="PS193" i="11"/>
  <c r="PR193" i="11"/>
  <c r="PQ193" i="11"/>
  <c r="AX438" i="6" s="1"/>
  <c r="PP193" i="11"/>
  <c r="PO193" i="11"/>
  <c r="PN193" i="11"/>
  <c r="PM193" i="11"/>
  <c r="PL193" i="11"/>
  <c r="PK193" i="11"/>
  <c r="PJ193" i="11"/>
  <c r="PI193" i="11"/>
  <c r="PH193" i="11"/>
  <c r="PG193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T166" i="11"/>
  <c r="PS166" i="11"/>
  <c r="PR166" i="11"/>
  <c r="PQ166" i="11"/>
  <c r="AW438" i="6" s="1"/>
  <c r="PP166" i="11"/>
  <c r="PO166" i="11"/>
  <c r="PN166" i="11"/>
  <c r="PM166" i="11"/>
  <c r="PL166" i="11"/>
  <c r="PK166" i="11"/>
  <c r="PJ166" i="11"/>
  <c r="PI166" i="11"/>
  <c r="PH166" i="11"/>
  <c r="PG166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T139" i="11"/>
  <c r="PS139" i="11"/>
  <c r="PR139" i="11"/>
  <c r="PQ139" i="11"/>
  <c r="AV438" i="6" s="1"/>
  <c r="PP139" i="11"/>
  <c r="PO139" i="11"/>
  <c r="PN139" i="11"/>
  <c r="PM139" i="11"/>
  <c r="PL139" i="11"/>
  <c r="PK139" i="11"/>
  <c r="PJ139" i="11"/>
  <c r="PI139" i="11"/>
  <c r="PH139" i="11"/>
  <c r="PG139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T112" i="11"/>
  <c r="PS112" i="11"/>
  <c r="PR112" i="11"/>
  <c r="PQ112" i="11"/>
  <c r="AU438" i="6" s="1"/>
  <c r="PP112" i="11"/>
  <c r="PO112" i="11"/>
  <c r="PN112" i="11"/>
  <c r="PM112" i="11"/>
  <c r="PL112" i="11"/>
  <c r="PK112" i="11"/>
  <c r="PJ112" i="11"/>
  <c r="PI112" i="11"/>
  <c r="PH112" i="11"/>
  <c r="PG112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T85" i="11"/>
  <c r="PS85" i="11"/>
  <c r="PR85" i="11"/>
  <c r="PQ85" i="11"/>
  <c r="AT438" i="6" s="1"/>
  <c r="PP85" i="11"/>
  <c r="PO85" i="11"/>
  <c r="PN85" i="11"/>
  <c r="PM85" i="11"/>
  <c r="PL85" i="11"/>
  <c r="PK85" i="11"/>
  <c r="PJ85" i="11"/>
  <c r="PI85" i="11"/>
  <c r="PH85" i="11"/>
  <c r="PG85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T58" i="11"/>
  <c r="PS58" i="11"/>
  <c r="PR58" i="11"/>
  <c r="PQ58" i="11"/>
  <c r="AS438" i="6" s="1"/>
  <c r="PP58" i="11"/>
  <c r="PO58" i="11"/>
  <c r="PN58" i="11"/>
  <c r="PM58" i="11"/>
  <c r="PL58" i="11"/>
  <c r="PK58" i="11"/>
  <c r="PJ58" i="11"/>
  <c r="PI58" i="11"/>
  <c r="PH58" i="11"/>
  <c r="PG58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OR31" i="11"/>
  <c r="OS31" i="11"/>
  <c r="OT31" i="11"/>
  <c r="OU31" i="11"/>
  <c r="OV31" i="11"/>
  <c r="OW31" i="11"/>
  <c r="OX31" i="11"/>
  <c r="OY31" i="11"/>
  <c r="OZ31" i="11"/>
  <c r="PA31" i="11"/>
  <c r="PB31" i="11"/>
  <c r="PC31" i="11"/>
  <c r="PD31" i="11"/>
  <c r="PE31" i="11"/>
  <c r="PF31" i="11"/>
  <c r="PG31" i="11"/>
  <c r="PH31" i="11"/>
  <c r="PI31" i="11"/>
  <c r="PJ31" i="11"/>
  <c r="PK31" i="11"/>
  <c r="PL31" i="11"/>
  <c r="PM31" i="11"/>
  <c r="AR434" i="6" s="1"/>
  <c r="PN31" i="11"/>
  <c r="AR435" i="6" s="1"/>
  <c r="PO31" i="11"/>
  <c r="AR436" i="6" s="1"/>
  <c r="PP31" i="11"/>
  <c r="AR437" i="6" s="1"/>
  <c r="PR31" i="11"/>
  <c r="AR439" i="6" s="1"/>
  <c r="PS31" i="11"/>
  <c r="AR440" i="6" s="1"/>
  <c r="PT31" i="11"/>
  <c r="AR441" i="6" s="1"/>
  <c r="OP31" i="11"/>
  <c r="AT441" i="6" l="1"/>
  <c r="AV441" i="6"/>
  <c r="AW441" i="6"/>
  <c r="AX441" i="6"/>
  <c r="AU441" i="6"/>
  <c r="AS441" i="6"/>
  <c r="AS440" i="6"/>
  <c r="AX440" i="6"/>
  <c r="AT440" i="6"/>
  <c r="AV440" i="6"/>
  <c r="AU440" i="6"/>
  <c r="AW440" i="6"/>
  <c r="AT439" i="6"/>
  <c r="AU439" i="6"/>
  <c r="AS439" i="6"/>
  <c r="AV439" i="6"/>
  <c r="AX439" i="6"/>
  <c r="AW439" i="6"/>
  <c r="AX437" i="6"/>
  <c r="AT437" i="6"/>
  <c r="AS437" i="6"/>
  <c r="AV437" i="6"/>
  <c r="AU437" i="6"/>
  <c r="AW437" i="6"/>
  <c r="AT436" i="6"/>
  <c r="AU436" i="6"/>
  <c r="AV436" i="6"/>
  <c r="AS436" i="6"/>
  <c r="AX436" i="6"/>
  <c r="AW436" i="6"/>
  <c r="AU435" i="6"/>
  <c r="AT435" i="6"/>
  <c r="AV435" i="6"/>
  <c r="AX435" i="6"/>
  <c r="AW435" i="6"/>
  <c r="AS435" i="6"/>
  <c r="AU434" i="6"/>
  <c r="AT434" i="6"/>
  <c r="AX434" i="6"/>
  <c r="AV434" i="6"/>
  <c r="AW434" i="6"/>
  <c r="AS434" i="6"/>
  <c r="BA412" i="6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AR410" i="6"/>
  <c r="AS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AV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AU410" i="6"/>
  <c r="BY410" i="6"/>
  <c r="BU410" i="6"/>
  <c r="BM410" i="6"/>
  <c r="BI410" i="6"/>
  <c r="BE410" i="6"/>
  <c r="AX410" i="6"/>
  <c r="AT410" i="6"/>
  <c r="AL410" i="6"/>
  <c r="AK410" i="6"/>
  <c r="AW410" i="6"/>
  <c r="AN410" i="6"/>
  <c r="AJ410" i="6"/>
  <c r="AM410" i="6"/>
  <c r="AH409" i="6"/>
  <c r="AK409" i="6" s="1"/>
  <c r="AO409" i="6"/>
  <c r="AP409" i="6" s="1"/>
  <c r="AR409" i="6"/>
  <c r="AT409" i="6" s="1"/>
  <c r="E427" i="12"/>
  <c r="BA410" i="6" l="1"/>
  <c r="BV409" i="6"/>
  <c r="BK409" i="6"/>
  <c r="BB409" i="6"/>
  <c r="AS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AW409" i="6"/>
  <c r="BT409" i="6"/>
  <c r="BO409" i="6"/>
  <c r="BJ409" i="6"/>
  <c r="BD409" i="6"/>
  <c r="AV409" i="6"/>
  <c r="AJ409" i="6"/>
  <c r="AU409" i="6"/>
  <c r="BY409" i="6"/>
  <c r="BU409" i="6"/>
  <c r="BQ409" i="6"/>
  <c r="BM409" i="6"/>
  <c r="BI409" i="6"/>
  <c r="BE409" i="6"/>
  <c r="AX409" i="6"/>
  <c r="AH408" i="6"/>
  <c r="AI408" i="6" s="1"/>
  <c r="AO408" i="6"/>
  <c r="AP408" i="6" s="1"/>
  <c r="AR408" i="6"/>
  <c r="AS408" i="6" s="1"/>
  <c r="ON193" i="11"/>
  <c r="OO193" i="11"/>
  <c r="OM166" i="11"/>
  <c r="ON166" i="11"/>
  <c r="OO166" i="11"/>
  <c r="OM139" i="11"/>
  <c r="ON139" i="11"/>
  <c r="OO139" i="11"/>
  <c r="E426" i="12"/>
  <c r="BA409" i="6" l="1"/>
  <c r="AV408" i="6"/>
  <c r="BY408" i="6"/>
  <c r="BU408" i="6"/>
  <c r="BQ408" i="6"/>
  <c r="BM408" i="6"/>
  <c r="BI408" i="6"/>
  <c r="BE408" i="6"/>
  <c r="AU408" i="6"/>
  <c r="BX408" i="6"/>
  <c r="BT408" i="6"/>
  <c r="BP408" i="6"/>
  <c r="BL408" i="6"/>
  <c r="BH408" i="6"/>
  <c r="BD408" i="6"/>
  <c r="AT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X408" i="6"/>
  <c r="AK408" i="6"/>
  <c r="AW408" i="6"/>
  <c r="AN408" i="6"/>
  <c r="AJ408" i="6"/>
  <c r="AM408" i="6"/>
  <c r="AH407" i="6"/>
  <c r="AJ407" i="6" s="1"/>
  <c r="AO407" i="6"/>
  <c r="AP407" i="6" s="1"/>
  <c r="AR407" i="6"/>
  <c r="AV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U407" i="6"/>
  <c r="AX407" i="6"/>
  <c r="AT407" i="6"/>
  <c r="AK407" i="6"/>
  <c r="AW407" i="6"/>
  <c r="AS407" i="6"/>
  <c r="AH406" i="6"/>
  <c r="AI406" i="6" s="1"/>
  <c r="AO406" i="6"/>
  <c r="AP406" i="6" s="1"/>
  <c r="AR406" i="6"/>
  <c r="AU406" i="6" s="1"/>
  <c r="BA407" i="6" l="1"/>
  <c r="AT406" i="6"/>
  <c r="BX406" i="6"/>
  <c r="BP406" i="6"/>
  <c r="AW406" i="6"/>
  <c r="AL406" i="6"/>
  <c r="AX406" i="6"/>
  <c r="AS406" i="6"/>
  <c r="BL406" i="6"/>
  <c r="BH406" i="6"/>
  <c r="AV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AR405" i="6"/>
  <c r="AT405" i="6" s="1"/>
  <c r="BA406" i="6" l="1"/>
  <c r="AM405" i="6"/>
  <c r="BS405" i="6"/>
  <c r="BC405" i="6"/>
  <c r="AI405" i="6"/>
  <c r="BO405" i="6"/>
  <c r="BK405" i="6"/>
  <c r="AS405" i="6"/>
  <c r="AN405" i="6"/>
  <c r="BW405" i="6"/>
  <c r="BG405" i="6"/>
  <c r="BV405" i="6"/>
  <c r="BR405" i="6"/>
  <c r="BN405" i="6"/>
  <c r="BJ405" i="6"/>
  <c r="BF405" i="6"/>
  <c r="BB405" i="6"/>
  <c r="AW405" i="6"/>
  <c r="AL405" i="6"/>
  <c r="BY405" i="6"/>
  <c r="BU405" i="6"/>
  <c r="BQ405" i="6"/>
  <c r="BM405" i="6"/>
  <c r="BI405" i="6"/>
  <c r="BE405" i="6"/>
  <c r="AV405" i="6"/>
  <c r="AJ405" i="6"/>
  <c r="BX405" i="6"/>
  <c r="BT405" i="6"/>
  <c r="BP405" i="6"/>
  <c r="BL405" i="6"/>
  <c r="BH405" i="6"/>
  <c r="BD405" i="6"/>
  <c r="AU405" i="6"/>
  <c r="AX405" i="6"/>
  <c r="AH404" i="6"/>
  <c r="AI404" i="6" s="1"/>
  <c r="AO404" i="6"/>
  <c r="AP404" i="6" s="1"/>
  <c r="AR404" i="6"/>
  <c r="AT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OJ31" i="11"/>
  <c r="OK31" i="11"/>
  <c r="OL31" i="11"/>
  <c r="OM31" i="11"/>
  <c r="ON31" i="11"/>
  <c r="OO31" i="11"/>
  <c r="BA405" i="6" l="1"/>
  <c r="BK404" i="6"/>
  <c r="BW404" i="6"/>
  <c r="BG404" i="6"/>
  <c r="BS404" i="6"/>
  <c r="BC404" i="6"/>
  <c r="AJ404" i="6"/>
  <c r="BO404" i="6"/>
  <c r="AW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V404" i="6"/>
  <c r="AL404" i="6"/>
  <c r="AX404" i="6"/>
  <c r="AK404" i="6"/>
  <c r="AM404" i="6"/>
  <c r="AH403" i="6"/>
  <c r="AK403" i="6" s="1"/>
  <c r="AO403" i="6"/>
  <c r="AP403" i="6" s="1"/>
  <c r="AR403" i="6"/>
  <c r="AT403" i="6" s="1"/>
  <c r="BA404" i="6" l="1"/>
  <c r="AN403" i="6"/>
  <c r="AS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V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W403" i="6"/>
  <c r="AU403" i="6"/>
  <c r="AX403" i="6"/>
  <c r="AH402" i="6"/>
  <c r="AI402" i="6" s="1"/>
  <c r="AO402" i="6"/>
  <c r="AP402" i="6" s="1"/>
  <c r="AR402" i="6"/>
  <c r="AT402" i="6" s="1"/>
  <c r="BA403" i="6" l="1"/>
  <c r="AS402" i="6"/>
  <c r="AW402" i="6"/>
  <c r="BY402" i="6"/>
  <c r="BU402" i="6"/>
  <c r="BQ402" i="6"/>
  <c r="BM402" i="6"/>
  <c r="BI402" i="6"/>
  <c r="BE402" i="6"/>
  <c r="AU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AV402" i="6"/>
  <c r="AX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AR401" i="6"/>
  <c r="AS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V401" i="6"/>
  <c r="AU401" i="6"/>
  <c r="AX401" i="6"/>
  <c r="AT401" i="6"/>
  <c r="AK401" i="6"/>
  <c r="AW401" i="6"/>
  <c r="AN401" i="6"/>
  <c r="AH400" i="6"/>
  <c r="AK400" i="6" s="1"/>
  <c r="AO400" i="6"/>
  <c r="AP400" i="6" s="1"/>
  <c r="AR400" i="6"/>
  <c r="AU400" i="6" s="1"/>
  <c r="BA401" i="6" l="1"/>
  <c r="AS400" i="6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W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X400" i="6"/>
  <c r="AT400" i="6"/>
  <c r="AV400" i="6"/>
  <c r="AH399" i="6"/>
  <c r="AI399" i="6" s="1"/>
  <c r="AO399" i="6"/>
  <c r="AP399" i="6" s="1"/>
  <c r="AR399" i="6"/>
  <c r="AV399" i="6" s="1"/>
  <c r="BA400" i="6" l="1"/>
  <c r="BR399" i="6"/>
  <c r="BI399" i="6"/>
  <c r="BB399" i="6"/>
  <c r="BY399" i="6"/>
  <c r="AU399" i="6"/>
  <c r="BQ399" i="6"/>
  <c r="AX399" i="6"/>
  <c r="AT399" i="6"/>
  <c r="BJ399" i="6"/>
  <c r="AW399" i="6"/>
  <c r="AS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AR398" i="6"/>
  <c r="AU398" i="6" s="1"/>
  <c r="BA399" i="6" l="1"/>
  <c r="BK398" i="6"/>
  <c r="BW398" i="6"/>
  <c r="BG398" i="6"/>
  <c r="AM398" i="6"/>
  <c r="BS398" i="6"/>
  <c r="BC398" i="6"/>
  <c r="AT398" i="6"/>
  <c r="AI398" i="6"/>
  <c r="BO398" i="6"/>
  <c r="AL398" i="6"/>
  <c r="AX398" i="6"/>
  <c r="AK398" i="6"/>
  <c r="BU398" i="6"/>
  <c r="BQ398" i="6"/>
  <c r="BM398" i="6"/>
  <c r="BI398" i="6"/>
  <c r="AV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W398" i="6"/>
  <c r="AS398" i="6"/>
  <c r="AH397" i="6"/>
  <c r="AI397" i="6" s="1"/>
  <c r="AO397" i="6"/>
  <c r="AP397" i="6" s="1"/>
  <c r="AR397" i="6"/>
  <c r="AS397" i="6" s="1"/>
  <c r="BA398" i="6" l="1"/>
  <c r="BM397" i="6"/>
  <c r="BY397" i="6"/>
  <c r="BI397" i="6"/>
  <c r="BU397" i="6"/>
  <c r="BE397" i="6"/>
  <c r="BQ397" i="6"/>
  <c r="AV397" i="6"/>
  <c r="BX397" i="6"/>
  <c r="BT397" i="6"/>
  <c r="BP397" i="6"/>
  <c r="BL397" i="6"/>
  <c r="BH397" i="6"/>
  <c r="BD397" i="6"/>
  <c r="AU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X397" i="6"/>
  <c r="AT397" i="6"/>
  <c r="AK397" i="6"/>
  <c r="AW397" i="6"/>
  <c r="AN397" i="6"/>
  <c r="AJ397" i="6"/>
  <c r="AM397" i="6"/>
  <c r="AH396" i="6"/>
  <c r="AI396" i="6" s="1"/>
  <c r="AO396" i="6"/>
  <c r="AP396" i="6" s="1"/>
  <c r="AR396" i="6"/>
  <c r="AT396" i="6" s="1"/>
  <c r="BA397" i="6" l="1"/>
  <c r="BR396" i="6"/>
  <c r="BP396" i="6"/>
  <c r="BH396" i="6"/>
  <c r="BD396" i="6"/>
  <c r="BX396" i="6"/>
  <c r="BL396" i="6"/>
  <c r="BB396" i="6"/>
  <c r="BT396" i="6"/>
  <c r="BJ396" i="6"/>
  <c r="AW396" i="6"/>
  <c r="BV396" i="6"/>
  <c r="BN396" i="6"/>
  <c r="BF396" i="6"/>
  <c r="AU396" i="6"/>
  <c r="BY396" i="6"/>
  <c r="BU396" i="6"/>
  <c r="BQ396" i="6"/>
  <c r="BM396" i="6"/>
  <c r="BI396" i="6"/>
  <c r="BE396" i="6"/>
  <c r="AX396" i="6"/>
  <c r="AS396" i="6"/>
  <c r="AN396" i="6"/>
  <c r="AL396" i="6"/>
  <c r="BW396" i="6"/>
  <c r="BS396" i="6"/>
  <c r="BO396" i="6"/>
  <c r="BK396" i="6"/>
  <c r="BG396" i="6"/>
  <c r="BC396" i="6"/>
  <c r="AV396" i="6"/>
  <c r="AJ396" i="6"/>
  <c r="AK396" i="6"/>
  <c r="AM396" i="6"/>
  <c r="AH395" i="6"/>
  <c r="AL395" i="6" s="1"/>
  <c r="AO395" i="6"/>
  <c r="AP395" i="6" s="1"/>
  <c r="AR395" i="6"/>
  <c r="AU395" i="6" s="1"/>
  <c r="BA396" i="6" l="1"/>
  <c r="BK395" i="6"/>
  <c r="AS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W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V395" i="6"/>
  <c r="AX395" i="6"/>
  <c r="AT395" i="6"/>
  <c r="AH394" i="6"/>
  <c r="AK394" i="6" s="1"/>
  <c r="AO394" i="6"/>
  <c r="AP394" i="6" s="1"/>
  <c r="AR394" i="6"/>
  <c r="AU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AV394" i="6"/>
  <c r="BT394" i="6"/>
  <c r="BO394" i="6"/>
  <c r="BJ394" i="6"/>
  <c r="BD394" i="6"/>
  <c r="AS394" i="6"/>
  <c r="AM394" i="6"/>
  <c r="AI394" i="6"/>
  <c r="BY394" i="6"/>
  <c r="BU394" i="6"/>
  <c r="BQ394" i="6"/>
  <c r="BM394" i="6"/>
  <c r="BI394" i="6"/>
  <c r="BE394" i="6"/>
  <c r="AW394" i="6"/>
  <c r="AL394" i="6"/>
  <c r="AX394" i="6"/>
  <c r="AT394" i="6"/>
  <c r="AH393" i="6"/>
  <c r="AK393" i="6" s="1"/>
  <c r="AO393" i="6"/>
  <c r="AP393" i="6" s="1"/>
  <c r="AR393" i="6"/>
  <c r="AT393" i="6" s="1"/>
  <c r="BA394" i="6" l="1"/>
  <c r="BM393" i="6"/>
  <c r="AN393" i="6"/>
  <c r="BE393" i="6"/>
  <c r="AS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W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V393" i="6"/>
  <c r="AU393" i="6"/>
  <c r="AX393" i="6"/>
  <c r="AH392" i="6"/>
  <c r="AK392" i="6" s="1"/>
  <c r="AO392" i="6"/>
  <c r="AP392" i="6" s="1"/>
  <c r="AR392" i="6"/>
  <c r="AT392" i="6" s="1"/>
  <c r="BA393" i="6" l="1"/>
  <c r="AI392" i="6"/>
  <c r="BO392" i="6"/>
  <c r="AM392" i="6"/>
  <c r="BS392" i="6"/>
  <c r="BG392" i="6"/>
  <c r="AS392" i="6"/>
  <c r="AN392" i="6"/>
  <c r="BW392" i="6"/>
  <c r="BC392" i="6"/>
  <c r="BK392" i="6"/>
  <c r="BV392" i="6"/>
  <c r="BR392" i="6"/>
  <c r="BN392" i="6"/>
  <c r="BJ392" i="6"/>
  <c r="BF392" i="6"/>
  <c r="BB392" i="6"/>
  <c r="AW392" i="6"/>
  <c r="AL392" i="6"/>
  <c r="BY392" i="6"/>
  <c r="BU392" i="6"/>
  <c r="BQ392" i="6"/>
  <c r="BM392" i="6"/>
  <c r="BI392" i="6"/>
  <c r="BE392" i="6"/>
  <c r="AV392" i="6"/>
  <c r="AJ392" i="6"/>
  <c r="BX392" i="6"/>
  <c r="BT392" i="6"/>
  <c r="BP392" i="6"/>
  <c r="BL392" i="6"/>
  <c r="BH392" i="6"/>
  <c r="BD392" i="6"/>
  <c r="AU392" i="6"/>
  <c r="AX392" i="6"/>
  <c r="AH391" i="6"/>
  <c r="AK391" i="6" s="1"/>
  <c r="AO391" i="6"/>
  <c r="AP391" i="6" s="1"/>
  <c r="AR391" i="6"/>
  <c r="AV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NX31" i="11"/>
  <c r="NY31" i="11"/>
  <c r="NZ31" i="11"/>
  <c r="OA31" i="11"/>
  <c r="OB31" i="11"/>
  <c r="OC31" i="11"/>
  <c r="OD31" i="11"/>
  <c r="OE31" i="11"/>
  <c r="OF31" i="11"/>
  <c r="OG31" i="11"/>
  <c r="OH31" i="11"/>
  <c r="BA392" i="6" l="1"/>
  <c r="AS391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W391" i="6"/>
  <c r="AJ391" i="6"/>
  <c r="BX391" i="6"/>
  <c r="BT391" i="6"/>
  <c r="BP391" i="6"/>
  <c r="BL391" i="6"/>
  <c r="BH391" i="6"/>
  <c r="BD391" i="6"/>
  <c r="BN391" i="6"/>
  <c r="AU391" i="6"/>
  <c r="AX391" i="6"/>
  <c r="AT391" i="6"/>
  <c r="AH390" i="6"/>
  <c r="AK390" i="6" s="1"/>
  <c r="AO390" i="6"/>
  <c r="AP390" i="6" s="1"/>
  <c r="AR390" i="6"/>
  <c r="AT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AV390" i="6"/>
  <c r="BS390" i="6"/>
  <c r="BL390" i="6"/>
  <c r="BD390" i="6"/>
  <c r="AS390" i="6"/>
  <c r="AM390" i="6"/>
  <c r="AI390" i="6"/>
  <c r="BV390" i="6"/>
  <c r="BP390" i="6"/>
  <c r="BK390" i="6"/>
  <c r="BF390" i="6"/>
  <c r="AW390" i="6"/>
  <c r="AL390" i="6"/>
  <c r="AU390" i="6"/>
  <c r="BY390" i="6"/>
  <c r="BU390" i="6"/>
  <c r="BQ390" i="6"/>
  <c r="BM390" i="6"/>
  <c r="BI390" i="6"/>
  <c r="BE390" i="6"/>
  <c r="AX390" i="6"/>
  <c r="AH389" i="6"/>
  <c r="AK389" i="6" s="1"/>
  <c r="AO389" i="6"/>
  <c r="AP389" i="6" s="1"/>
  <c r="AR389" i="6"/>
  <c r="AT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W389" i="6"/>
  <c r="AS389" i="6"/>
  <c r="AV389" i="6"/>
  <c r="AU389" i="6"/>
  <c r="AX389" i="6"/>
  <c r="AH388" i="6"/>
  <c r="AI388" i="6" s="1"/>
  <c r="AO388" i="6"/>
  <c r="AP388" i="6" s="1"/>
  <c r="AR388" i="6"/>
  <c r="AS388" i="6" s="1"/>
  <c r="BA389" i="6" l="1"/>
  <c r="BK388" i="6"/>
  <c r="BW388" i="6"/>
  <c r="BG388" i="6"/>
  <c r="AX388" i="6"/>
  <c r="BS388" i="6"/>
  <c r="BC388" i="6"/>
  <c r="AT388" i="6"/>
  <c r="AL388" i="6"/>
  <c r="BO388" i="6"/>
  <c r="BV388" i="6"/>
  <c r="BR388" i="6"/>
  <c r="BN388" i="6"/>
  <c r="BJ388" i="6"/>
  <c r="BF388" i="6"/>
  <c r="BB388" i="6"/>
  <c r="AV388" i="6"/>
  <c r="BY388" i="6"/>
  <c r="BU388" i="6"/>
  <c r="BQ388" i="6"/>
  <c r="BM388" i="6"/>
  <c r="BI388" i="6"/>
  <c r="BE388" i="6"/>
  <c r="AU388" i="6"/>
  <c r="BX388" i="6"/>
  <c r="BT388" i="6"/>
  <c r="BP388" i="6"/>
  <c r="BL388" i="6"/>
  <c r="BH388" i="6"/>
  <c r="BD388" i="6"/>
  <c r="AW388" i="6"/>
  <c r="AK388" i="6"/>
  <c r="AN388" i="6"/>
  <c r="AJ388" i="6"/>
  <c r="AM388" i="6"/>
  <c r="AH387" i="6"/>
  <c r="AK387" i="6" s="1"/>
  <c r="AO387" i="6"/>
  <c r="AP387" i="6" s="1"/>
  <c r="AR387" i="6"/>
  <c r="AV387" i="6" s="1"/>
  <c r="BA388" i="6" l="1"/>
  <c r="AL387" i="6"/>
  <c r="BY387" i="6"/>
  <c r="BU387" i="6"/>
  <c r="BQ387" i="6"/>
  <c r="BM387" i="6"/>
  <c r="BI387" i="6"/>
  <c r="BE387" i="6"/>
  <c r="AW387" i="6"/>
  <c r="AJ387" i="6"/>
  <c r="BX387" i="6"/>
  <c r="BT387" i="6"/>
  <c r="BP387" i="6"/>
  <c r="BL387" i="6"/>
  <c r="BH387" i="6"/>
  <c r="BD387" i="6"/>
  <c r="AS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U387" i="6"/>
  <c r="AX387" i="6"/>
  <c r="AT387" i="6"/>
  <c r="AH386" i="6"/>
  <c r="AI386" i="6" s="1"/>
  <c r="AO386" i="6"/>
  <c r="AP386" i="6" s="1"/>
  <c r="AR386" i="6"/>
  <c r="AS386" i="6" s="1"/>
  <c r="BA387" i="6" l="1"/>
  <c r="BW386" i="6"/>
  <c r="BG386" i="6"/>
  <c r="AU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AV386" i="6"/>
  <c r="BX386" i="6"/>
  <c r="BT386" i="6"/>
  <c r="BP386" i="6"/>
  <c r="BL386" i="6"/>
  <c r="BH386" i="6"/>
  <c r="BD386" i="6"/>
  <c r="AK386" i="6"/>
  <c r="AX386" i="6"/>
  <c r="AT386" i="6"/>
  <c r="AW386" i="6"/>
  <c r="AN386" i="6"/>
  <c r="AJ386" i="6"/>
  <c r="AM386" i="6"/>
  <c r="AH385" i="6"/>
  <c r="AI385" i="6" s="1"/>
  <c r="AO385" i="6"/>
  <c r="AP385" i="6" s="1"/>
  <c r="AR385" i="6"/>
  <c r="AU385" i="6" s="1"/>
  <c r="BA386" i="6" l="1"/>
  <c r="AX385" i="6"/>
  <c r="AW385" i="6"/>
  <c r="AS385" i="6"/>
  <c r="AV385" i="6"/>
  <c r="AT385" i="6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AR384" i="6"/>
  <c r="AT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W384" i="6"/>
  <c r="AS384" i="6"/>
  <c r="AN384" i="6"/>
  <c r="AJ384" i="6"/>
  <c r="AV384" i="6"/>
  <c r="AU384" i="6"/>
  <c r="AL384" i="6"/>
  <c r="AX384" i="6"/>
  <c r="AK384" i="6"/>
  <c r="AM384" i="6"/>
  <c r="AH383" i="6"/>
  <c r="AK383" i="6" s="1"/>
  <c r="AO383" i="6"/>
  <c r="AP383" i="6" s="1"/>
  <c r="AR383" i="6"/>
  <c r="AU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W383" i="6"/>
  <c r="AS383" i="6"/>
  <c r="AV383" i="6"/>
  <c r="AX383" i="6"/>
  <c r="AT383" i="6"/>
  <c r="AH382" i="6"/>
  <c r="AK382" i="6" s="1"/>
  <c r="AO382" i="6"/>
  <c r="AP382" i="6" s="1"/>
  <c r="AR382" i="6"/>
  <c r="AT382" i="6" s="1"/>
  <c r="NL409" i="11"/>
  <c r="BA383" i="6" l="1"/>
  <c r="AS382" i="6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W382" i="6"/>
  <c r="AL382" i="6"/>
  <c r="BY382" i="6"/>
  <c r="BU382" i="6"/>
  <c r="BQ382" i="6"/>
  <c r="BM382" i="6"/>
  <c r="BI382" i="6"/>
  <c r="BE382" i="6"/>
  <c r="AV382" i="6"/>
  <c r="AJ382" i="6"/>
  <c r="BX382" i="6"/>
  <c r="BT382" i="6"/>
  <c r="BP382" i="6"/>
  <c r="BL382" i="6"/>
  <c r="BH382" i="6"/>
  <c r="BD382" i="6"/>
  <c r="BV382" i="6"/>
  <c r="AU382" i="6"/>
  <c r="AX382" i="6"/>
  <c r="AH381" i="6"/>
  <c r="AJ381" i="6" s="1"/>
  <c r="AO381" i="6"/>
  <c r="AP381" i="6" s="1"/>
  <c r="AR381" i="6"/>
  <c r="AS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V381" i="6"/>
  <c r="AU381" i="6"/>
  <c r="AK381" i="6"/>
  <c r="AX381" i="6"/>
  <c r="AT381" i="6"/>
  <c r="AW381" i="6"/>
  <c r="AN381" i="6"/>
  <c r="AH380" i="6"/>
  <c r="AI380" i="6" s="1"/>
  <c r="AO380" i="6"/>
  <c r="AP380" i="6" s="1"/>
  <c r="AR380" i="6"/>
  <c r="AU380" i="6" s="1"/>
  <c r="BA381" i="6" l="1"/>
  <c r="BT380" i="6"/>
  <c r="BO380" i="6"/>
  <c r="AV380" i="6"/>
  <c r="AS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W380" i="6"/>
  <c r="AL380" i="6"/>
  <c r="AJ380" i="6"/>
  <c r="BY380" i="6"/>
  <c r="BU380" i="6"/>
  <c r="BQ380" i="6"/>
  <c r="BM380" i="6"/>
  <c r="BI380" i="6"/>
  <c r="BE380" i="6"/>
  <c r="AX380" i="6"/>
  <c r="AT380" i="6"/>
  <c r="AK380" i="6"/>
  <c r="AH379" i="6"/>
  <c r="AJ379" i="6" s="1"/>
  <c r="AO379" i="6"/>
  <c r="AP379" i="6" s="1"/>
  <c r="AR379" i="6"/>
  <c r="AU379" i="6" s="1"/>
  <c r="BA380" i="6" l="1"/>
  <c r="AV379" i="6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X379" i="6"/>
  <c r="AT379" i="6"/>
  <c r="AW379" i="6"/>
  <c r="AS379" i="6"/>
  <c r="AN379" i="6"/>
  <c r="AH378" i="6"/>
  <c r="AK378" i="6" s="1"/>
  <c r="AO378" i="6"/>
  <c r="AP378" i="6" s="1"/>
  <c r="AR378" i="6"/>
  <c r="AT378" i="6" s="1"/>
  <c r="BA379" i="6" l="1"/>
  <c r="BV378" i="6"/>
  <c r="BR378" i="6"/>
  <c r="BN378" i="6"/>
  <c r="BJ378" i="6"/>
  <c r="BF378" i="6"/>
  <c r="BB378" i="6"/>
  <c r="AW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V378" i="6"/>
  <c r="AS378" i="6"/>
  <c r="AN378" i="6"/>
  <c r="AI378" i="6"/>
  <c r="BW378" i="6"/>
  <c r="BS378" i="6"/>
  <c r="BO378" i="6"/>
  <c r="BK378" i="6"/>
  <c r="BG378" i="6"/>
  <c r="BC378" i="6"/>
  <c r="AU378" i="6"/>
  <c r="AX378" i="6"/>
  <c r="AH377" i="6"/>
  <c r="AJ377" i="6" s="1"/>
  <c r="AO377" i="6"/>
  <c r="AP377" i="6" s="1"/>
  <c r="AR377" i="6"/>
  <c r="AS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V377" i="6"/>
  <c r="AU377" i="6"/>
  <c r="AK377" i="6"/>
  <c r="AX377" i="6"/>
  <c r="AT377" i="6"/>
  <c r="AW377" i="6"/>
  <c r="AN377" i="6"/>
  <c r="AH376" i="6"/>
  <c r="AI376" i="6" s="1"/>
  <c r="AO376" i="6"/>
  <c r="AP376" i="6" s="1"/>
  <c r="AR376" i="6"/>
  <c r="AT376" i="6" s="1"/>
  <c r="BA377" i="6" l="1"/>
  <c r="AW376" i="6"/>
  <c r="BK376" i="6"/>
  <c r="AV376" i="6"/>
  <c r="BW376" i="6"/>
  <c r="BG376" i="6"/>
  <c r="AU376" i="6"/>
  <c r="AS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X376" i="6"/>
  <c r="AK376" i="6"/>
  <c r="AM376" i="6"/>
  <c r="AH374" i="6"/>
  <c r="AK374" i="6" s="1"/>
  <c r="AO374" i="6"/>
  <c r="AP374" i="6" s="1"/>
  <c r="AR374" i="6"/>
  <c r="AU374" i="6" s="1"/>
  <c r="AH375" i="6"/>
  <c r="AK375" i="6" s="1"/>
  <c r="AO375" i="6"/>
  <c r="AP375" i="6" s="1"/>
  <c r="AR375" i="6"/>
  <c r="AT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AV375" i="6"/>
  <c r="BT375" i="6"/>
  <c r="BK375" i="6"/>
  <c r="BB375" i="6"/>
  <c r="BO374" i="6"/>
  <c r="BG374" i="6"/>
  <c r="AS375" i="6"/>
  <c r="AI375" i="6"/>
  <c r="AN374" i="6"/>
  <c r="AJ374" i="6"/>
  <c r="AM375" i="6"/>
  <c r="AV374" i="6"/>
  <c r="BV375" i="6"/>
  <c r="BO375" i="6"/>
  <c r="BG375" i="6"/>
  <c r="BX374" i="6"/>
  <c r="BR374" i="6"/>
  <c r="BJ374" i="6"/>
  <c r="BC374" i="6"/>
  <c r="AJ375" i="6"/>
  <c r="AS374" i="6"/>
  <c r="AM374" i="6"/>
  <c r="AI374" i="6"/>
  <c r="BX375" i="6"/>
  <c r="BS375" i="6"/>
  <c r="BN375" i="6"/>
  <c r="BH375" i="6"/>
  <c r="BC375" i="6"/>
  <c r="BV374" i="6"/>
  <c r="BP374" i="6"/>
  <c r="BK374" i="6"/>
  <c r="BF374" i="6"/>
  <c r="AW375" i="6"/>
  <c r="AL375" i="6"/>
  <c r="AW374" i="6"/>
  <c r="AL374" i="6"/>
  <c r="AU375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X375" i="6"/>
  <c r="AX374" i="6"/>
  <c r="AT374" i="6"/>
  <c r="AH373" i="6"/>
  <c r="AJ373" i="6" s="1"/>
  <c r="AO373" i="6"/>
  <c r="AP373" i="6" s="1"/>
  <c r="AR373" i="6"/>
  <c r="AS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V373" i="6"/>
  <c r="AM373" i="6"/>
  <c r="AI373" i="6"/>
  <c r="AU373" i="6"/>
  <c r="BX373" i="6"/>
  <c r="BT373" i="6"/>
  <c r="BP373" i="6"/>
  <c r="BL373" i="6"/>
  <c r="BH373" i="6"/>
  <c r="BD373" i="6"/>
  <c r="AX373" i="6"/>
  <c r="AT373" i="6"/>
  <c r="AK373" i="6"/>
  <c r="BW373" i="6"/>
  <c r="BS373" i="6"/>
  <c r="BO373" i="6"/>
  <c r="BK373" i="6"/>
  <c r="BG373" i="6"/>
  <c r="BC373" i="6"/>
  <c r="AW373" i="6"/>
  <c r="AN373" i="6"/>
  <c r="AH372" i="6"/>
  <c r="AJ372" i="6" s="1"/>
  <c r="AO372" i="6"/>
  <c r="AP372" i="6" s="1"/>
  <c r="AR372" i="6"/>
  <c r="AS372" i="6" s="1"/>
  <c r="BA373" i="6" l="1"/>
  <c r="BV372" i="6"/>
  <c r="BJ372" i="6"/>
  <c r="BF372" i="6"/>
  <c r="BR372" i="6"/>
  <c r="BB372" i="6"/>
  <c r="BN372" i="6"/>
  <c r="BY372" i="6"/>
  <c r="BQ372" i="6"/>
  <c r="BI372" i="6"/>
  <c r="AV372" i="6"/>
  <c r="AM372" i="6"/>
  <c r="AL372" i="6"/>
  <c r="BU372" i="6"/>
  <c r="BM372" i="6"/>
  <c r="BE372" i="6"/>
  <c r="AI372" i="6"/>
  <c r="AU372" i="6"/>
  <c r="BX372" i="6"/>
  <c r="BT372" i="6"/>
  <c r="BP372" i="6"/>
  <c r="BL372" i="6"/>
  <c r="BH372" i="6"/>
  <c r="BD372" i="6"/>
  <c r="AX372" i="6"/>
  <c r="AT372" i="6"/>
  <c r="AK372" i="6"/>
  <c r="BW372" i="6"/>
  <c r="BS372" i="6"/>
  <c r="BO372" i="6"/>
  <c r="BK372" i="6"/>
  <c r="BG372" i="6"/>
  <c r="BC372" i="6"/>
  <c r="AW372" i="6"/>
  <c r="AN372" i="6"/>
  <c r="AH371" i="6"/>
  <c r="AK371" i="6" s="1"/>
  <c r="AO371" i="6"/>
  <c r="AP371" i="6" s="1"/>
  <c r="AR371" i="6"/>
  <c r="AT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AV371" i="6"/>
  <c r="BU371" i="6"/>
  <c r="BO371" i="6"/>
  <c r="BJ371" i="6"/>
  <c r="BE371" i="6"/>
  <c r="AS371" i="6"/>
  <c r="AM371" i="6"/>
  <c r="AW371" i="6"/>
  <c r="AL371" i="6"/>
  <c r="AU371" i="6"/>
  <c r="BX371" i="6"/>
  <c r="BT371" i="6"/>
  <c r="BP371" i="6"/>
  <c r="BL371" i="6"/>
  <c r="BH371" i="6"/>
  <c r="BD371" i="6"/>
  <c r="AX371" i="6"/>
  <c r="AH370" i="6"/>
  <c r="AJ370" i="6" s="1"/>
  <c r="AO370" i="6"/>
  <c r="AP370" i="6" s="1"/>
  <c r="AR370" i="6"/>
  <c r="AS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AV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U370" i="6"/>
  <c r="AX370" i="6"/>
  <c r="AT370" i="6"/>
  <c r="AK370" i="6"/>
  <c r="AW370" i="6"/>
  <c r="AN370" i="6"/>
  <c r="AH369" i="6"/>
  <c r="AI369" i="6" s="1"/>
  <c r="AO369" i="6"/>
  <c r="AP369" i="6" s="1"/>
  <c r="AR369" i="6"/>
  <c r="AU369" i="6" s="1"/>
  <c r="BA370" i="6" l="1"/>
  <c r="BT369" i="6"/>
  <c r="BO369" i="6"/>
  <c r="BJ369" i="6"/>
  <c r="BX369" i="6"/>
  <c r="BE369" i="6"/>
  <c r="BU369" i="6"/>
  <c r="BK369" i="6"/>
  <c r="AW369" i="6"/>
  <c r="AV369" i="6"/>
  <c r="BY369" i="6"/>
  <c r="BQ369" i="6"/>
  <c r="BF369" i="6"/>
  <c r="AS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X369" i="6"/>
  <c r="AT369" i="6"/>
  <c r="AK369" i="6"/>
  <c r="AH368" i="6"/>
  <c r="AI368" i="6" s="1"/>
  <c r="AO368" i="6"/>
  <c r="AP368" i="6" s="1"/>
  <c r="AR368" i="6"/>
  <c r="AT368" i="6" s="1"/>
  <c r="BA369" i="6" l="1"/>
  <c r="AW368" i="6"/>
  <c r="BK368" i="6"/>
  <c r="AV368" i="6"/>
  <c r="AU368" i="6"/>
  <c r="AS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X368" i="6"/>
  <c r="AK368" i="6"/>
  <c r="AM368" i="6"/>
  <c r="AH367" i="6"/>
  <c r="AK367" i="6" s="1"/>
  <c r="AO367" i="6"/>
  <c r="AP367" i="6" s="1"/>
  <c r="AR367" i="6"/>
  <c r="AT367" i="6" s="1"/>
  <c r="BA368" i="6" l="1"/>
  <c r="BS367" i="6"/>
  <c r="BJ367" i="6"/>
  <c r="AS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W367" i="6"/>
  <c r="AN367" i="6"/>
  <c r="AI367" i="6"/>
  <c r="AM367" i="6"/>
  <c r="BW367" i="6"/>
  <c r="BR367" i="6"/>
  <c r="BL367" i="6"/>
  <c r="BG367" i="6"/>
  <c r="BB367" i="6"/>
  <c r="AL367" i="6"/>
  <c r="AV367" i="6"/>
  <c r="AU367" i="6"/>
  <c r="BY367" i="6"/>
  <c r="BU367" i="6"/>
  <c r="BQ367" i="6"/>
  <c r="BM367" i="6"/>
  <c r="BI367" i="6"/>
  <c r="BE367" i="6"/>
  <c r="AX367" i="6"/>
  <c r="AH366" i="6"/>
  <c r="AJ366" i="6" s="1"/>
  <c r="AO366" i="6"/>
  <c r="AP366" i="6" s="1"/>
  <c r="AR366" i="6"/>
  <c r="AS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AV366" i="6"/>
  <c r="AU366" i="6"/>
  <c r="BX366" i="6"/>
  <c r="BT366" i="6"/>
  <c r="BP366" i="6"/>
  <c r="BL366" i="6"/>
  <c r="BH366" i="6"/>
  <c r="BD366" i="6"/>
  <c r="AX366" i="6"/>
  <c r="AT366" i="6"/>
  <c r="BW366" i="6"/>
  <c r="BS366" i="6"/>
  <c r="BO366" i="6"/>
  <c r="BK366" i="6"/>
  <c r="BG366" i="6"/>
  <c r="BC366" i="6"/>
  <c r="AW366" i="6"/>
  <c r="AN366" i="6"/>
  <c r="AH365" i="6"/>
  <c r="AK365" i="6" s="1"/>
  <c r="AO365" i="6"/>
  <c r="AP365" i="6" s="1"/>
  <c r="AR365" i="6"/>
  <c r="AT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V365" i="6"/>
  <c r="AJ365" i="6"/>
  <c r="BV365" i="6"/>
  <c r="BQ365" i="6"/>
  <c r="BK365" i="6"/>
  <c r="BF365" i="6"/>
  <c r="AW365" i="6"/>
  <c r="AL365" i="6"/>
  <c r="BI365" i="6"/>
  <c r="BC365" i="6"/>
  <c r="AS365" i="6"/>
  <c r="AN365" i="6"/>
  <c r="AI365" i="6"/>
  <c r="AU365" i="6"/>
  <c r="BX365" i="6"/>
  <c r="BT365" i="6"/>
  <c r="BP365" i="6"/>
  <c r="BL365" i="6"/>
  <c r="BH365" i="6"/>
  <c r="BD365" i="6"/>
  <c r="AX365" i="6"/>
  <c r="AH364" i="6"/>
  <c r="AI364" i="6" s="1"/>
  <c r="AO364" i="6"/>
  <c r="AP364" i="6" s="1"/>
  <c r="AR364" i="6"/>
  <c r="AU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AW364" i="6"/>
  <c r="BU364" i="6"/>
  <c r="BO364" i="6"/>
  <c r="BJ364" i="6"/>
  <c r="BE364" i="6"/>
  <c r="AV364" i="6"/>
  <c r="BY364" i="6"/>
  <c r="BS364" i="6"/>
  <c r="BN364" i="6"/>
  <c r="BI364" i="6"/>
  <c r="BC364" i="6"/>
  <c r="AS364" i="6"/>
  <c r="AN364" i="6"/>
  <c r="AL364" i="6"/>
  <c r="BX364" i="6"/>
  <c r="BT364" i="6"/>
  <c r="BP364" i="6"/>
  <c r="BL364" i="6"/>
  <c r="BH364" i="6"/>
  <c r="BD364" i="6"/>
  <c r="AX364" i="6"/>
  <c r="AT364" i="6"/>
  <c r="AK364" i="6"/>
  <c r="AM364" i="6"/>
  <c r="AH363" i="6"/>
  <c r="AJ363" i="6" s="1"/>
  <c r="AO363" i="6"/>
  <c r="AP363" i="6" s="1"/>
  <c r="AR363" i="6"/>
  <c r="AU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V363" i="6"/>
  <c r="AX363" i="6"/>
  <c r="AT363" i="6"/>
  <c r="AK363" i="6"/>
  <c r="AW363" i="6"/>
  <c r="AS363" i="6"/>
  <c r="AN363" i="6"/>
  <c r="AH362" i="6"/>
  <c r="AI362" i="6" s="1"/>
  <c r="AO362" i="6"/>
  <c r="AP362" i="6" s="1"/>
  <c r="AR362" i="6"/>
  <c r="AT362" i="6" s="1"/>
  <c r="BA363" i="6" l="1"/>
  <c r="AV362" i="6"/>
  <c r="AU362" i="6"/>
  <c r="AW362" i="6"/>
  <c r="AS362" i="6"/>
  <c r="AX362" i="6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AR361" i="6"/>
  <c r="AT361" i="6" s="1"/>
  <c r="BA362" i="6" l="1"/>
  <c r="BY361" i="6"/>
  <c r="BE361" i="6"/>
  <c r="AM361" i="6"/>
  <c r="BU361" i="6"/>
  <c r="AW361" i="6"/>
  <c r="AL361" i="6"/>
  <c r="BQ361" i="6"/>
  <c r="BI361" i="6"/>
  <c r="BM361" i="6"/>
  <c r="AV361" i="6"/>
  <c r="AJ361" i="6"/>
  <c r="BX361" i="6"/>
  <c r="BT361" i="6"/>
  <c r="BP361" i="6"/>
  <c r="BL361" i="6"/>
  <c r="BH361" i="6"/>
  <c r="BD361" i="6"/>
  <c r="AS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U361" i="6"/>
  <c r="AX361" i="6"/>
  <c r="AH360" i="6"/>
  <c r="AI360" i="6" s="1"/>
  <c r="AO360" i="6"/>
  <c r="AP360" i="6" s="1"/>
  <c r="AR360" i="6"/>
  <c r="AT360" i="6" s="1"/>
  <c r="BA361" i="6" l="1"/>
  <c r="AS360" i="6"/>
  <c r="AW360" i="6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V360" i="6"/>
  <c r="AU360" i="6"/>
  <c r="AL360" i="6"/>
  <c r="AX360" i="6"/>
  <c r="AK360" i="6"/>
  <c r="AM360" i="6"/>
  <c r="AH358" i="6"/>
  <c r="AK358" i="6" s="1"/>
  <c r="AO358" i="6"/>
  <c r="AP358" i="6" s="1"/>
  <c r="AR358" i="6"/>
  <c r="AT358" i="6" s="1"/>
  <c r="AH359" i="6"/>
  <c r="AK359" i="6" s="1"/>
  <c r="AO359" i="6"/>
  <c r="AP359" i="6" s="1"/>
  <c r="AR359" i="6"/>
  <c r="AT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BA360" i="6" l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AR357" i="6"/>
  <c r="AS357" i="6" s="1"/>
  <c r="BA359" i="6" l="1"/>
  <c r="BA358" i="6"/>
  <c r="AM357" i="6"/>
  <c r="BQ357" i="6"/>
  <c r="AV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U357" i="6"/>
  <c r="AX357" i="6"/>
  <c r="AT357" i="6"/>
  <c r="AK357" i="6"/>
  <c r="AW357" i="6"/>
  <c r="AN357" i="6"/>
  <c r="AH356" i="6"/>
  <c r="AO356" i="6"/>
  <c r="AP356" i="6" s="1"/>
  <c r="AR356" i="6"/>
  <c r="AH355" i="6"/>
  <c r="BX355" i="6" s="1"/>
  <c r="AO355" i="6"/>
  <c r="AP355" i="6" s="1"/>
  <c r="AR355" i="6"/>
  <c r="AT355" i="6" s="1"/>
  <c r="AH354" i="6"/>
  <c r="BC354" i="6" s="1"/>
  <c r="AO354" i="6"/>
  <c r="AP354" i="6" s="1"/>
  <c r="AR354" i="6"/>
  <c r="AH353" i="6"/>
  <c r="BP353" i="6" s="1"/>
  <c r="AR353" i="6"/>
  <c r="MJ220" i="11"/>
  <c r="AH352" i="6"/>
  <c r="BE352" i="6" s="1"/>
  <c r="AO352" i="6"/>
  <c r="AP352" i="6" s="1"/>
  <c r="AR352" i="6"/>
  <c r="AU352" i="6" s="1"/>
  <c r="AH351" i="6"/>
  <c r="AO351" i="6"/>
  <c r="AP351" i="6" s="1"/>
  <c r="AR351" i="6"/>
  <c r="AT351" i="6" s="1"/>
  <c r="AH350" i="6"/>
  <c r="BE350" i="6" s="1"/>
  <c r="AO350" i="6"/>
  <c r="AP350" i="6" s="1"/>
  <c r="AR350" i="6"/>
  <c r="AX350" i="6" s="1"/>
  <c r="AH349" i="6"/>
  <c r="BG349" i="6" s="1"/>
  <c r="AO349" i="6"/>
  <c r="AP349" i="6" s="1"/>
  <c r="AR349" i="6"/>
  <c r="AH348" i="6"/>
  <c r="BD348" i="6" s="1"/>
  <c r="AO348" i="6"/>
  <c r="AP348" i="6" s="1"/>
  <c r="AR348" i="6"/>
  <c r="AW348" i="6" s="1"/>
  <c r="AH347" i="6"/>
  <c r="AJ347" i="6" s="1"/>
  <c r="AO347" i="6"/>
  <c r="AP347" i="6" s="1"/>
  <c r="AR347" i="6"/>
  <c r="AV347" i="6" s="1"/>
  <c r="AH346" i="6"/>
  <c r="AO346" i="6"/>
  <c r="AP346" i="6" s="1"/>
  <c r="AR346" i="6"/>
  <c r="AH345" i="6"/>
  <c r="AO345" i="6"/>
  <c r="AP345" i="6" s="1"/>
  <c r="AR345" i="6"/>
  <c r="AV345" i="6" s="1"/>
  <c r="AH344" i="6"/>
  <c r="BQ344" i="6" s="1"/>
  <c r="AO344" i="6"/>
  <c r="AP344" i="6" s="1"/>
  <c r="AR344" i="6"/>
  <c r="AH343" i="6"/>
  <c r="BQ343" i="6" s="1"/>
  <c r="AO343" i="6"/>
  <c r="AP343" i="6" s="1"/>
  <c r="AR343" i="6"/>
  <c r="AX343" i="6" s="1"/>
  <c r="AH342" i="6"/>
  <c r="BK342" i="6" s="1"/>
  <c r="AO342" i="6"/>
  <c r="AP342" i="6" s="1"/>
  <c r="AR342" i="6"/>
  <c r="AU342" i="6" s="1"/>
  <c r="AH341" i="6"/>
  <c r="BP341" i="6" s="1"/>
  <c r="AO341" i="6"/>
  <c r="AP341" i="6" s="1"/>
  <c r="AR341" i="6"/>
  <c r="AU341" i="6" s="1"/>
  <c r="AH340" i="6"/>
  <c r="AO340" i="6"/>
  <c r="AP340" i="6" s="1"/>
  <c r="AR340" i="6"/>
  <c r="AH339" i="6"/>
  <c r="BM339" i="6" s="1"/>
  <c r="AO339" i="6"/>
  <c r="AP339" i="6" s="1"/>
  <c r="AR339" i="6"/>
  <c r="AH338" i="6"/>
  <c r="AO338" i="6"/>
  <c r="AP338" i="6" s="1"/>
  <c r="AR338" i="6"/>
  <c r="AS338" i="6" s="1"/>
  <c r="AH336" i="6"/>
  <c r="BE336" i="6" s="1"/>
  <c r="AO336" i="6"/>
  <c r="AP336" i="6" s="1"/>
  <c r="AR336" i="6"/>
  <c r="AH337" i="6"/>
  <c r="AO337" i="6"/>
  <c r="AP337" i="6" s="1"/>
  <c r="AR337" i="6"/>
  <c r="AU337" i="6" s="1"/>
  <c r="AH288" i="6"/>
  <c r="BH288" i="6" s="1"/>
  <c r="AO288" i="6"/>
  <c r="AP288" i="6" s="1"/>
  <c r="AR288" i="6"/>
  <c r="AH289" i="6"/>
  <c r="AO289" i="6"/>
  <c r="AP289" i="6" s="1"/>
  <c r="AR289" i="6"/>
  <c r="AH290" i="6"/>
  <c r="BJ290" i="6" s="1"/>
  <c r="AO290" i="6"/>
  <c r="AP290" i="6" s="1"/>
  <c r="AR290" i="6"/>
  <c r="AV290" i="6" s="1"/>
  <c r="AH291" i="6"/>
  <c r="AO291" i="6"/>
  <c r="AP291" i="6" s="1"/>
  <c r="AR291" i="6"/>
  <c r="AH292" i="6"/>
  <c r="BN292" i="6" s="1"/>
  <c r="AO292" i="6"/>
  <c r="AP292" i="6" s="1"/>
  <c r="AR292" i="6"/>
  <c r="AH293" i="6"/>
  <c r="AI293" i="6" s="1"/>
  <c r="AO293" i="6"/>
  <c r="AP293" i="6" s="1"/>
  <c r="AR293" i="6"/>
  <c r="AX293" i="6" s="1"/>
  <c r="AH294" i="6"/>
  <c r="AO294" i="6"/>
  <c r="AP294" i="6" s="1"/>
  <c r="AR294" i="6"/>
  <c r="AW294" i="6" s="1"/>
  <c r="AH295" i="6"/>
  <c r="AO295" i="6"/>
  <c r="AP295" i="6" s="1"/>
  <c r="AR295" i="6"/>
  <c r="AS295" i="6" s="1"/>
  <c r="AH296" i="6"/>
  <c r="BJ296" i="6" s="1"/>
  <c r="AO296" i="6"/>
  <c r="AP296" i="6" s="1"/>
  <c r="AR296" i="6"/>
  <c r="AX296" i="6" s="1"/>
  <c r="AH297" i="6"/>
  <c r="BB297" i="6" s="1"/>
  <c r="AO297" i="6"/>
  <c r="AP297" i="6" s="1"/>
  <c r="AR297" i="6"/>
  <c r="AS297" i="6" s="1"/>
  <c r="AH298" i="6"/>
  <c r="AO298" i="6"/>
  <c r="AP298" i="6" s="1"/>
  <c r="AR298" i="6"/>
  <c r="AU298" i="6" s="1"/>
  <c r="AH299" i="6"/>
  <c r="BD299" i="6" s="1"/>
  <c r="AO299" i="6"/>
  <c r="AP299" i="6" s="1"/>
  <c r="AR299" i="6"/>
  <c r="AU299" i="6" s="1"/>
  <c r="AH300" i="6"/>
  <c r="BD300" i="6" s="1"/>
  <c r="AO300" i="6"/>
  <c r="AP300" i="6" s="1"/>
  <c r="AR300" i="6"/>
  <c r="AH301" i="6"/>
  <c r="AO301" i="6"/>
  <c r="AP301" i="6" s="1"/>
  <c r="AR301" i="6"/>
  <c r="AH302" i="6"/>
  <c r="BL302" i="6" s="1"/>
  <c r="AO302" i="6"/>
  <c r="AP302" i="6" s="1"/>
  <c r="AR302" i="6"/>
  <c r="AH303" i="6"/>
  <c r="BK303" i="6" s="1"/>
  <c r="AO303" i="6"/>
  <c r="AP303" i="6" s="1"/>
  <c r="AR303" i="6"/>
  <c r="AV303" i="6" s="1"/>
  <c r="AH304" i="6"/>
  <c r="AO304" i="6"/>
  <c r="AP304" i="6" s="1"/>
  <c r="AR304" i="6"/>
  <c r="AW304" i="6" s="1"/>
  <c r="AH305" i="6"/>
  <c r="BO305" i="6" s="1"/>
  <c r="AO305" i="6"/>
  <c r="AP305" i="6" s="1"/>
  <c r="AR305" i="6"/>
  <c r="AH306" i="6"/>
  <c r="AO306" i="6"/>
  <c r="AP306" i="6" s="1"/>
  <c r="AR306" i="6"/>
  <c r="AH307" i="6"/>
  <c r="BU307" i="6" s="1"/>
  <c r="AO307" i="6"/>
  <c r="AP307" i="6" s="1"/>
  <c r="AR307" i="6"/>
  <c r="AT307" i="6" s="1"/>
  <c r="AH308" i="6"/>
  <c r="AK308" i="6" s="1"/>
  <c r="AO308" i="6"/>
  <c r="AP308" i="6" s="1"/>
  <c r="AR308" i="6"/>
  <c r="AU308" i="6" s="1"/>
  <c r="AH309" i="6"/>
  <c r="BK309" i="6" s="1"/>
  <c r="AO309" i="6"/>
  <c r="AP309" i="6" s="1"/>
  <c r="AR309" i="6"/>
  <c r="AU309" i="6" s="1"/>
  <c r="AH310" i="6"/>
  <c r="BM310" i="6" s="1"/>
  <c r="AO310" i="6"/>
  <c r="AP310" i="6" s="1"/>
  <c r="AR310" i="6"/>
  <c r="AH311" i="6"/>
  <c r="AO311" i="6"/>
  <c r="AP311" i="6" s="1"/>
  <c r="AR311" i="6"/>
  <c r="AS311" i="6" s="1"/>
  <c r="AH312" i="6"/>
  <c r="AO312" i="6"/>
  <c r="AP312" i="6" s="1"/>
  <c r="AR312" i="6"/>
  <c r="AS312" i="6" s="1"/>
  <c r="AH313" i="6"/>
  <c r="AO313" i="6"/>
  <c r="AP313" i="6" s="1"/>
  <c r="AR313" i="6"/>
  <c r="AH314" i="6"/>
  <c r="AO314" i="6"/>
  <c r="AP314" i="6" s="1"/>
  <c r="AR314" i="6"/>
  <c r="AW314" i="6" s="1"/>
  <c r="AH315" i="6"/>
  <c r="AO315" i="6"/>
  <c r="AP315" i="6" s="1"/>
  <c r="AR315" i="6"/>
  <c r="AH316" i="6"/>
  <c r="AO316" i="6"/>
  <c r="AP316" i="6" s="1"/>
  <c r="AR316" i="6"/>
  <c r="AH317" i="6"/>
  <c r="AM317" i="6" s="1"/>
  <c r="AO317" i="6"/>
  <c r="AP317" i="6" s="1"/>
  <c r="AR317" i="6"/>
  <c r="AH318" i="6"/>
  <c r="AO318" i="6"/>
  <c r="AP318" i="6" s="1"/>
  <c r="AR318" i="6"/>
  <c r="AS318" i="6" s="1"/>
  <c r="AH319" i="6"/>
  <c r="BP319" i="6" s="1"/>
  <c r="AO319" i="6"/>
  <c r="AP319" i="6" s="1"/>
  <c r="AR319" i="6"/>
  <c r="AH320" i="6"/>
  <c r="AO320" i="6"/>
  <c r="AP320" i="6" s="1"/>
  <c r="AR320" i="6"/>
  <c r="AX320" i="6" s="1"/>
  <c r="AH321" i="6"/>
  <c r="BW321" i="6" s="1"/>
  <c r="AO321" i="6"/>
  <c r="AP321" i="6" s="1"/>
  <c r="AR321" i="6"/>
  <c r="AH322" i="6"/>
  <c r="AI322" i="6" s="1"/>
  <c r="AO322" i="6"/>
  <c r="AP322" i="6" s="1"/>
  <c r="AR322" i="6"/>
  <c r="AW322" i="6" s="1"/>
  <c r="AH323" i="6"/>
  <c r="BU323" i="6" s="1"/>
  <c r="AO323" i="6"/>
  <c r="AP323" i="6" s="1"/>
  <c r="AR323" i="6"/>
  <c r="AH324" i="6"/>
  <c r="AO324" i="6"/>
  <c r="AP324" i="6" s="1"/>
  <c r="AR324" i="6"/>
  <c r="AH325" i="6"/>
  <c r="AO325" i="6"/>
  <c r="AP325" i="6" s="1"/>
  <c r="AR325" i="6"/>
  <c r="AH326" i="6"/>
  <c r="AO326" i="6"/>
  <c r="AP326" i="6" s="1"/>
  <c r="AR326" i="6"/>
  <c r="AH327" i="6"/>
  <c r="BS327" i="6" s="1"/>
  <c r="AO327" i="6"/>
  <c r="AP327" i="6" s="1"/>
  <c r="AR327" i="6"/>
  <c r="AH328" i="6"/>
  <c r="AO328" i="6"/>
  <c r="AP328" i="6" s="1"/>
  <c r="AR328" i="6"/>
  <c r="AH329" i="6"/>
  <c r="BY329" i="6" s="1"/>
  <c r="AO329" i="6"/>
  <c r="AP329" i="6" s="1"/>
  <c r="AR329" i="6"/>
  <c r="AH330" i="6"/>
  <c r="AO330" i="6"/>
  <c r="AP330" i="6" s="1"/>
  <c r="AR330" i="6"/>
  <c r="AH331" i="6"/>
  <c r="AO331" i="6"/>
  <c r="AP331" i="6" s="1"/>
  <c r="AR331" i="6"/>
  <c r="AH332" i="6"/>
  <c r="AO332" i="6"/>
  <c r="AP332" i="6" s="1"/>
  <c r="AR332" i="6"/>
  <c r="AT332" i="6" s="1"/>
  <c r="AH333" i="6"/>
  <c r="BN333" i="6" s="1"/>
  <c r="AO333" i="6"/>
  <c r="AP333" i="6" s="1"/>
  <c r="AR333" i="6"/>
  <c r="AX333" i="6" s="1"/>
  <c r="AH334" i="6"/>
  <c r="BW334" i="6" s="1"/>
  <c r="AO334" i="6"/>
  <c r="AP334" i="6" s="1"/>
  <c r="AR334" i="6"/>
  <c r="AS334" i="6" s="1"/>
  <c r="AH335" i="6"/>
  <c r="BU335" i="6" s="1"/>
  <c r="AO335" i="6"/>
  <c r="AP335" i="6" s="1"/>
  <c r="AR335" i="6"/>
  <c r="AS335" i="6" s="1"/>
  <c r="AH279" i="6"/>
  <c r="BF279" i="6" s="1"/>
  <c r="AO279" i="6"/>
  <c r="AP279" i="6" s="1"/>
  <c r="AR279" i="6"/>
  <c r="AH280" i="6"/>
  <c r="BR280" i="6" s="1"/>
  <c r="AO280" i="6"/>
  <c r="AP280" i="6" s="1"/>
  <c r="AR280" i="6"/>
  <c r="AH281" i="6"/>
  <c r="BY281" i="6" s="1"/>
  <c r="AO281" i="6"/>
  <c r="AP281" i="6" s="1"/>
  <c r="AR281" i="6"/>
  <c r="AH282" i="6"/>
  <c r="BF282" i="6" s="1"/>
  <c r="AO282" i="6"/>
  <c r="AP282" i="6" s="1"/>
  <c r="AR282" i="6"/>
  <c r="AU282" i="6" s="1"/>
  <c r="AH283" i="6"/>
  <c r="BC283" i="6" s="1"/>
  <c r="AO283" i="6"/>
  <c r="AP283" i="6" s="1"/>
  <c r="AR283" i="6"/>
  <c r="AS283" i="6" s="1"/>
  <c r="AH284" i="6"/>
  <c r="AO284" i="6"/>
  <c r="AP284" i="6" s="1"/>
  <c r="AR284" i="6"/>
  <c r="AH285" i="6"/>
  <c r="BH285" i="6" s="1"/>
  <c r="AO285" i="6"/>
  <c r="AP285" i="6" s="1"/>
  <c r="AR285" i="6"/>
  <c r="AT285" i="6" s="1"/>
  <c r="AH286" i="6"/>
  <c r="BB286" i="6" s="1"/>
  <c r="AO286" i="6"/>
  <c r="AP286" i="6" s="1"/>
  <c r="AR286" i="6"/>
  <c r="AX286" i="6" s="1"/>
  <c r="AH287" i="6"/>
  <c r="AO287" i="6"/>
  <c r="AP287" i="6" s="1"/>
  <c r="AR287" i="6"/>
  <c r="AH274" i="6"/>
  <c r="AO274" i="6"/>
  <c r="AP274" i="6" s="1"/>
  <c r="AR274" i="6"/>
  <c r="AX274" i="6" s="1"/>
  <c r="AH275" i="6"/>
  <c r="BL275" i="6" s="1"/>
  <c r="AO275" i="6"/>
  <c r="AP275" i="6" s="1"/>
  <c r="AR275" i="6"/>
  <c r="AH276" i="6"/>
  <c r="AO276" i="6"/>
  <c r="AP276" i="6" s="1"/>
  <c r="AR276" i="6"/>
  <c r="AV276" i="6" s="1"/>
  <c r="AH277" i="6"/>
  <c r="AO277" i="6"/>
  <c r="AP277" i="6" s="1"/>
  <c r="AR277" i="6"/>
  <c r="AV277" i="6" s="1"/>
  <c r="AH278" i="6"/>
  <c r="AO278" i="6"/>
  <c r="AP278" i="6" s="1"/>
  <c r="AR278" i="6"/>
  <c r="AH273" i="6"/>
  <c r="BG273" i="6" s="1"/>
  <c r="AO273" i="6"/>
  <c r="AP273" i="6" s="1"/>
  <c r="AR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KZ112" i="11"/>
  <c r="LA112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82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220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JV58" i="11"/>
  <c r="JV85" i="11"/>
  <c r="JV112" i="11"/>
  <c r="JV139" i="11"/>
  <c r="JV193" i="11"/>
  <c r="JV301" i="11"/>
  <c r="JV328" i="11"/>
  <c r="JV355" i="11"/>
  <c r="JV409" i="11"/>
  <c r="JV436" i="11"/>
  <c r="JV463" i="11"/>
  <c r="JV31" i="11"/>
  <c r="JV166" i="11"/>
  <c r="JV247" i="11"/>
  <c r="JV274" i="11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36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28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409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N490" i="11"/>
  <c r="JO490" i="11"/>
  <c r="JP490" i="11"/>
  <c r="JQ490" i="11"/>
  <c r="JR490" i="11"/>
  <c r="JS490" i="11"/>
  <c r="JT490" i="11"/>
  <c r="JU490" i="11"/>
  <c r="JV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N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N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N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N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N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N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N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F274" i="11"/>
  <c r="JG274" i="11"/>
  <c r="JH274" i="11"/>
  <c r="JI274" i="11"/>
  <c r="JJ274" i="11"/>
  <c r="JK274" i="11"/>
  <c r="JL274" i="11"/>
  <c r="JM274" i="11"/>
  <c r="JN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C247" i="11"/>
  <c r="JD247" i="11"/>
  <c r="JE247" i="11"/>
  <c r="JG247" i="11"/>
  <c r="JH247" i="11"/>
  <c r="JI247" i="11"/>
  <c r="JJ247" i="11"/>
  <c r="JK247" i="11"/>
  <c r="JL247" i="11"/>
  <c r="JM247" i="11"/>
  <c r="JN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C220" i="11"/>
  <c r="JD220" i="11"/>
  <c r="JE220" i="11"/>
  <c r="JG220" i="11"/>
  <c r="JH220" i="11"/>
  <c r="JI220" i="11"/>
  <c r="JJ220" i="11"/>
  <c r="JK220" i="11"/>
  <c r="JL220" i="11"/>
  <c r="JM220" i="11"/>
  <c r="JN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N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KZ193" i="11"/>
  <c r="LA193" i="11"/>
  <c r="LB193" i="11"/>
  <c r="LC193" i="11"/>
  <c r="LD193" i="11"/>
  <c r="LE193" i="11"/>
  <c r="LF193" i="11"/>
  <c r="LG193" i="11"/>
  <c r="LH193" i="11"/>
  <c r="LI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NX193" i="11"/>
  <c r="NY193" i="11"/>
  <c r="NZ193" i="11"/>
  <c r="OA193" i="11"/>
  <c r="OB193" i="11"/>
  <c r="OC193" i="11"/>
  <c r="OD193" i="11"/>
  <c r="OE193" i="11"/>
  <c r="OF193" i="11"/>
  <c r="OG193" i="11"/>
  <c r="OH193" i="11"/>
  <c r="OI193" i="11"/>
  <c r="OJ193" i="11"/>
  <c r="OK193" i="11"/>
  <c r="OL193" i="11"/>
  <c r="OM193" i="1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N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KZ166" i="11"/>
  <c r="LA166" i="11"/>
  <c r="LB166" i="11"/>
  <c r="LC166" i="11"/>
  <c r="LD166" i="11"/>
  <c r="LE166" i="11"/>
  <c r="LF166" i="11"/>
  <c r="LG166" i="11"/>
  <c r="LH166" i="11"/>
  <c r="LI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NX166" i="11"/>
  <c r="NY166" i="11"/>
  <c r="NZ166" i="11"/>
  <c r="OA166" i="11"/>
  <c r="OB166" i="11"/>
  <c r="OC166" i="11"/>
  <c r="OD166" i="11"/>
  <c r="OE166" i="11"/>
  <c r="OF166" i="11"/>
  <c r="OG166" i="11"/>
  <c r="OH166" i="11"/>
  <c r="OI166" i="11"/>
  <c r="OJ166" i="11"/>
  <c r="OK166" i="11"/>
  <c r="OL166" i="11"/>
  <c r="IW139" i="11"/>
  <c r="IX139" i="11"/>
  <c r="IY139" i="11"/>
  <c r="IZ139" i="11"/>
  <c r="JA139" i="11"/>
  <c r="JB139" i="11"/>
  <c r="JC139" i="11"/>
  <c r="JD139" i="11"/>
  <c r="JE139" i="11"/>
  <c r="JF139" i="11"/>
  <c r="JG139" i="11"/>
  <c r="JH139" i="11"/>
  <c r="JI139" i="11"/>
  <c r="JJ139" i="11"/>
  <c r="JK139" i="11"/>
  <c r="JL139" i="11"/>
  <c r="JM139" i="11"/>
  <c r="JN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KZ139" i="11"/>
  <c r="LA139" i="11"/>
  <c r="LB139" i="11"/>
  <c r="LC139" i="11"/>
  <c r="LD139" i="11"/>
  <c r="LE139" i="11"/>
  <c r="LF139" i="11"/>
  <c r="LG139" i="11"/>
  <c r="LH139" i="11"/>
  <c r="LI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NX139" i="11"/>
  <c r="NY139" i="11"/>
  <c r="NZ139" i="11"/>
  <c r="OA139" i="11"/>
  <c r="OB139" i="11"/>
  <c r="OC139" i="11"/>
  <c r="OD139" i="11"/>
  <c r="OE139" i="11"/>
  <c r="OF139" i="11"/>
  <c r="OG139" i="11"/>
  <c r="OH139" i="11"/>
  <c r="OI139" i="11"/>
  <c r="OJ139" i="11"/>
  <c r="OK139" i="11"/>
  <c r="OL139" i="1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N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B112" i="11"/>
  <c r="LC112" i="11"/>
  <c r="LD112" i="11"/>
  <c r="LE112" i="11"/>
  <c r="LF112" i="11"/>
  <c r="LH112" i="11"/>
  <c r="LI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NX112" i="11"/>
  <c r="NY112" i="11"/>
  <c r="NZ112" i="11"/>
  <c r="OA112" i="11"/>
  <c r="OB112" i="11"/>
  <c r="OC112" i="11"/>
  <c r="OD112" i="1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N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NX85" i="11"/>
  <c r="NY85" i="11"/>
  <c r="NZ85" i="11"/>
  <c r="OA85" i="11"/>
  <c r="OB85" i="11"/>
  <c r="OC85" i="11"/>
  <c r="OD85" i="1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N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IX31" i="11"/>
  <c r="IY31" i="11"/>
  <c r="IZ31" i="11"/>
  <c r="JA31" i="11"/>
  <c r="JB31" i="11"/>
  <c r="JC31" i="11"/>
  <c r="JD31" i="11"/>
  <c r="JE31" i="11"/>
  <c r="JF31" i="11"/>
  <c r="JG31" i="11"/>
  <c r="JH31" i="11"/>
  <c r="JI31" i="11"/>
  <c r="JJ31" i="11"/>
  <c r="JK31" i="11"/>
  <c r="JL31" i="11"/>
  <c r="JM31" i="11"/>
  <c r="JN31" i="11"/>
  <c r="JO31" i="11"/>
  <c r="JP31" i="11"/>
  <c r="JQ31" i="11"/>
  <c r="JR31" i="11"/>
  <c r="JS31" i="11"/>
  <c r="JT31" i="11"/>
  <c r="JU31" i="11"/>
  <c r="JW31" i="11"/>
  <c r="JX31" i="11"/>
  <c r="JY31" i="11"/>
  <c r="JZ31" i="11"/>
  <c r="KA31" i="11"/>
  <c r="KB31" i="11"/>
  <c r="KC31" i="11"/>
  <c r="KD31" i="11"/>
  <c r="KE31" i="11"/>
  <c r="KF31" i="11"/>
  <c r="KG31" i="11"/>
  <c r="KH31" i="11"/>
  <c r="KI31" i="11"/>
  <c r="KJ31" i="11"/>
  <c r="KK31" i="11"/>
  <c r="KL31" i="11"/>
  <c r="KM31" i="11"/>
  <c r="KN31" i="11"/>
  <c r="KO31" i="11"/>
  <c r="KP31" i="11"/>
  <c r="KQ31" i="11"/>
  <c r="KR31" i="11"/>
  <c r="KS31" i="11"/>
  <c r="KT31" i="11"/>
  <c r="KU31" i="11"/>
  <c r="KV31" i="11"/>
  <c r="KW31" i="11"/>
  <c r="KX31" i="11"/>
  <c r="KY31" i="11"/>
  <c r="KZ31" i="11"/>
  <c r="LA31" i="11"/>
  <c r="LB31" i="11"/>
  <c r="LC31" i="11"/>
  <c r="LD31" i="11"/>
  <c r="LE31" i="11"/>
  <c r="LF31" i="11"/>
  <c r="LG31" i="11"/>
  <c r="LH31" i="11"/>
  <c r="LI31" i="11"/>
  <c r="LJ31" i="11"/>
  <c r="LK31" i="11"/>
  <c r="LL31" i="11"/>
  <c r="LM31" i="11"/>
  <c r="LN31" i="11"/>
  <c r="LO31" i="11"/>
  <c r="LP31" i="11"/>
  <c r="LQ31" i="11"/>
  <c r="LR31" i="11"/>
  <c r="LS31" i="11"/>
  <c r="LT31" i="11"/>
  <c r="LU31" i="11"/>
  <c r="LV31" i="11"/>
  <c r="LW31" i="11"/>
  <c r="LX31" i="11"/>
  <c r="LY31" i="11"/>
  <c r="LZ31" i="11"/>
  <c r="MA31" i="11"/>
  <c r="MB31" i="11"/>
  <c r="MC31" i="11"/>
  <c r="MD31" i="11"/>
  <c r="ME31" i="11"/>
  <c r="MF31" i="11"/>
  <c r="MG31" i="11"/>
  <c r="MH31" i="11"/>
  <c r="MI31" i="11"/>
  <c r="MJ31" i="11"/>
  <c r="MK31" i="11"/>
  <c r="ML31" i="11"/>
  <c r="MM31" i="11"/>
  <c r="MN31" i="11"/>
  <c r="MQ31" i="11"/>
  <c r="MR31" i="11"/>
  <c r="MS31" i="11"/>
  <c r="MT31" i="11"/>
  <c r="MU31" i="11"/>
  <c r="MV31" i="11"/>
  <c r="MW31" i="11"/>
  <c r="MX31" i="11"/>
  <c r="MY31" i="11"/>
  <c r="MZ31" i="11"/>
  <c r="NA31" i="11"/>
  <c r="NB31" i="11"/>
  <c r="NC31" i="11"/>
  <c r="ND31" i="11"/>
  <c r="NE31" i="11"/>
  <c r="NF31" i="11"/>
  <c r="NG31" i="11"/>
  <c r="NH31" i="11"/>
  <c r="NI31" i="11"/>
  <c r="NJ31" i="11"/>
  <c r="NK31" i="11"/>
  <c r="NL31" i="11"/>
  <c r="NM31" i="11"/>
  <c r="NN31" i="11"/>
  <c r="NO31" i="11"/>
  <c r="NP31" i="11"/>
  <c r="NQ31" i="11"/>
  <c r="NR31" i="11"/>
  <c r="NS31" i="11"/>
  <c r="NT31" i="11"/>
  <c r="NU31" i="11"/>
  <c r="NV31" i="11"/>
  <c r="JC274" i="11"/>
  <c r="JC355" i="11"/>
  <c r="JC382" i="11"/>
  <c r="JC436" i="11"/>
  <c r="JC463" i="11"/>
  <c r="JC490" i="11"/>
  <c r="JF58" i="11"/>
  <c r="JF85" i="11"/>
  <c r="JF112" i="11"/>
  <c r="JF166" i="11"/>
  <c r="JF193" i="11"/>
  <c r="JF220" i="11"/>
  <c r="JF247" i="11"/>
  <c r="JF355" i="11"/>
  <c r="JF382" i="11"/>
  <c r="JF409" i="11"/>
  <c r="JF463" i="11"/>
  <c r="JF490" i="11"/>
  <c r="JC328" i="11"/>
  <c r="JF301" i="1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AH253" i="6"/>
  <c r="AM253" i="6" s="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4" i="12"/>
  <c r="O2" i="12" s="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/>
  <c r="FS31" i="11"/>
  <c r="AR180" i="6"/>
  <c r="AT180" i="6" s="1"/>
  <c r="FT31" i="11"/>
  <c r="FU31" i="11"/>
  <c r="FV31" i="11"/>
  <c r="AR183" i="6"/>
  <c r="FW31" i="11"/>
  <c r="AR184" i="6"/>
  <c r="AU184" i="6" s="1"/>
  <c r="FX31" i="11"/>
  <c r="FY31" i="11"/>
  <c r="FZ31" i="11"/>
  <c r="AR187" i="6"/>
  <c r="GA31" i="11"/>
  <c r="AR188" i="6"/>
  <c r="AV188" i="6" s="1"/>
  <c r="GB31" i="11"/>
  <c r="GC31" i="11"/>
  <c r="GD31" i="11"/>
  <c r="GE31" i="11"/>
  <c r="GF31" i="11"/>
  <c r="GG31" i="11"/>
  <c r="GH31" i="11"/>
  <c r="AR195" i="6"/>
  <c r="GI31" i="11"/>
  <c r="AR196" i="6"/>
  <c r="AS196" i="6" s="1"/>
  <c r="GJ31" i="11"/>
  <c r="GK31" i="11"/>
  <c r="GL31" i="11"/>
  <c r="AR199" i="6"/>
  <c r="AV199" i="6" s="1"/>
  <c r="GM31" i="11"/>
  <c r="AR200" i="6"/>
  <c r="AV200" i="6" s="1"/>
  <c r="GN31" i="11"/>
  <c r="GO31" i="11"/>
  <c r="GP31" i="11"/>
  <c r="GQ31" i="11"/>
  <c r="AR204" i="6"/>
  <c r="GR31" i="11"/>
  <c r="GS31" i="11"/>
  <c r="GT31" i="11"/>
  <c r="AR207" i="6"/>
  <c r="AS207" i="6" s="1"/>
  <c r="GU31" i="11"/>
  <c r="AR208" i="6"/>
  <c r="AT208" i="6" s="1"/>
  <c r="GV31" i="11"/>
  <c r="GW31" i="11"/>
  <c r="GX31" i="11"/>
  <c r="AR211" i="6"/>
  <c r="AV211" i="6" s="1"/>
  <c r="GY31" i="11"/>
  <c r="AR212" i="6"/>
  <c r="GZ31" i="11"/>
  <c r="HA31" i="11"/>
  <c r="HB31" i="11"/>
  <c r="HC31" i="11"/>
  <c r="AR216" i="6"/>
  <c r="HD31" i="11"/>
  <c r="HE31" i="11"/>
  <c r="HF31" i="11"/>
  <c r="AR219" i="6"/>
  <c r="AW219" i="6" s="1"/>
  <c r="HG31" i="11"/>
  <c r="AR220" i="6"/>
  <c r="HH31" i="11"/>
  <c r="HI31" i="11"/>
  <c r="HJ31" i="11"/>
  <c r="HK31" i="11"/>
  <c r="AR224" i="6"/>
  <c r="HL31" i="11"/>
  <c r="HM31" i="11"/>
  <c r="HN31" i="11"/>
  <c r="AR227" i="6"/>
  <c r="AW227" i="6" s="1"/>
  <c r="HO31" i="11"/>
  <c r="AR228" i="6"/>
  <c r="AS228" i="6" s="1"/>
  <c r="HP31" i="11"/>
  <c r="HQ31" i="11"/>
  <c r="HR31" i="11"/>
  <c r="AR231" i="6"/>
  <c r="HS31" i="11"/>
  <c r="AR232" i="6"/>
  <c r="AW232" i="6" s="1"/>
  <c r="HT31" i="11"/>
  <c r="HU31" i="11"/>
  <c r="HV31" i="11"/>
  <c r="AR235" i="6"/>
  <c r="HW31" i="11"/>
  <c r="AR236" i="6"/>
  <c r="AV236" i="6" s="1"/>
  <c r="HX31" i="11"/>
  <c r="HY31" i="11"/>
  <c r="HZ31" i="11"/>
  <c r="AR239" i="6"/>
  <c r="AX239" i="6" s="1"/>
  <c r="IA31" i="11"/>
  <c r="IB31" i="11"/>
  <c r="IC31" i="11"/>
  <c r="ID31" i="11"/>
  <c r="AR243" i="6"/>
  <c r="IE31" i="11"/>
  <c r="AR244" i="6"/>
  <c r="AT244" i="6" s="1"/>
  <c r="IF31" i="11"/>
  <c r="IG31" i="11"/>
  <c r="AR246" i="6"/>
  <c r="AS246" i="6" s="1"/>
  <c r="IH31" i="11"/>
  <c r="AR247" i="6"/>
  <c r="II31" i="11"/>
  <c r="IJ31" i="11"/>
  <c r="IK31" i="11"/>
  <c r="AR250" i="6"/>
  <c r="IL31" i="11"/>
  <c r="AR251" i="6"/>
  <c r="IM31" i="11"/>
  <c r="IO31" i="11"/>
  <c r="AR254" i="6"/>
  <c r="IP31" i="11"/>
  <c r="IQ31" i="11"/>
  <c r="AR256" i="6"/>
  <c r="IR31" i="11"/>
  <c r="IS31" i="11"/>
  <c r="AR258" i="6"/>
  <c r="AT258" i="6" s="1"/>
  <c r="IT31" i="11"/>
  <c r="IU31" i="11"/>
  <c r="AR260" i="6"/>
  <c r="AX260" i="6" s="1"/>
  <c r="IV31" i="1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/>
  <c r="AT175" i="6" s="1"/>
  <c r="FO31" i="11"/>
  <c r="FP31" i="11"/>
  <c r="AR177" i="6"/>
  <c r="AR185" i="6"/>
  <c r="AX185" i="6" s="1"/>
  <c r="AR197" i="6"/>
  <c r="AR221" i="6"/>
  <c r="AU221" i="6" s="1"/>
  <c r="AR225" i="6"/>
  <c r="AR229" i="6"/>
  <c r="AV229" i="6" s="1"/>
  <c r="AR233" i="6"/>
  <c r="AR249" i="6"/>
  <c r="AT24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/>
  <c r="AX173" i="6" s="1"/>
  <c r="FK31" i="1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/>
  <c r="AT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/>
  <c r="AU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FF193" i="11"/>
  <c r="FF166" i="11"/>
  <c r="FF112" i="11"/>
  <c r="FF58" i="11"/>
  <c r="FF31" i="11"/>
  <c r="AR167" i="6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/>
  <c r="AT162" i="6" s="1"/>
  <c r="EZ328" i="11"/>
  <c r="EZ166" i="11"/>
  <c r="EZ85" i="11"/>
  <c r="EZ31" i="1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/>
  <c r="AX158" i="6" s="1"/>
  <c r="EX31" i="11"/>
  <c r="AR159" i="6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/>
  <c r="AT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/>
  <c r="AS155" i="6" s="1"/>
  <c r="ES31" i="11"/>
  <c r="AR154" i="6"/>
  <c r="ER31" i="11"/>
  <c r="AR153" i="6"/>
  <c r="AT153" i="6" s="1"/>
  <c r="EQ31" i="11"/>
  <c r="AR152" i="6"/>
  <c r="EP31" i="11"/>
  <c r="AR151" i="6"/>
  <c r="AU151" i="6" s="1"/>
  <c r="EO31" i="11"/>
  <c r="AR150" i="6"/>
  <c r="EN31" i="11"/>
  <c r="AR149" i="6"/>
  <c r="AV149" i="6" s="1"/>
  <c r="EM31" i="11"/>
  <c r="AR148" i="6"/>
  <c r="AS148" i="6" s="1"/>
  <c r="EL31" i="11"/>
  <c r="AR147" i="6"/>
  <c r="EK31" i="11"/>
  <c r="AR146" i="6"/>
  <c r="AV146" i="6" s="1"/>
  <c r="EJ31" i="11"/>
  <c r="AR145" i="6"/>
  <c r="AW145" i="6" s="1"/>
  <c r="EI31" i="11"/>
  <c r="AR144" i="6"/>
  <c r="AV144" i="6" s="1"/>
  <c r="EH31" i="11"/>
  <c r="AR143" i="6"/>
  <c r="EG31" i="11"/>
  <c r="AR142" i="6"/>
  <c r="AT142" i="6" s="1"/>
  <c r="EF31" i="11"/>
  <c r="AR141" i="6"/>
  <c r="AX141" i="6" s="1"/>
  <c r="EE31" i="11"/>
  <c r="AR140" i="6"/>
  <c r="AX140" i="6" s="1"/>
  <c r="ED31" i="11"/>
  <c r="AR139" i="6"/>
  <c r="AX139" i="6" s="1"/>
  <c r="EC31" i="11"/>
  <c r="AR138" i="6"/>
  <c r="AU138" i="6" s="1"/>
  <c r="EB31" i="11"/>
  <c r="EA31" i="11"/>
  <c r="AR136" i="6"/>
  <c r="AS136" i="6" s="1"/>
  <c r="DZ31" i="11"/>
  <c r="AR135" i="6"/>
  <c r="AU135" i="6" s="1"/>
  <c r="DY31" i="11"/>
  <c r="AR134" i="6"/>
  <c r="DX31" i="11"/>
  <c r="AR133" i="6"/>
  <c r="DW31" i="11"/>
  <c r="AR132" i="6"/>
  <c r="AU132" i="6" s="1"/>
  <c r="DV31" i="11"/>
  <c r="AR131" i="6"/>
  <c r="AT131" i="6" s="1"/>
  <c r="DU31" i="11"/>
  <c r="AR130" i="6"/>
  <c r="DT31" i="11"/>
  <c r="AR129" i="6"/>
  <c r="DS31" i="11"/>
  <c r="AR128" i="6"/>
  <c r="AW128" i="6" s="1"/>
  <c r="DR31" i="11"/>
  <c r="AR127" i="6"/>
  <c r="DQ31" i="11"/>
  <c r="AR126" i="6"/>
  <c r="AV126" i="6" s="1"/>
  <c r="DP31" i="11"/>
  <c r="AR125" i="6"/>
  <c r="DO31" i="11"/>
  <c r="AR124" i="6"/>
  <c r="AV124" i="6" s="1"/>
  <c r="DN31" i="11"/>
  <c r="AR123" i="6"/>
  <c r="AT123" i="6" s="1"/>
  <c r="DM31" i="11"/>
  <c r="AR122" i="6"/>
  <c r="DL31" i="11"/>
  <c r="AR121" i="6"/>
  <c r="DK31" i="11"/>
  <c r="AR120" i="6"/>
  <c r="AU120" i="6" s="1"/>
  <c r="DJ31" i="11"/>
  <c r="AR119" i="6"/>
  <c r="DI31" i="11"/>
  <c r="AR118" i="6"/>
  <c r="AX118" i="6" s="1"/>
  <c r="DH31" i="11"/>
  <c r="AR117" i="6"/>
  <c r="AX117" i="6" s="1"/>
  <c r="DG31" i="11"/>
  <c r="AR116" i="6"/>
  <c r="DF31" i="11"/>
  <c r="AR115" i="6"/>
  <c r="AT115" i="6" s="1"/>
  <c r="DE31" i="11"/>
  <c r="AR114" i="6"/>
  <c r="AX114" i="6" s="1"/>
  <c r="DD31" i="11"/>
  <c r="AR113" i="6"/>
  <c r="DC31" i="11"/>
  <c r="AR112" i="6"/>
  <c r="AX112" i="6" s="1"/>
  <c r="DB31" i="11"/>
  <c r="AR111" i="6"/>
  <c r="DA31" i="11"/>
  <c r="AR110" i="6"/>
  <c r="AS110" i="6" s="1"/>
  <c r="CZ31" i="11"/>
  <c r="AR109" i="6"/>
  <c r="CY31" i="11"/>
  <c r="AR108" i="6"/>
  <c r="AX108" i="6" s="1"/>
  <c r="CX31" i="11"/>
  <c r="AR107" i="6"/>
  <c r="CW31" i="11"/>
  <c r="AR106" i="6"/>
  <c r="AT106" i="6" s="1"/>
  <c r="CV31" i="11"/>
  <c r="AR105" i="6"/>
  <c r="AV105" i="6" s="1"/>
  <c r="CU31" i="11"/>
  <c r="AR104" i="6"/>
  <c r="AX104" i="6" s="1"/>
  <c r="CT31" i="11"/>
  <c r="AR103" i="6"/>
  <c r="AW103" i="6" s="1"/>
  <c r="CS31" i="11"/>
  <c r="AR102" i="6"/>
  <c r="CR31" i="11"/>
  <c r="AR101" i="6"/>
  <c r="AX101" i="6" s="1"/>
  <c r="CQ31" i="11"/>
  <c r="AR100" i="6"/>
  <c r="AX100" i="6" s="1"/>
  <c r="CP31" i="11"/>
  <c r="AR99" i="6"/>
  <c r="AW99" i="6" s="1"/>
  <c r="CO31" i="11"/>
  <c r="AR98" i="6"/>
  <c r="AW98" i="6" s="1"/>
  <c r="CN31" i="11"/>
  <c r="AR97" i="6"/>
  <c r="AS97" i="6" s="1"/>
  <c r="CM31" i="11"/>
  <c r="AR96" i="6"/>
  <c r="CL31" i="11"/>
  <c r="AR95" i="6"/>
  <c r="AU95" i="6" s="1"/>
  <c r="CK31" i="11"/>
  <c r="AR94" i="6"/>
  <c r="CJ31" i="11"/>
  <c r="AR93" i="6"/>
  <c r="AT93" i="6" s="1"/>
  <c r="CI31" i="11"/>
  <c r="AR92" i="6"/>
  <c r="AS92" i="6" s="1"/>
  <c r="CH31" i="11"/>
  <c r="AR91" i="6"/>
  <c r="AW91" i="6" s="1"/>
  <c r="CG31" i="11"/>
  <c r="AR90" i="6"/>
  <c r="CF31" i="11"/>
  <c r="AR89" i="6"/>
  <c r="AT89" i="6" s="1"/>
  <c r="CE31" i="11"/>
  <c r="AR88" i="6"/>
  <c r="AT88" i="6" s="1"/>
  <c r="CD31" i="11"/>
  <c r="AR87" i="6"/>
  <c r="AU87" i="6" s="1"/>
  <c r="CC31" i="11"/>
  <c r="AR86" i="6"/>
  <c r="AS86" i="6" s="1"/>
  <c r="CB31" i="11"/>
  <c r="AR85" i="6"/>
  <c r="AT85" i="6" s="1"/>
  <c r="CA31" i="11"/>
  <c r="AR84" i="6"/>
  <c r="AW84" i="6" s="1"/>
  <c r="BZ31" i="11"/>
  <c r="BY31" i="11"/>
  <c r="AR82" i="6"/>
  <c r="AU82" i="6" s="1"/>
  <c r="BX31" i="11"/>
  <c r="AR81" i="6"/>
  <c r="AW81" i="6" s="1"/>
  <c r="BW31" i="11"/>
  <c r="AR80" i="6"/>
  <c r="AT80" i="6" s="1"/>
  <c r="BV31" i="11"/>
  <c r="AR79" i="6"/>
  <c r="AT79" i="6" s="1"/>
  <c r="BU31" i="11"/>
  <c r="AR78" i="6"/>
  <c r="AU78" i="6" s="1"/>
  <c r="BT31" i="11"/>
  <c r="AR77" i="6"/>
  <c r="AX77" i="6" s="1"/>
  <c r="BS31" i="11"/>
  <c r="AR76" i="6"/>
  <c r="BR31" i="11"/>
  <c r="AR75" i="6"/>
  <c r="AX75" i="6" s="1"/>
  <c r="BQ31" i="11"/>
  <c r="AR74" i="6"/>
  <c r="BP31" i="11"/>
  <c r="AR73" i="6"/>
  <c r="AT73" i="6" s="1"/>
  <c r="BO31" i="11"/>
  <c r="AR72" i="6"/>
  <c r="BN31" i="11"/>
  <c r="BM31" i="11"/>
  <c r="AR70" i="6"/>
  <c r="AU70" i="6" s="1"/>
  <c r="BL31" i="11"/>
  <c r="AR69" i="6"/>
  <c r="AV69" i="6" s="1"/>
  <c r="BK31" i="11"/>
  <c r="AR68" i="6"/>
  <c r="AX68" i="6" s="1"/>
  <c r="BJ31" i="11"/>
  <c r="AR67" i="6"/>
  <c r="AS67" i="6" s="1"/>
  <c r="BI31" i="11"/>
  <c r="AR66" i="6"/>
  <c r="AT66" i="6" s="1"/>
  <c r="BH31" i="11"/>
  <c r="AR65" i="6"/>
  <c r="AS65" i="6" s="1"/>
  <c r="BG31" i="11"/>
  <c r="AR64" i="6"/>
  <c r="AU64" i="6" s="1"/>
  <c r="BF31" i="11"/>
  <c r="AR63" i="6"/>
  <c r="BE31" i="11"/>
  <c r="AR62" i="6"/>
  <c r="AX62" i="6" s="1"/>
  <c r="BD31" i="11"/>
  <c r="BC31" i="11"/>
  <c r="AR60" i="6"/>
  <c r="BB31" i="11"/>
  <c r="AR59" i="6"/>
  <c r="AS59" i="6" s="1"/>
  <c r="BA31" i="11"/>
  <c r="AR58" i="6"/>
  <c r="AT58" i="6" s="1"/>
  <c r="AZ31" i="11"/>
  <c r="AR57" i="6"/>
  <c r="AY31" i="11"/>
  <c r="AR56" i="6"/>
  <c r="AS56" i="6" s="1"/>
  <c r="AX31" i="11"/>
  <c r="AR55" i="6"/>
  <c r="AT55" i="6" s="1"/>
  <c r="AW31" i="11"/>
  <c r="AR54" i="6"/>
  <c r="AW54" i="6" s="1"/>
  <c r="AV31" i="11"/>
  <c r="AR53" i="6"/>
  <c r="AU53" i="6" s="1"/>
  <c r="AU31" i="11"/>
  <c r="AR52" i="6"/>
  <c r="AT52" i="6" s="1"/>
  <c r="AT31" i="11"/>
  <c r="AR51" i="6"/>
  <c r="AS31" i="11"/>
  <c r="AR50" i="6"/>
  <c r="AT50" i="6" s="1"/>
  <c r="AR31" i="11"/>
  <c r="AR49" i="6"/>
  <c r="AQ31" i="11"/>
  <c r="AR48" i="6"/>
  <c r="AV48" i="6" s="1"/>
  <c r="AP31" i="11"/>
  <c r="AR47" i="6"/>
  <c r="AO31" i="11"/>
  <c r="AR46" i="6"/>
  <c r="AV46" i="6" s="1"/>
  <c r="AN31" i="11"/>
  <c r="AR45" i="6"/>
  <c r="AW45" i="6" s="1"/>
  <c r="AM31" i="11"/>
  <c r="AL31" i="11"/>
  <c r="AR43" i="6"/>
  <c r="AX43" i="6" s="1"/>
  <c r="AK31" i="11"/>
  <c r="AR42" i="6"/>
  <c r="AX42" i="6" s="1"/>
  <c r="AJ31" i="11"/>
  <c r="AR41" i="6"/>
  <c r="AU41" i="6" s="1"/>
  <c r="AI31" i="11"/>
  <c r="AR40" i="6"/>
  <c r="AH31" i="11"/>
  <c r="AR39" i="6"/>
  <c r="AW39" i="6" s="1"/>
  <c r="AG31" i="11"/>
  <c r="AR38" i="6"/>
  <c r="AW38" i="6" s="1"/>
  <c r="AF31" i="11"/>
  <c r="AE31" i="11"/>
  <c r="AR36" i="6"/>
  <c r="AD31" i="11"/>
  <c r="AR35" i="6"/>
  <c r="AC31" i="11"/>
  <c r="AR34" i="6"/>
  <c r="AB31" i="11"/>
  <c r="AR33" i="6"/>
  <c r="AA31" i="11"/>
  <c r="AR32" i="6"/>
  <c r="AW32" i="6" s="1"/>
  <c r="Z31" i="11"/>
  <c r="AR31" i="6"/>
  <c r="AW31" i="6" s="1"/>
  <c r="Y31" i="11"/>
  <c r="AR30" i="6"/>
  <c r="AS30" i="6" s="1"/>
  <c r="X31" i="11"/>
  <c r="AR29" i="6"/>
  <c r="AU29" i="6" s="1"/>
  <c r="W31" i="11"/>
  <c r="AR28" i="6"/>
  <c r="AS28" i="6" s="1"/>
  <c r="V31" i="11"/>
  <c r="AR27" i="6"/>
  <c r="AX27" i="6" s="1"/>
  <c r="U31" i="11"/>
  <c r="AR26" i="6"/>
  <c r="AV26" i="6" s="1"/>
  <c r="T31" i="11"/>
  <c r="AR25" i="6"/>
  <c r="S31" i="11"/>
  <c r="AR24" i="6"/>
  <c r="AT24" i="6" s="1"/>
  <c r="R31" i="11"/>
  <c r="AR23" i="6"/>
  <c r="AW23" i="6" s="1"/>
  <c r="Q31" i="11"/>
  <c r="P31" i="11"/>
  <c r="O31" i="11"/>
  <c r="AR20" i="6"/>
  <c r="AX20" i="6" s="1"/>
  <c r="N31" i="11"/>
  <c r="AR19" i="6"/>
  <c r="AT19" i="6" s="1"/>
  <c r="M31" i="11"/>
  <c r="AR18" i="6"/>
  <c r="AV18" i="6" s="1"/>
  <c r="L31" i="11"/>
  <c r="AR17" i="6"/>
  <c r="AS17" i="6" s="1"/>
  <c r="K31" i="11"/>
  <c r="AR16" i="6"/>
  <c r="J31" i="11"/>
  <c r="AR15" i="6"/>
  <c r="AS15" i="6" s="1"/>
  <c r="I31" i="11"/>
  <c r="AR14" i="6"/>
  <c r="H31" i="11"/>
  <c r="AR13" i="6"/>
  <c r="AV13" i="6" s="1"/>
  <c r="G31" i="11"/>
  <c r="AR214" i="6"/>
  <c r="AV214" i="6" s="1"/>
  <c r="AR218" i="6"/>
  <c r="AS218" i="6" s="1"/>
  <c r="AR242" i="6"/>
  <c r="AW242" i="6" s="1"/>
  <c r="AR210" i="6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1" i="6"/>
  <c r="AR189" i="6"/>
  <c r="AR193" i="6"/>
  <c r="AS193" i="6" s="1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8" i="6"/>
  <c r="AR163" i="6"/>
  <c r="AS163" i="6" s="1"/>
  <c r="AR161" i="6"/>
  <c r="AR157" i="6"/>
  <c r="AW157" i="6" s="1"/>
  <c r="AR137" i="6"/>
  <c r="AH13" i="6"/>
  <c r="AL13" i="6" s="1"/>
  <c r="AR22" i="6"/>
  <c r="AV22" i="6" s="1"/>
  <c r="AR12" i="6"/>
  <c r="AS12" i="6" s="1"/>
  <c r="F8" i="12"/>
  <c r="F4" i="4" s="1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R222" i="6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R226" i="6"/>
  <c r="AU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R230" i="6"/>
  <c r="AT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R234" i="6"/>
  <c r="AH235" i="6"/>
  <c r="AO235" i="6"/>
  <c r="AP235" i="6" s="1"/>
  <c r="AH236" i="6"/>
  <c r="AO236" i="6"/>
  <c r="AP236" i="6" s="1"/>
  <c r="AH237" i="6"/>
  <c r="AO237" i="6"/>
  <c r="AP237" i="6" s="1"/>
  <c r="AR237" i="6"/>
  <c r="AH238" i="6"/>
  <c r="AO238" i="6"/>
  <c r="AP238" i="6" s="1"/>
  <c r="AR238" i="6"/>
  <c r="AX238" i="6" s="1"/>
  <c r="AH239" i="6"/>
  <c r="AM239" i="6" s="1"/>
  <c r="AO239" i="6"/>
  <c r="AP239" i="6" s="1"/>
  <c r="AH240" i="6"/>
  <c r="AO240" i="6"/>
  <c r="AP240" i="6" s="1"/>
  <c r="AR240" i="6"/>
  <c r="AV240" i="6" s="1"/>
  <c r="AH241" i="6"/>
  <c r="AR241" i="6"/>
  <c r="AH242" i="6"/>
  <c r="AH243" i="6"/>
  <c r="AK243" i="6" s="1"/>
  <c r="AH244" i="6"/>
  <c r="AK244" i="6" s="1"/>
  <c r="AH245" i="6"/>
  <c r="AM245" i="6" s="1"/>
  <c r="AR245" i="6"/>
  <c r="AU245" i="6" s="1"/>
  <c r="AO247" i="6"/>
  <c r="AP247" i="6" s="1"/>
  <c r="AO248" i="6"/>
  <c r="AP248" i="6" s="1"/>
  <c r="AR248" i="6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R257" i="6"/>
  <c r="AO258" i="6"/>
  <c r="AP258" i="6" s="1"/>
  <c r="AO259" i="6"/>
  <c r="AP259" i="6" s="1"/>
  <c r="AR259" i="6"/>
  <c r="AU259" i="6" s="1"/>
  <c r="AO260" i="6"/>
  <c r="AP260" i="6" s="1"/>
  <c r="AO261" i="6"/>
  <c r="AP261" i="6" s="1"/>
  <c r="AR261" i="6"/>
  <c r="AR262" i="6"/>
  <c r="AR263" i="6"/>
  <c r="AT263" i="6" s="1"/>
  <c r="AR264" i="6"/>
  <c r="AR265" i="6"/>
  <c r="AW265" i="6" s="1"/>
  <c r="AR266" i="6"/>
  <c r="AR267" i="6"/>
  <c r="AR268" i="6"/>
  <c r="AU268" i="6" s="1"/>
  <c r="AR269" i="6"/>
  <c r="AR270" i="6"/>
  <c r="AR271" i="6"/>
  <c r="AX271" i="6" s="1"/>
  <c r="AR272" i="6"/>
  <c r="AV272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R201" i="6"/>
  <c r="AO202" i="6"/>
  <c r="AP202" i="6" s="1"/>
  <c r="AR202" i="6"/>
  <c r="AO203" i="6"/>
  <c r="AP203" i="6" s="1"/>
  <c r="AR203" i="6"/>
  <c r="AV203" i="6" s="1"/>
  <c r="AO204" i="6"/>
  <c r="AP204" i="6" s="1"/>
  <c r="AO205" i="6"/>
  <c r="AP205" i="6" s="1"/>
  <c r="AR205" i="6"/>
  <c r="AO206" i="6"/>
  <c r="AP206" i="6" s="1"/>
  <c r="AR206" i="6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R215" i="6"/>
  <c r="AW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R172" i="6"/>
  <c r="AO173" i="6"/>
  <c r="AP173" i="6" s="1"/>
  <c r="AO174" i="6"/>
  <c r="AP174" i="6" s="1"/>
  <c r="AR174" i="6"/>
  <c r="AO175" i="6"/>
  <c r="AP175" i="6" s="1"/>
  <c r="AO176" i="6"/>
  <c r="AP176" i="6" s="1"/>
  <c r="AR176" i="6"/>
  <c r="AO177" i="6"/>
  <c r="AP177" i="6" s="1"/>
  <c r="AR178" i="6"/>
  <c r="AX178" i="6" s="1"/>
  <c r="AO179" i="6"/>
  <c r="AP179" i="6" s="1"/>
  <c r="AO180" i="6"/>
  <c r="AP180" i="6" s="1"/>
  <c r="AO181" i="6"/>
  <c r="AP181" i="6" s="1"/>
  <c r="AO182" i="6"/>
  <c r="AP182" i="6" s="1"/>
  <c r="AR182" i="6"/>
  <c r="AO183" i="6"/>
  <c r="AP183" i="6" s="1"/>
  <c r="AO184" i="6"/>
  <c r="AP184" i="6" s="1"/>
  <c r="AO185" i="6"/>
  <c r="AP185" i="6" s="1"/>
  <c r="AO186" i="6"/>
  <c r="AP186" i="6" s="1"/>
  <c r="AR186" i="6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R191" i="6"/>
  <c r="AV191" i="6" s="1"/>
  <c r="AO192" i="6"/>
  <c r="AP192" i="6" s="1"/>
  <c r="AR192" i="6"/>
  <c r="AU192" i="6" s="1"/>
  <c r="AO193" i="6"/>
  <c r="AP193" i="6" s="1"/>
  <c r="AO194" i="6"/>
  <c r="AP194" i="6" s="1"/>
  <c r="AR194" i="6"/>
  <c r="AS194" i="6" s="1"/>
  <c r="AO195" i="6"/>
  <c r="AP195" i="6" s="1"/>
  <c r="AO196" i="6"/>
  <c r="AP196" i="6" s="1"/>
  <c r="AO197" i="6"/>
  <c r="AP197" i="6" s="1"/>
  <c r="AO198" i="6"/>
  <c r="AP198" i="6" s="1"/>
  <c r="AR198" i="6"/>
  <c r="AS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R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21" i="6"/>
  <c r="AR37" i="6"/>
  <c r="AU37" i="6" s="1"/>
  <c r="AR44" i="6"/>
  <c r="AV44" i="6" s="1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IN31" i="11"/>
  <c r="AR253" i="6"/>
  <c r="AS253" i="6" s="1"/>
  <c r="IN58" i="11"/>
  <c r="IN85" i="11"/>
  <c r="IN112" i="11"/>
  <c r="IN139" i="11"/>
  <c r="IN166" i="11"/>
  <c r="IN193" i="11"/>
  <c r="IN220" i="11"/>
  <c r="IN247" i="11"/>
  <c r="IN274" i="11"/>
  <c r="IN301" i="11"/>
  <c r="IN328" i="11"/>
  <c r="IN355" i="11"/>
  <c r="IN382" i="11"/>
  <c r="IN409" i="11"/>
  <c r="IN436" i="11"/>
  <c r="IN463" i="11"/>
  <c r="IN490" i="11"/>
  <c r="B14" i="6"/>
  <c r="AO353" i="6"/>
  <c r="AP353" i="6" s="1"/>
  <c r="LG112" i="11"/>
  <c r="F2" i="12" l="1"/>
  <c r="E2" i="12" s="1"/>
  <c r="C5" i="11" s="1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V253" i="6"/>
  <c r="AT18" i="6"/>
  <c r="AS140" i="6"/>
  <c r="AS77" i="6"/>
  <c r="BP164" i="6"/>
  <c r="BC94" i="6"/>
  <c r="BI51" i="6"/>
  <c r="AI246" i="6"/>
  <c r="AU253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X253" i="6"/>
  <c r="AT253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W253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BW253" i="6"/>
  <c r="BO253" i="6"/>
  <c r="AI253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U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U271" i="6"/>
  <c r="AT271" i="6"/>
  <c r="AV271" i="6"/>
  <c r="AW271" i="6"/>
  <c r="AS271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V323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BU253" i="6"/>
  <c r="AK253" i="6"/>
  <c r="AL253" i="6"/>
  <c r="BX253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U317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BH253" i="6"/>
  <c r="BV253" i="6"/>
  <c r="BN253" i="6"/>
  <c r="BD253" i="6"/>
  <c r="BF253" i="6"/>
  <c r="BC253" i="6"/>
  <c r="BP253" i="6"/>
  <c r="BE253" i="6"/>
  <c r="BY253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U319" i="6"/>
  <c r="AX319" i="6"/>
  <c r="AW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U325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AN253" i="6"/>
  <c r="BL253" i="6"/>
  <c r="BB253" i="6"/>
  <c r="BQ253" i="6"/>
  <c r="BJ253" i="6"/>
  <c r="BI253" i="6"/>
  <c r="BG253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T287" i="6"/>
  <c r="AW287" i="6"/>
  <c r="AS287" i="6"/>
  <c r="AV287" i="6"/>
  <c r="AU287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T279" i="6"/>
  <c r="AW279" i="6"/>
  <c r="AV279" i="6"/>
  <c r="AX279" i="6"/>
  <c r="AS279" i="6"/>
  <c r="AK273" i="6"/>
  <c r="AX287" i="6"/>
  <c r="AN281" i="6"/>
  <c r="AW277" i="6"/>
  <c r="AJ253" i="6"/>
  <c r="BQ230" i="6"/>
  <c r="BE230" i="6"/>
  <c r="BP230" i="6"/>
  <c r="BK230" i="6"/>
  <c r="BB230" i="6"/>
  <c r="BM253" i="6"/>
  <c r="BS253" i="6"/>
  <c r="BK253" i="6"/>
  <c r="BR253" i="6"/>
  <c r="BT253" i="6"/>
  <c r="AM285" i="6"/>
  <c r="AU279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W326" i="6"/>
  <c r="AS324" i="6"/>
  <c r="AW324" i="6"/>
  <c r="AV322" i="6"/>
  <c r="AU322" i="6"/>
  <c r="AS322" i="6"/>
  <c r="AT322" i="6"/>
  <c r="AX322" i="6"/>
  <c r="AV320" i="6"/>
  <c r="AS320" i="6"/>
  <c r="AT320" i="6"/>
  <c r="AU320" i="6"/>
  <c r="AW320" i="6"/>
  <c r="AT318" i="6"/>
  <c r="AU318" i="6"/>
  <c r="AW318" i="6"/>
  <c r="AX318" i="6"/>
  <c r="AV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V326" i="6"/>
  <c r="AX326" i="6"/>
  <c r="AV324" i="6"/>
  <c r="AU324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G2" i="12" l="1"/>
  <c r="E4" i="2" s="1"/>
  <c r="B2" i="2" s="1"/>
  <c r="AH6" i="6"/>
  <c r="AI7" i="6" s="1"/>
  <c r="O10" i="6" s="1"/>
  <c r="E3" i="12"/>
  <c r="S6" i="5" s="1"/>
  <c r="Q9" i="5"/>
  <c r="E4" i="12"/>
  <c r="AH7" i="6" s="1"/>
  <c r="E4" i="11"/>
  <c r="C175" i="11" s="1"/>
  <c r="X15" i="1" s="1"/>
  <c r="I7" i="1"/>
  <c r="T6" i="5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53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C108" i="11" l="1"/>
  <c r="L29" i="1" s="1"/>
  <c r="AG7" i="6"/>
  <c r="D14" i="3"/>
  <c r="U6" i="5"/>
  <c r="N2" i="5" s="1"/>
  <c r="C5" i="1"/>
  <c r="C173" i="11"/>
  <c r="X13" i="1" s="1"/>
  <c r="C5" i="4"/>
  <c r="B2" i="1"/>
  <c r="C186" i="11"/>
  <c r="X26" i="1" s="1"/>
  <c r="C238" i="11"/>
  <c r="D25" i="4" s="1"/>
  <c r="C457" i="11"/>
  <c r="L28" i="4" s="1"/>
  <c r="C278" i="11"/>
  <c r="F11" i="4" s="1"/>
  <c r="C77" i="11"/>
  <c r="I25" i="1" s="1"/>
  <c r="C454" i="11"/>
  <c r="L25" i="4" s="1"/>
  <c r="C232" i="11"/>
  <c r="D19" i="4" s="1"/>
  <c r="C363" i="11"/>
  <c r="I15" i="4" s="1"/>
  <c r="C27" i="11"/>
  <c r="D29" i="1" s="1"/>
  <c r="C284" i="11"/>
  <c r="F17" i="4" s="1"/>
  <c r="C125" i="11"/>
  <c r="O19" i="1" s="1"/>
  <c r="C304" i="11"/>
  <c r="G10" i="4" s="1"/>
  <c r="C477" i="11"/>
  <c r="N21" i="4" s="1"/>
  <c r="C319" i="11"/>
  <c r="G25" i="4" s="1"/>
  <c r="C456" i="11"/>
  <c r="L27" i="4" s="1"/>
  <c r="C370" i="11"/>
  <c r="I22" i="4" s="1"/>
  <c r="C244" i="11"/>
  <c r="D31" i="4" s="1"/>
  <c r="C176" i="11"/>
  <c r="X16" i="1" s="1"/>
  <c r="C351" i="11"/>
  <c r="H30" i="4" s="1"/>
  <c r="C201" i="11"/>
  <c r="M15" i="4" s="1"/>
  <c r="C122" i="11"/>
  <c r="O16" i="1" s="1"/>
  <c r="C30" i="11"/>
  <c r="C33" i="4" s="1"/>
  <c r="C189" i="11"/>
  <c r="X29" i="1" s="1"/>
  <c r="C49" i="11"/>
  <c r="F24" i="1" s="1"/>
  <c r="C398" i="11"/>
  <c r="J23" i="4" s="1"/>
  <c r="C432" i="11"/>
  <c r="K30" i="4" s="1"/>
  <c r="C151" i="11"/>
  <c r="U18" i="1" s="1"/>
  <c r="C376" i="11"/>
  <c r="I28" i="4" s="1"/>
  <c r="C156" i="11"/>
  <c r="U23" i="1" s="1"/>
  <c r="C8" i="11"/>
  <c r="D10" i="1" s="1"/>
  <c r="C251" i="11"/>
  <c r="E11" i="4" s="1"/>
  <c r="C408" i="11"/>
  <c r="J33" i="4" s="1"/>
  <c r="C82" i="11"/>
  <c r="I30" i="1" s="1"/>
  <c r="C118" i="11"/>
  <c r="O12" i="1" s="1"/>
  <c r="C253" i="11"/>
  <c r="E13" i="4" s="1"/>
  <c r="C255" i="11"/>
  <c r="E15" i="4" s="1"/>
  <c r="C482" i="11"/>
  <c r="N26" i="4" s="1"/>
  <c r="C405" i="11"/>
  <c r="J30" i="4" s="1"/>
  <c r="C414" i="11"/>
  <c r="K12" i="4" s="1"/>
  <c r="C74" i="11"/>
  <c r="I22" i="1" s="1"/>
  <c r="C119" i="11"/>
  <c r="O13" i="1" s="1"/>
  <c r="C478" i="11"/>
  <c r="N22" i="4" s="1"/>
  <c r="C42" i="11"/>
  <c r="F17" i="1" s="1"/>
  <c r="C468" i="11"/>
  <c r="N12" i="4" s="1"/>
  <c r="C242" i="11"/>
  <c r="D29" i="4" s="1"/>
  <c r="C472" i="11"/>
  <c r="N16" i="4" s="1"/>
  <c r="C36" i="11"/>
  <c r="F11" i="1" s="1"/>
  <c r="C282" i="11"/>
  <c r="F15" i="4" s="1"/>
  <c r="C196" i="11"/>
  <c r="M10" i="4" s="1"/>
  <c r="C152" i="11"/>
  <c r="U19" i="1" s="1"/>
  <c r="C55" i="11"/>
  <c r="F30" i="1" s="1"/>
  <c r="C348" i="11"/>
  <c r="H27" i="4" s="1"/>
  <c r="C24" i="11"/>
  <c r="C27" i="4" s="1"/>
  <c r="C434" i="11"/>
  <c r="K32" i="4" s="1"/>
  <c r="C241" i="11"/>
  <c r="D28" i="4" s="1"/>
  <c r="C317" i="11"/>
  <c r="G23" i="4" s="1"/>
  <c r="C293" i="11"/>
  <c r="F26" i="4" s="1"/>
  <c r="C162" i="11"/>
  <c r="U29" i="1" s="1"/>
  <c r="C360" i="11"/>
  <c r="I12" i="4" s="1"/>
  <c r="C341" i="11"/>
  <c r="H20" i="4" s="1"/>
  <c r="C29" i="11"/>
  <c r="C32" i="4" s="1"/>
  <c r="C486" i="11"/>
  <c r="N30" i="4" s="1"/>
  <c r="C271" i="11"/>
  <c r="E31" i="4" s="1"/>
  <c r="C283" i="11"/>
  <c r="F16" i="4" s="1"/>
  <c r="C219" i="11"/>
  <c r="M33" i="4" s="1"/>
  <c r="C386" i="11"/>
  <c r="J11" i="4" s="1"/>
  <c r="C467" i="11"/>
  <c r="N11" i="4" s="1"/>
  <c r="C229" i="11"/>
  <c r="D16" i="4" s="1"/>
  <c r="C254" i="11"/>
  <c r="E14" i="4" s="1"/>
  <c r="C290" i="11"/>
  <c r="F23" i="4" s="1"/>
  <c r="C310" i="11"/>
  <c r="G16" i="4" s="1"/>
  <c r="C153" i="11"/>
  <c r="U20" i="1" s="1"/>
  <c r="C164" i="11"/>
  <c r="U31" i="1" s="1"/>
  <c r="C268" i="11"/>
  <c r="E28" i="4" s="1"/>
  <c r="C311" i="11"/>
  <c r="G17" i="4" s="1"/>
  <c r="C306" i="11"/>
  <c r="G12" i="4" s="1"/>
  <c r="C137" i="11"/>
  <c r="O31" i="1" s="1"/>
  <c r="C366" i="11"/>
  <c r="I18" i="4" s="1"/>
  <c r="C132" i="11"/>
  <c r="O26" i="1" s="1"/>
  <c r="C226" i="11"/>
  <c r="D13" i="4" s="1"/>
  <c r="C34" i="11"/>
  <c r="F9" i="1" s="1"/>
  <c r="C307" i="11"/>
  <c r="G13" i="4" s="1"/>
  <c r="C158" i="11"/>
  <c r="U25" i="1" s="1"/>
  <c r="C407" i="11"/>
  <c r="J32" i="4" s="1"/>
  <c r="C314" i="11"/>
  <c r="G20" i="4" s="1"/>
  <c r="C191" i="11"/>
  <c r="X31" i="1" s="1"/>
  <c r="C199" i="11"/>
  <c r="M13" i="4" s="1"/>
  <c r="C375" i="11"/>
  <c r="I27" i="4" s="1"/>
  <c r="C26" i="11"/>
  <c r="D28" i="1" s="1"/>
  <c r="C389" i="11"/>
  <c r="J14" i="4" s="1"/>
  <c r="C391" i="11"/>
  <c r="J16" i="4" s="1"/>
  <c r="C327" i="11"/>
  <c r="G33" i="4" s="1"/>
  <c r="C294" i="11"/>
  <c r="F27" i="4" s="1"/>
  <c r="C256" i="11"/>
  <c r="E16" i="4" s="1"/>
  <c r="C262" i="11"/>
  <c r="E22" i="4" s="1"/>
  <c r="C392" i="11"/>
  <c r="J17" i="4" s="1"/>
  <c r="C161" i="11"/>
  <c r="U28" i="1" s="1"/>
  <c r="C11" i="11"/>
  <c r="D13" i="1" s="1"/>
  <c r="C107" i="11"/>
  <c r="L28" i="1" s="1"/>
  <c r="C342" i="11"/>
  <c r="H21" i="4" s="1"/>
  <c r="C400" i="11"/>
  <c r="J25" i="4" s="1"/>
  <c r="C70" i="11"/>
  <c r="I18" i="1" s="1"/>
  <c r="C25" i="11"/>
  <c r="C28" i="4" s="1"/>
  <c r="C326" i="11"/>
  <c r="G32" i="4" s="1"/>
  <c r="C473" i="11"/>
  <c r="N17" i="4" s="1"/>
  <c r="C416" i="11"/>
  <c r="K14" i="4" s="1"/>
  <c r="C43" i="11"/>
  <c r="F18" i="1" s="1"/>
  <c r="C455" i="11"/>
  <c r="L26" i="4" s="1"/>
  <c r="C9" i="11"/>
  <c r="D11" i="1" s="1"/>
  <c r="C129" i="11"/>
  <c r="O23" i="1" s="1"/>
  <c r="C71" i="11"/>
  <c r="I19" i="1" s="1"/>
  <c r="C150" i="11"/>
  <c r="U17" i="1" s="1"/>
  <c r="C428" i="11"/>
  <c r="K26" i="4" s="1"/>
  <c r="C155" i="11"/>
  <c r="U22" i="1" s="1"/>
  <c r="C212" i="11"/>
  <c r="M26" i="4" s="1"/>
  <c r="C404" i="11"/>
  <c r="J29" i="4" s="1"/>
  <c r="C190" i="11"/>
  <c r="X30" i="1" s="1"/>
  <c r="C403" i="11"/>
  <c r="J28" i="4" s="1"/>
  <c r="C52" i="11"/>
  <c r="F27" i="1" s="1"/>
  <c r="C188" i="11"/>
  <c r="X28" i="1" s="1"/>
  <c r="C258" i="11"/>
  <c r="E18" i="4" s="1"/>
  <c r="C385" i="11"/>
  <c r="J10" i="4" s="1"/>
  <c r="C483" i="11"/>
  <c r="N27" i="4" s="1"/>
  <c r="C435" i="11"/>
  <c r="K33" i="4" s="1"/>
  <c r="C160" i="11"/>
  <c r="U27" i="1" s="1"/>
  <c r="C90" i="11"/>
  <c r="L11" i="1" s="1"/>
  <c r="C359" i="11"/>
  <c r="I11" i="4" s="1"/>
  <c r="C15" i="11"/>
  <c r="D17" i="1" s="1"/>
  <c r="C261" i="11"/>
  <c r="E21" i="4" s="1"/>
  <c r="C260" i="11"/>
  <c r="E20" i="4" s="1"/>
  <c r="C117" i="11"/>
  <c r="O11" i="1" s="1"/>
  <c r="C270" i="11"/>
  <c r="E30" i="4" s="1"/>
  <c r="C309" i="11"/>
  <c r="G15" i="4" s="1"/>
  <c r="C323" i="11"/>
  <c r="G29" i="4" s="1"/>
  <c r="C371" i="11"/>
  <c r="I23" i="4" s="1"/>
  <c r="C116" i="11"/>
  <c r="O10" i="1" s="1"/>
  <c r="C174" i="11"/>
  <c r="X14" i="1" s="1"/>
  <c r="C68" i="11"/>
  <c r="I16" i="1" s="1"/>
  <c r="C339" i="11"/>
  <c r="H18" i="4" s="1"/>
  <c r="C203" i="11"/>
  <c r="M17" i="4" s="1"/>
  <c r="C349" i="11"/>
  <c r="H28" i="4" s="1"/>
  <c r="C273" i="11"/>
  <c r="E33" i="4" s="1"/>
  <c r="C39" i="11"/>
  <c r="F14" i="1" s="1"/>
  <c r="C297" i="11"/>
  <c r="F30" i="4" s="1"/>
  <c r="C233" i="11"/>
  <c r="D20" i="4" s="1"/>
  <c r="C479" i="11"/>
  <c r="N23" i="4" s="1"/>
  <c r="C396" i="11"/>
  <c r="J21" i="4" s="1"/>
  <c r="C126" i="11"/>
  <c r="O20" i="1" s="1"/>
  <c r="C364" i="11"/>
  <c r="I16" i="4" s="1"/>
  <c r="C406" i="11"/>
  <c r="J31" i="4" s="1"/>
  <c r="C347" i="11"/>
  <c r="H26" i="4" s="1"/>
  <c r="C75" i="11"/>
  <c r="I23" i="1" s="1"/>
  <c r="C206" i="11"/>
  <c r="M20" i="4" s="1"/>
  <c r="C104" i="11"/>
  <c r="L25" i="1" s="1"/>
  <c r="C445" i="11"/>
  <c r="L16" i="4" s="1"/>
  <c r="C66" i="11"/>
  <c r="I14" i="1" s="1"/>
  <c r="C92" i="11"/>
  <c r="L13" i="1" s="1"/>
  <c r="C46" i="11"/>
  <c r="F21" i="1" s="1"/>
  <c r="C422" i="11"/>
  <c r="K20" i="4" s="1"/>
  <c r="C73" i="11"/>
  <c r="I21" i="1" s="1"/>
  <c r="C252" i="11"/>
  <c r="E12" i="4" s="1"/>
  <c r="C20" i="11"/>
  <c r="C23" i="4" s="1"/>
  <c r="C367" i="11"/>
  <c r="I19" i="4" s="1"/>
  <c r="C287" i="11"/>
  <c r="F20" i="4" s="1"/>
  <c r="C19" i="11"/>
  <c r="C22" i="4" s="1"/>
  <c r="C395" i="11"/>
  <c r="J20" i="4" s="1"/>
  <c r="C299" i="11"/>
  <c r="F32" i="4" s="1"/>
  <c r="C182" i="11"/>
  <c r="X22" i="1" s="1"/>
  <c r="C263" i="11"/>
  <c r="E23" i="4" s="1"/>
  <c r="C425" i="11"/>
  <c r="K23" i="4" s="1"/>
  <c r="C451" i="11"/>
  <c r="L22" i="4" s="1"/>
  <c r="C111" i="11"/>
  <c r="L32" i="1" s="1"/>
  <c r="C397" i="11"/>
  <c r="J22" i="4" s="1"/>
  <c r="C485" i="11"/>
  <c r="N29" i="4" s="1"/>
  <c r="C394" i="11"/>
  <c r="J19" i="4" s="1"/>
  <c r="C67" i="11"/>
  <c r="I15" i="1" s="1"/>
  <c r="C439" i="11"/>
  <c r="L10" i="4" s="1"/>
  <c r="C480" i="11"/>
  <c r="N24" i="4" s="1"/>
  <c r="C475" i="11"/>
  <c r="N19" i="4" s="1"/>
  <c r="C101" i="11"/>
  <c r="L22" i="1" s="1"/>
  <c r="C266" i="11"/>
  <c r="E26" i="4" s="1"/>
  <c r="C267" i="11"/>
  <c r="E27" i="4" s="1"/>
  <c r="C230" i="11"/>
  <c r="D17" i="4" s="1"/>
  <c r="C102" i="11"/>
  <c r="L23" i="1" s="1"/>
  <c r="C192" i="11"/>
  <c r="X32" i="1" s="1"/>
  <c r="C177" i="11"/>
  <c r="X17" i="1" s="1"/>
  <c r="C181" i="11"/>
  <c r="X21" i="1" s="1"/>
  <c r="C35" i="11"/>
  <c r="F10" i="1" s="1"/>
  <c r="C78" i="11"/>
  <c r="I26" i="1" s="1"/>
  <c r="C300" i="11"/>
  <c r="F33" i="4" s="1"/>
  <c r="C63" i="11"/>
  <c r="I11" i="1" s="1"/>
  <c r="C424" i="11"/>
  <c r="K22" i="4" s="1"/>
  <c r="C37" i="11"/>
  <c r="F12" i="1" s="1"/>
  <c r="C277" i="11"/>
  <c r="F10" i="4" s="1"/>
  <c r="C379" i="11"/>
  <c r="I31" i="4" s="1"/>
  <c r="C257" i="11"/>
  <c r="E17" i="4" s="1"/>
  <c r="C103" i="11"/>
  <c r="L24" i="1" s="1"/>
  <c r="C335" i="11"/>
  <c r="H14" i="4" s="1"/>
  <c r="C88" i="11"/>
  <c r="L9" i="1" s="1"/>
  <c r="C470" i="11"/>
  <c r="N14" i="4" s="1"/>
  <c r="C81" i="11"/>
  <c r="I29" i="1" s="1"/>
  <c r="C171" i="11"/>
  <c r="X11" i="1" s="1"/>
  <c r="C420" i="11"/>
  <c r="K18" i="4" s="1"/>
  <c r="C259" i="11"/>
  <c r="E19" i="4" s="1"/>
  <c r="C372" i="11"/>
  <c r="I24" i="4" s="1"/>
  <c r="C325" i="11"/>
  <c r="G31" i="4" s="1"/>
  <c r="C373" i="11"/>
  <c r="I25" i="4" s="1"/>
  <c r="C381" i="11"/>
  <c r="I33" i="4" s="1"/>
  <c r="C331" i="11"/>
  <c r="H10" i="4" s="1"/>
  <c r="C94" i="11"/>
  <c r="L15" i="1" s="1"/>
  <c r="C442" i="11"/>
  <c r="L13" i="4" s="1"/>
  <c r="C402" i="11"/>
  <c r="J27" i="4" s="1"/>
  <c r="C378" i="11"/>
  <c r="I30" i="4" s="1"/>
  <c r="C361" i="11"/>
  <c r="I13" i="4" s="1"/>
  <c r="C41" i="11"/>
  <c r="F16" i="1" s="1"/>
  <c r="C163" i="11"/>
  <c r="U30" i="1" s="1"/>
  <c r="C14" i="11"/>
  <c r="C17" i="4" s="1"/>
  <c r="C426" i="11"/>
  <c r="K24" i="4" s="1"/>
  <c r="C149" i="11"/>
  <c r="U16" i="1" s="1"/>
  <c r="C332" i="11"/>
  <c r="H11" i="4" s="1"/>
  <c r="C316" i="11"/>
  <c r="G22" i="4" s="1"/>
  <c r="C471" i="11"/>
  <c r="N15" i="4" s="1"/>
  <c r="C448" i="11"/>
  <c r="L19" i="4" s="1"/>
  <c r="C452" i="11"/>
  <c r="L23" i="4" s="1"/>
  <c r="C228" i="11"/>
  <c r="D15" i="4" s="1"/>
  <c r="C217" i="11"/>
  <c r="M31" i="4" s="1"/>
  <c r="C280" i="11"/>
  <c r="F13" i="4" s="1"/>
  <c r="C264" i="11"/>
  <c r="E24" i="4" s="1"/>
  <c r="C216" i="11"/>
  <c r="M30" i="4" s="1"/>
  <c r="C461" i="11"/>
  <c r="L32" i="4" s="1"/>
  <c r="C12" i="11"/>
  <c r="C15" i="4" s="1"/>
  <c r="C148" i="11"/>
  <c r="C499" i="11" s="1"/>
  <c r="C224" i="11"/>
  <c r="D11" i="4" s="1"/>
  <c r="C324" i="11"/>
  <c r="G30" i="4" s="1"/>
  <c r="C204" i="11"/>
  <c r="M18" i="4" s="1"/>
  <c r="C390" i="11"/>
  <c r="J15" i="4" s="1"/>
  <c r="C474" i="11"/>
  <c r="N18" i="4" s="1"/>
  <c r="C197" i="11"/>
  <c r="M11" i="4" s="1"/>
  <c r="C286" i="11"/>
  <c r="F19" i="4" s="1"/>
  <c r="C170" i="11"/>
  <c r="X10" i="1" s="1"/>
  <c r="C487" i="11"/>
  <c r="N31" i="4" s="1"/>
  <c r="C91" i="11"/>
  <c r="L12" i="1" s="1"/>
  <c r="C23" i="11"/>
  <c r="D25" i="1" s="1"/>
  <c r="C334" i="11"/>
  <c r="H13" i="4" s="1"/>
  <c r="C57" i="11"/>
  <c r="F32" i="1" s="1"/>
  <c r="C440" i="11"/>
  <c r="L11" i="4" s="1"/>
  <c r="C350" i="11"/>
  <c r="H29" i="4" s="1"/>
  <c r="C147" i="11"/>
  <c r="U14" i="1" s="1"/>
  <c r="C399" i="11"/>
  <c r="J24" i="4" s="1"/>
  <c r="C218" i="11"/>
  <c r="M32" i="4" s="1"/>
  <c r="C89" i="11"/>
  <c r="L10" i="1" s="1"/>
  <c r="C80" i="11"/>
  <c r="I28" i="1" s="1"/>
  <c r="C79" i="11"/>
  <c r="I27" i="1" s="1"/>
  <c r="C185" i="11"/>
  <c r="X25" i="1" s="1"/>
  <c r="G36" i="3"/>
  <c r="C447" i="11"/>
  <c r="L18" i="4" s="1"/>
  <c r="C40" i="11"/>
  <c r="F15" i="1" s="1"/>
  <c r="C115" i="11"/>
  <c r="O9" i="1" s="1"/>
  <c r="C65" i="11"/>
  <c r="I13" i="1" s="1"/>
  <c r="C476" i="11"/>
  <c r="N20" i="4" s="1"/>
  <c r="C17" i="11"/>
  <c r="C20" i="4" s="1"/>
  <c r="C377" i="11"/>
  <c r="I29" i="4" s="1"/>
  <c r="C333" i="11"/>
  <c r="H12" i="4" s="1"/>
  <c r="C295" i="11"/>
  <c r="F28" i="4" s="1"/>
  <c r="C96" i="11"/>
  <c r="L17" i="1" s="1"/>
  <c r="C345" i="11"/>
  <c r="H24" i="4" s="1"/>
  <c r="C433" i="11"/>
  <c r="K31" i="4" s="1"/>
  <c r="C441" i="11"/>
  <c r="L12" i="4" s="1"/>
  <c r="C315" i="11"/>
  <c r="G21" i="4" s="1"/>
  <c r="C312" i="11"/>
  <c r="G18" i="4" s="1"/>
  <c r="C172" i="11"/>
  <c r="X12" i="1" s="1"/>
  <c r="C484" i="11"/>
  <c r="N28" i="4" s="1"/>
  <c r="C469" i="11"/>
  <c r="N13" i="4" s="1"/>
  <c r="C183" i="11"/>
  <c r="X23" i="1" s="1"/>
  <c r="C72" i="11"/>
  <c r="I20" i="1" s="1"/>
  <c r="C353" i="11"/>
  <c r="H32" i="4" s="1"/>
  <c r="C412" i="11"/>
  <c r="K10" i="4" s="1"/>
  <c r="C352" i="11"/>
  <c r="H31" i="4" s="1"/>
  <c r="C338" i="11"/>
  <c r="H17" i="4" s="1"/>
  <c r="C131" i="11"/>
  <c r="O25" i="1" s="1"/>
  <c r="C106" i="11"/>
  <c r="L27" i="1" s="1"/>
  <c r="C13" i="11"/>
  <c r="D15" i="1" s="1"/>
  <c r="C99" i="11"/>
  <c r="L20" i="1" s="1"/>
  <c r="C208" i="11"/>
  <c r="M22" i="4" s="1"/>
  <c r="C320" i="11"/>
  <c r="G26" i="4" s="1"/>
  <c r="C105" i="11"/>
  <c r="L26" i="1" s="1"/>
  <c r="C145" i="11"/>
  <c r="U12" i="1" s="1"/>
  <c r="C127" i="11"/>
  <c r="O21" i="1" s="1"/>
  <c r="C344" i="11"/>
  <c r="H23" i="4" s="1"/>
  <c r="C16" i="11"/>
  <c r="C336" i="11"/>
  <c r="H15" i="4" s="1"/>
  <c r="C53" i="11"/>
  <c r="F28" i="1" s="1"/>
  <c r="C98" i="11"/>
  <c r="L19" i="1" s="1"/>
  <c r="C369" i="11"/>
  <c r="I21" i="4" s="1"/>
  <c r="C279" i="11"/>
  <c r="F12" i="4" s="1"/>
  <c r="C227" i="11"/>
  <c r="D14" i="4" s="1"/>
  <c r="C243" i="11"/>
  <c r="D30" i="4" s="1"/>
  <c r="C235" i="11"/>
  <c r="D22" i="4" s="1"/>
  <c r="C231" i="11"/>
  <c r="D18" i="4" s="1"/>
  <c r="C76" i="11"/>
  <c r="I24" i="1" s="1"/>
  <c r="C488" i="11"/>
  <c r="N32" i="4" s="1"/>
  <c r="C298" i="11"/>
  <c r="F31" i="4" s="1"/>
  <c r="C44" i="11"/>
  <c r="F19" i="1" s="1"/>
  <c r="C427" i="11"/>
  <c r="K25" i="4" s="1"/>
  <c r="C430" i="11"/>
  <c r="K28" i="4" s="1"/>
  <c r="C362" i="11"/>
  <c r="I14" i="4" s="1"/>
  <c r="C423" i="11"/>
  <c r="K21" i="4" s="1"/>
  <c r="C387" i="11"/>
  <c r="J12" i="4" s="1"/>
  <c r="C83" i="11"/>
  <c r="I31" i="1" s="1"/>
  <c r="C291" i="11"/>
  <c r="F24" i="4" s="1"/>
  <c r="C124" i="11"/>
  <c r="O18" i="1" s="1"/>
  <c r="C138" i="11"/>
  <c r="O32" i="1" s="1"/>
  <c r="C202" i="11"/>
  <c r="M16" i="4" s="1"/>
  <c r="C225" i="11"/>
  <c r="D12" i="4" s="1"/>
  <c r="C466" i="11"/>
  <c r="N10" i="4" s="1"/>
  <c r="C393" i="11"/>
  <c r="J18" i="4" s="1"/>
  <c r="C281" i="11"/>
  <c r="F14" i="4" s="1"/>
  <c r="C136" i="11"/>
  <c r="O30" i="1" s="1"/>
  <c r="C419" i="11"/>
  <c r="K17" i="4" s="1"/>
  <c r="C401" i="11"/>
  <c r="J26" i="4" s="1"/>
  <c r="C322" i="11"/>
  <c r="G28" i="4" s="1"/>
  <c r="C157" i="11"/>
  <c r="U24" i="1" s="1"/>
  <c r="C134" i="11"/>
  <c r="O28" i="1" s="1"/>
  <c r="C321" i="11"/>
  <c r="G27" i="4" s="1"/>
  <c r="C178" i="11"/>
  <c r="X18" i="1" s="1"/>
  <c r="C154" i="11"/>
  <c r="U21" i="1" s="1"/>
  <c r="C380" i="11"/>
  <c r="I32" i="4" s="1"/>
  <c r="C318" i="11"/>
  <c r="G24" i="4" s="1"/>
  <c r="C38" i="11"/>
  <c r="F13" i="1" s="1"/>
  <c r="C288" i="11"/>
  <c r="F21" i="4" s="1"/>
  <c r="C184" i="11"/>
  <c r="X24" i="1" s="1"/>
  <c r="C130" i="11"/>
  <c r="O24" i="1" s="1"/>
  <c r="C223" i="11"/>
  <c r="D10" i="4" s="1"/>
  <c r="C165" i="11"/>
  <c r="U32" i="1" s="1"/>
  <c r="C444" i="11"/>
  <c r="L15" i="4" s="1"/>
  <c r="C374" i="11"/>
  <c r="I26" i="4" s="1"/>
  <c r="C429" i="11"/>
  <c r="K27" i="4" s="1"/>
  <c r="C187" i="11"/>
  <c r="X27" i="1" s="1"/>
  <c r="C237" i="11"/>
  <c r="D24" i="4" s="1"/>
  <c r="C421" i="11"/>
  <c r="K19" i="4" s="1"/>
  <c r="C458" i="11"/>
  <c r="L29" i="4" s="1"/>
  <c r="C343" i="11"/>
  <c r="H22" i="4" s="1"/>
  <c r="C93" i="11"/>
  <c r="L14" i="1" s="1"/>
  <c r="C337" i="11"/>
  <c r="H16" i="4" s="1"/>
  <c r="C413" i="11"/>
  <c r="K11" i="4" s="1"/>
  <c r="C346" i="11"/>
  <c r="H25" i="4" s="1"/>
  <c r="C45" i="11"/>
  <c r="F20" i="1" s="1"/>
  <c r="C305" i="11"/>
  <c r="G11" i="4" s="1"/>
  <c r="C69" i="11"/>
  <c r="I17" i="1" s="1"/>
  <c r="C51" i="11"/>
  <c r="F26" i="1" s="1"/>
  <c r="C143" i="11"/>
  <c r="U10" i="1" s="1"/>
  <c r="C146" i="11"/>
  <c r="C180" i="11"/>
  <c r="X20" i="1" s="1"/>
  <c r="C142" i="11"/>
  <c r="U9" i="1" s="1"/>
  <c r="C210" i="11"/>
  <c r="M24" i="4" s="1"/>
  <c r="C47" i="11"/>
  <c r="F22" i="1" s="1"/>
  <c r="C159" i="11"/>
  <c r="U26" i="1" s="1"/>
  <c r="C120" i="11"/>
  <c r="O14" i="1" s="1"/>
  <c r="C240" i="11"/>
  <c r="D27" i="4" s="1"/>
  <c r="C121" i="11"/>
  <c r="O15" i="1" s="1"/>
  <c r="C289" i="11"/>
  <c r="F22" i="4" s="1"/>
  <c r="C205" i="11"/>
  <c r="M19" i="4" s="1"/>
  <c r="C179" i="11"/>
  <c r="X19" i="1" s="1"/>
  <c r="C250" i="11"/>
  <c r="E10" i="4" s="1"/>
  <c r="C269" i="11"/>
  <c r="E29" i="4" s="1"/>
  <c r="C354" i="11"/>
  <c r="H33" i="4" s="1"/>
  <c r="C10" i="11"/>
  <c r="C13" i="4" s="1"/>
  <c r="C446" i="11"/>
  <c r="L17" i="4" s="1"/>
  <c r="C18" i="11"/>
  <c r="D20" i="1" s="1"/>
  <c r="C215" i="11"/>
  <c r="M29" i="4" s="1"/>
  <c r="C462" i="11"/>
  <c r="L33" i="4" s="1"/>
  <c r="C443" i="11"/>
  <c r="L14" i="4" s="1"/>
  <c r="C7" i="11"/>
  <c r="C10" i="4" s="1"/>
  <c r="C100" i="11"/>
  <c r="L21" i="1" s="1"/>
  <c r="C296" i="11"/>
  <c r="F29" i="4" s="1"/>
  <c r="C48" i="11"/>
  <c r="F23" i="1" s="1"/>
  <c r="C239" i="11"/>
  <c r="D26" i="4" s="1"/>
  <c r="C450" i="11"/>
  <c r="L21" i="4" s="1"/>
  <c r="C135" i="11"/>
  <c r="O29" i="1" s="1"/>
  <c r="C64" i="11"/>
  <c r="I12" i="1" s="1"/>
  <c r="C54" i="11"/>
  <c r="F29" i="1" s="1"/>
  <c r="C61" i="11"/>
  <c r="I9" i="1" s="1"/>
  <c r="C388" i="11"/>
  <c r="J13" i="4" s="1"/>
  <c r="C128" i="11"/>
  <c r="O22" i="1" s="1"/>
  <c r="C198" i="11"/>
  <c r="M12" i="4" s="1"/>
  <c r="C169" i="11"/>
  <c r="X9" i="1" s="1"/>
  <c r="C415" i="11"/>
  <c r="K13" i="4" s="1"/>
  <c r="C207" i="11"/>
  <c r="M21" i="4" s="1"/>
  <c r="C21" i="11"/>
  <c r="C24" i="4" s="1"/>
  <c r="C460" i="11"/>
  <c r="L31" i="4" s="1"/>
  <c r="C365" i="11"/>
  <c r="I17" i="4" s="1"/>
  <c r="C481" i="11"/>
  <c r="N25" i="4" s="1"/>
  <c r="C211" i="11"/>
  <c r="M25" i="4" s="1"/>
  <c r="C368" i="11"/>
  <c r="I20" i="4" s="1"/>
  <c r="C313" i="11"/>
  <c r="G19" i="4" s="1"/>
  <c r="C459" i="11"/>
  <c r="L30" i="4" s="1"/>
  <c r="C214" i="11"/>
  <c r="M28" i="4" s="1"/>
  <c r="C50" i="11"/>
  <c r="F25" i="1" s="1"/>
  <c r="C133" i="11"/>
  <c r="O27" i="1" s="1"/>
  <c r="C245" i="11"/>
  <c r="D32" i="4" s="1"/>
  <c r="C110" i="11"/>
  <c r="L31" i="1" s="1"/>
  <c r="C123" i="11"/>
  <c r="O17" i="1" s="1"/>
  <c r="C453" i="11"/>
  <c r="L24" i="4" s="1"/>
  <c r="C209" i="11"/>
  <c r="M23" i="4" s="1"/>
  <c r="C84" i="11"/>
  <c r="I32" i="1" s="1"/>
  <c r="C213" i="11"/>
  <c r="M27" i="4" s="1"/>
  <c r="C272" i="11"/>
  <c r="E32" i="4" s="1"/>
  <c r="C95" i="11"/>
  <c r="L16" i="1" s="1"/>
  <c r="C489" i="11"/>
  <c r="N33" i="4" s="1"/>
  <c r="C358" i="11"/>
  <c r="I10" i="4" s="1"/>
  <c r="C431" i="11"/>
  <c r="K29" i="4" s="1"/>
  <c r="C56" i="11"/>
  <c r="F31" i="1" s="1"/>
  <c r="C97" i="11"/>
  <c r="L18" i="1" s="1"/>
  <c r="C28" i="11"/>
  <c r="C31" i="4" s="1"/>
  <c r="C246" i="11"/>
  <c r="D33" i="4" s="1"/>
  <c r="C236" i="11"/>
  <c r="D23" i="4" s="1"/>
  <c r="C265" i="11"/>
  <c r="E25" i="4" s="1"/>
  <c r="C234" i="11"/>
  <c r="D21" i="4" s="1"/>
  <c r="C340" i="11"/>
  <c r="H19" i="4" s="1"/>
  <c r="C292" i="11"/>
  <c r="F25" i="4" s="1"/>
  <c r="C109" i="11"/>
  <c r="L30" i="1" s="1"/>
  <c r="C62" i="11"/>
  <c r="I10" i="1" s="1"/>
  <c r="C449" i="11"/>
  <c r="L20" i="4" s="1"/>
  <c r="C418" i="11"/>
  <c r="K16" i="4" s="1"/>
  <c r="C417" i="11"/>
  <c r="K15" i="4" s="1"/>
  <c r="C22" i="11"/>
  <c r="C25" i="4" s="1"/>
  <c r="C200" i="11"/>
  <c r="M14" i="4" s="1"/>
  <c r="C144" i="11"/>
  <c r="U11" i="1" s="1"/>
  <c r="S8" i="5"/>
  <c r="C308" i="11"/>
  <c r="G14" i="4" s="1"/>
  <c r="C285" i="11"/>
  <c r="F18" i="4" s="1"/>
  <c r="D70" i="11" l="1"/>
  <c r="J18" i="1" s="1"/>
  <c r="O23" i="4"/>
  <c r="O17" i="4"/>
  <c r="D186" i="11"/>
  <c r="Y26" i="1" s="1"/>
  <c r="D26" i="1"/>
  <c r="D81" i="11"/>
  <c r="J29" i="1" s="1"/>
  <c r="C30" i="4"/>
  <c r="O30" i="4" s="1"/>
  <c r="C29" i="4"/>
  <c r="O29" i="4" s="1"/>
  <c r="D16" i="1"/>
  <c r="D486" i="11"/>
  <c r="C12" i="4"/>
  <c r="O12" i="4" s="1"/>
  <c r="D108" i="11"/>
  <c r="M29" i="1" s="1"/>
  <c r="D19" i="1"/>
  <c r="O22" i="4"/>
  <c r="D472" i="11"/>
  <c r="C497" i="11"/>
  <c r="D497" i="11" s="1"/>
  <c r="E15" i="12"/>
  <c r="H41" i="3" s="1"/>
  <c r="D155" i="11"/>
  <c r="D32" i="1"/>
  <c r="C11" i="4"/>
  <c r="O11" i="4" s="1"/>
  <c r="D92" i="11"/>
  <c r="M13" i="1" s="1"/>
  <c r="D479" i="11"/>
  <c r="D175" i="11"/>
  <c r="Y15" i="1" s="1"/>
  <c r="D191" i="11"/>
  <c r="Y31" i="1" s="1"/>
  <c r="D22" i="1"/>
  <c r="C515" i="11"/>
  <c r="D515" i="11" s="1"/>
  <c r="C16" i="4"/>
  <c r="O16" i="4" s="1"/>
  <c r="C507" i="11"/>
  <c r="D507" i="11" s="1"/>
  <c r="D162" i="11"/>
  <c r="V29" i="1" s="1"/>
  <c r="D173" i="11"/>
  <c r="Y13" i="1" s="1"/>
  <c r="O24" i="4"/>
  <c r="D38" i="11"/>
  <c r="G13" i="1" s="1"/>
  <c r="C513" i="11"/>
  <c r="D513" i="11" s="1"/>
  <c r="D189" i="11"/>
  <c r="Y29" i="1" s="1"/>
  <c r="D42" i="11"/>
  <c r="G17" i="1" s="1"/>
  <c r="O28" i="4"/>
  <c r="D467" i="11"/>
  <c r="D104" i="11"/>
  <c r="M25" i="1" s="1"/>
  <c r="C26" i="4"/>
  <c r="O26" i="4" s="1"/>
  <c r="D52" i="11"/>
  <c r="G27" i="1" s="1"/>
  <c r="D125" i="11"/>
  <c r="P19" i="1" s="1"/>
  <c r="C500" i="11"/>
  <c r="D500" i="11" s="1"/>
  <c r="D66" i="11"/>
  <c r="J14" i="1" s="1"/>
  <c r="D470" i="11"/>
  <c r="D89" i="11"/>
  <c r="M10" i="1" s="1"/>
  <c r="D106" i="11"/>
  <c r="M27" i="1" s="1"/>
  <c r="D150" i="11"/>
  <c r="V17" i="1" s="1"/>
  <c r="C18" i="4"/>
  <c r="O18" i="4" s="1"/>
  <c r="D14" i="1"/>
  <c r="D117" i="11"/>
  <c r="P11" i="1" s="1"/>
  <c r="D39" i="11"/>
  <c r="G14" i="1" s="1"/>
  <c r="D77" i="11"/>
  <c r="J25" i="1" s="1"/>
  <c r="D131" i="11"/>
  <c r="P25" i="1" s="1"/>
  <c r="D471" i="11"/>
  <c r="D158" i="11"/>
  <c r="V25" i="1" s="1"/>
  <c r="D185" i="11"/>
  <c r="Y25" i="1" s="1"/>
  <c r="U15" i="1"/>
  <c r="D27" i="1"/>
  <c r="D482" i="11"/>
  <c r="D145" i="11"/>
  <c r="V12" i="1" s="1"/>
  <c r="D475" i="11"/>
  <c r="D69" i="11"/>
  <c r="J17" i="1" s="1"/>
  <c r="O31" i="4"/>
  <c r="O32" i="4"/>
  <c r="O27" i="4"/>
  <c r="E13" i="12"/>
  <c r="H38" i="3" s="1"/>
  <c r="D164" i="11"/>
  <c r="V31" i="1" s="1"/>
  <c r="D90" i="11"/>
  <c r="M11" i="1" s="1"/>
  <c r="D72" i="11"/>
  <c r="J20" i="1" s="1"/>
  <c r="D41" i="11"/>
  <c r="G16" i="1" s="1"/>
  <c r="D174" i="11"/>
  <c r="Y14" i="1" s="1"/>
  <c r="D107" i="11"/>
  <c r="M28" i="1" s="1"/>
  <c r="D36" i="11"/>
  <c r="G11" i="1" s="1"/>
  <c r="D474" i="11"/>
  <c r="D152" i="11"/>
  <c r="V19" i="1" s="1"/>
  <c r="D488" i="11"/>
  <c r="D83" i="11"/>
  <c r="J31" i="1" s="1"/>
  <c r="D127" i="11"/>
  <c r="P21" i="1" s="1"/>
  <c r="D68" i="11"/>
  <c r="J16" i="1" s="1"/>
  <c r="D71" i="11"/>
  <c r="J19" i="1" s="1"/>
  <c r="D46" i="11"/>
  <c r="G21" i="1" s="1"/>
  <c r="D176" i="11"/>
  <c r="Y16" i="1" s="1"/>
  <c r="D149" i="11"/>
  <c r="V16" i="1" s="1"/>
  <c r="D132" i="11"/>
  <c r="P26" i="1" s="1"/>
  <c r="D161" i="11"/>
  <c r="V28" i="1" s="1"/>
  <c r="C512" i="11"/>
  <c r="D512" i="11" s="1"/>
  <c r="D192" i="11"/>
  <c r="Y32" i="1" s="1"/>
  <c r="D483" i="11"/>
  <c r="E9" i="12"/>
  <c r="H42" i="3" s="1"/>
  <c r="D31" i="1"/>
  <c r="D478" i="11"/>
  <c r="D137" i="11"/>
  <c r="P31" i="1" s="1"/>
  <c r="D21" i="1"/>
  <c r="D160" i="11"/>
  <c r="V27" i="1" s="1"/>
  <c r="D181" i="11"/>
  <c r="Y21" i="1" s="1"/>
  <c r="C502" i="11"/>
  <c r="D502" i="11" s="1"/>
  <c r="D78" i="11"/>
  <c r="J26" i="1" s="1"/>
  <c r="D473" i="11"/>
  <c r="D122" i="11"/>
  <c r="P16" i="1" s="1"/>
  <c r="D79" i="11"/>
  <c r="J27" i="1" s="1"/>
  <c r="D63" i="11"/>
  <c r="J11" i="1" s="1"/>
  <c r="D96" i="11"/>
  <c r="M17" i="1" s="1"/>
  <c r="D171" i="11"/>
  <c r="Y11" i="1" s="1"/>
  <c r="D119" i="11"/>
  <c r="P13" i="1" s="1"/>
  <c r="D468" i="11"/>
  <c r="O15" i="4"/>
  <c r="D100" i="11"/>
  <c r="M21" i="1" s="1"/>
  <c r="D67" i="11"/>
  <c r="J15" i="1" s="1"/>
  <c r="D115" i="11"/>
  <c r="P9" i="1" s="1"/>
  <c r="D477" i="11"/>
  <c r="D116" i="11"/>
  <c r="P10" i="1" s="1"/>
  <c r="D94" i="11"/>
  <c r="M15" i="1" s="1"/>
  <c r="D183" i="11"/>
  <c r="Y23" i="1" s="1"/>
  <c r="D40" i="11"/>
  <c r="G15" i="1" s="1"/>
  <c r="C19" i="4"/>
  <c r="O19" i="4" s="1"/>
  <c r="D51" i="11"/>
  <c r="G26" i="1" s="1"/>
  <c r="E11" i="12"/>
  <c r="H36" i="3" s="1"/>
  <c r="C509" i="11"/>
  <c r="D509" i="11" s="1"/>
  <c r="D74" i="11"/>
  <c r="J22" i="1" s="1"/>
  <c r="D43" i="11"/>
  <c r="G18" i="1" s="1"/>
  <c r="D121" i="11"/>
  <c r="P15" i="1" s="1"/>
  <c r="D154" i="11"/>
  <c r="V21" i="1" s="1"/>
  <c r="C511" i="11"/>
  <c r="D511" i="11" s="1"/>
  <c r="D178" i="11"/>
  <c r="Y18" i="1" s="1"/>
  <c r="D18" i="1"/>
  <c r="D151" i="11"/>
  <c r="V18" i="1" s="1"/>
  <c r="D54" i="11"/>
  <c r="G29" i="1" s="1"/>
  <c r="D105" i="11"/>
  <c r="M26" i="1" s="1"/>
  <c r="D485" i="11"/>
  <c r="D182" i="11"/>
  <c r="Y22" i="1" s="1"/>
  <c r="D98" i="11"/>
  <c r="M19" i="1" s="1"/>
  <c r="C14" i="4"/>
  <c r="O14" i="4" s="1"/>
  <c r="C510" i="11"/>
  <c r="D510" i="11" s="1"/>
  <c r="D88" i="11"/>
  <c r="M9" i="1" s="1"/>
  <c r="D34" i="11"/>
  <c r="G9" i="1" s="1"/>
  <c r="D153" i="11"/>
  <c r="V20" i="1" s="1"/>
  <c r="E10" i="12"/>
  <c r="H35" i="3" s="1"/>
  <c r="D55" i="11"/>
  <c r="G30" i="1" s="1"/>
  <c r="D50" i="11"/>
  <c r="G25" i="1" s="1"/>
  <c r="C537" i="11"/>
  <c r="D537" i="11" s="1"/>
  <c r="S26" i="1" s="1"/>
  <c r="C516" i="11"/>
  <c r="D516" i="11" s="1"/>
  <c r="D180" i="11"/>
  <c r="Y20" i="1" s="1"/>
  <c r="O13" i="4"/>
  <c r="O20" i="4"/>
  <c r="C382" i="11"/>
  <c r="I34" i="4" s="1"/>
  <c r="C31" i="11"/>
  <c r="J42" i="3" s="1"/>
  <c r="C528" i="11"/>
  <c r="R17" i="1" s="1"/>
  <c r="D187" i="11"/>
  <c r="Y27" i="1" s="1"/>
  <c r="D136" i="11"/>
  <c r="P30" i="1" s="1"/>
  <c r="D499" i="11"/>
  <c r="D56" i="11"/>
  <c r="G31" i="1" s="1"/>
  <c r="C514" i="11"/>
  <c r="D514" i="11" s="1"/>
  <c r="C524" i="11"/>
  <c r="R13" i="1" s="1"/>
  <c r="D101" i="11"/>
  <c r="M22" i="1" s="1"/>
  <c r="C531" i="11"/>
  <c r="D531" i="11" s="1"/>
  <c r="S20" i="1" s="1"/>
  <c r="D126" i="11"/>
  <c r="P20" i="1" s="1"/>
  <c r="D53" i="11"/>
  <c r="G28" i="1" s="1"/>
  <c r="D484" i="11"/>
  <c r="D170" i="11"/>
  <c r="Y10" i="1" s="1"/>
  <c r="D73" i="11"/>
  <c r="J21" i="1" s="1"/>
  <c r="U13" i="1"/>
  <c r="D476" i="11"/>
  <c r="D147" i="11"/>
  <c r="V14" i="1" s="1"/>
  <c r="C355" i="11"/>
  <c r="H34" i="4" s="1"/>
  <c r="D138" i="11"/>
  <c r="P32" i="1" s="1"/>
  <c r="C526" i="11"/>
  <c r="R15" i="1" s="1"/>
  <c r="D47" i="11"/>
  <c r="G22" i="1" s="1"/>
  <c r="C533" i="11"/>
  <c r="R22" i="1" s="1"/>
  <c r="C536" i="11"/>
  <c r="D536" i="11" s="1"/>
  <c r="S25" i="1" s="1"/>
  <c r="C532" i="11"/>
  <c r="D532" i="11" s="1"/>
  <c r="S21" i="1" s="1"/>
  <c r="C539" i="11"/>
  <c r="R28" i="1" s="1"/>
  <c r="D35" i="11"/>
  <c r="G10" i="1" s="1"/>
  <c r="D111" i="11"/>
  <c r="M32" i="1" s="1"/>
  <c r="D163" i="11"/>
  <c r="V30" i="1" s="1"/>
  <c r="C542" i="11"/>
  <c r="R31" i="1" s="1"/>
  <c r="D148" i="11"/>
  <c r="V15" i="1" s="1"/>
  <c r="C498" i="11"/>
  <c r="D498" i="11" s="1"/>
  <c r="D177" i="11"/>
  <c r="Y17" i="1" s="1"/>
  <c r="C506" i="11"/>
  <c r="D506" i="11" s="1"/>
  <c r="X33" i="1"/>
  <c r="C501" i="11"/>
  <c r="D501" i="11" s="1"/>
  <c r="D80" i="11"/>
  <c r="J28" i="1" s="1"/>
  <c r="D188" i="11"/>
  <c r="Y28" i="1" s="1"/>
  <c r="D146" i="11"/>
  <c r="V13" i="1" s="1"/>
  <c r="O10" i="4"/>
  <c r="C85" i="11"/>
  <c r="J36" i="3" s="1"/>
  <c r="C247" i="11"/>
  <c r="D34" i="4" s="1"/>
  <c r="C166" i="11"/>
  <c r="E14" i="12" s="1"/>
  <c r="C496" i="11"/>
  <c r="D496" i="11" s="1"/>
  <c r="C436" i="11"/>
  <c r="K34" i="4" s="1"/>
  <c r="D172" i="11"/>
  <c r="Y12" i="1" s="1"/>
  <c r="C530" i="11"/>
  <c r="R19" i="1" s="1"/>
  <c r="C463" i="11"/>
  <c r="L34" i="4" s="1"/>
  <c r="D133" i="11"/>
  <c r="P27" i="1" s="1"/>
  <c r="D466" i="11"/>
  <c r="D124" i="11"/>
  <c r="P18" i="1" s="1"/>
  <c r="D134" i="11"/>
  <c r="P28" i="1" s="1"/>
  <c r="C508" i="11"/>
  <c r="D508" i="11" s="1"/>
  <c r="C58" i="11"/>
  <c r="F33" i="1" s="1"/>
  <c r="D469" i="11"/>
  <c r="C521" i="11"/>
  <c r="D521" i="11" s="1"/>
  <c r="S10" i="1" s="1"/>
  <c r="C525" i="11"/>
  <c r="D525" i="11" s="1"/>
  <c r="S14" i="1" s="1"/>
  <c r="D99" i="11"/>
  <c r="M20" i="1" s="1"/>
  <c r="C193" i="11"/>
  <c r="J41" i="3" s="1"/>
  <c r="C301" i="11"/>
  <c r="F34" i="4" s="1"/>
  <c r="D65" i="11"/>
  <c r="J13" i="1" s="1"/>
  <c r="I33" i="1"/>
  <c r="C409" i="11"/>
  <c r="J34" i="4" s="1"/>
  <c r="C523" i="11"/>
  <c r="D523" i="11" s="1"/>
  <c r="S12" i="1" s="1"/>
  <c r="D135" i="11"/>
  <c r="P29" i="1" s="1"/>
  <c r="D143" i="11"/>
  <c r="V10" i="1" s="1"/>
  <c r="D118" i="11"/>
  <c r="P12" i="1" s="1"/>
  <c r="D37" i="11"/>
  <c r="G12" i="1" s="1"/>
  <c r="D93" i="11"/>
  <c r="M14" i="1" s="1"/>
  <c r="D57" i="11"/>
  <c r="G32" i="1" s="1"/>
  <c r="D481" i="11"/>
  <c r="D61" i="11"/>
  <c r="J9" i="1" s="1"/>
  <c r="C505" i="11"/>
  <c r="D505" i="11" s="1"/>
  <c r="D169" i="11"/>
  <c r="Y9" i="1" s="1"/>
  <c r="C493" i="11"/>
  <c r="D493" i="11" s="1"/>
  <c r="D9" i="1"/>
  <c r="C21" i="4"/>
  <c r="O21" i="4" s="1"/>
  <c r="C504" i="11"/>
  <c r="D504" i="11" s="1"/>
  <c r="D44" i="11"/>
  <c r="G19" i="1" s="1"/>
  <c r="D130" i="11"/>
  <c r="P24" i="1" s="1"/>
  <c r="D76" i="11"/>
  <c r="J24" i="1" s="1"/>
  <c r="C503" i="11"/>
  <c r="D503" i="11" s="1"/>
  <c r="D45" i="11"/>
  <c r="G20" i="1" s="1"/>
  <c r="D91" i="11"/>
  <c r="M12" i="1" s="1"/>
  <c r="D12" i="1"/>
  <c r="C494" i="11"/>
  <c r="D494" i="11" s="1"/>
  <c r="C535" i="11"/>
  <c r="D535" i="11" s="1"/>
  <c r="S24" i="1" s="1"/>
  <c r="D190" i="11"/>
  <c r="Y30" i="1" s="1"/>
  <c r="O33" i="1"/>
  <c r="D82" i="11"/>
  <c r="J30" i="1" s="1"/>
  <c r="C520" i="11"/>
  <c r="D520" i="11" s="1"/>
  <c r="S9" i="1" s="1"/>
  <c r="D128" i="11"/>
  <c r="P22" i="1" s="1"/>
  <c r="C538" i="11"/>
  <c r="R27" i="1" s="1"/>
  <c r="D120" i="11"/>
  <c r="P14" i="1" s="1"/>
  <c r="D142" i="11"/>
  <c r="V9" i="1" s="1"/>
  <c r="D165" i="11"/>
  <c r="V32" i="1" s="1"/>
  <c r="D24" i="1"/>
  <c r="D157" i="11"/>
  <c r="V24" i="1" s="1"/>
  <c r="C139" i="11"/>
  <c r="J38" i="3" s="1"/>
  <c r="D103" i="11"/>
  <c r="M24" i="1" s="1"/>
  <c r="D123" i="11"/>
  <c r="P17" i="1" s="1"/>
  <c r="D487" i="11"/>
  <c r="D179" i="11"/>
  <c r="Y19" i="1" s="1"/>
  <c r="D159" i="11"/>
  <c r="V26" i="1" s="1"/>
  <c r="D62" i="11"/>
  <c r="J10" i="1" s="1"/>
  <c r="D184" i="11"/>
  <c r="Y24" i="1" s="1"/>
  <c r="C527" i="11"/>
  <c r="R16" i="1" s="1"/>
  <c r="D48" i="11"/>
  <c r="G23" i="1" s="1"/>
  <c r="O25" i="4"/>
  <c r="D64" i="11"/>
  <c r="J12" i="1" s="1"/>
  <c r="D95" i="11"/>
  <c r="M16" i="1" s="1"/>
  <c r="E12" i="12"/>
  <c r="H37" i="3" s="1"/>
  <c r="D156" i="11"/>
  <c r="V23" i="1" s="1"/>
  <c r="C220" i="11"/>
  <c r="M34" i="4" s="1"/>
  <c r="C490" i="11"/>
  <c r="N34" i="4" s="1"/>
  <c r="C541" i="11"/>
  <c r="R30" i="1" s="1"/>
  <c r="D75" i="11"/>
  <c r="J23" i="1" s="1"/>
  <c r="D23" i="1"/>
  <c r="C529" i="11"/>
  <c r="R18" i="1" s="1"/>
  <c r="C534" i="11"/>
  <c r="R23" i="1" s="1"/>
  <c r="D84" i="11"/>
  <c r="J32" i="1" s="1"/>
  <c r="D49" i="11"/>
  <c r="G24" i="1" s="1"/>
  <c r="D129" i="11"/>
  <c r="P23" i="1" s="1"/>
  <c r="D109" i="11"/>
  <c r="M30" i="1" s="1"/>
  <c r="C522" i="11"/>
  <c r="R11" i="1" s="1"/>
  <c r="D110" i="11"/>
  <c r="M31" i="1" s="1"/>
  <c r="C540" i="11"/>
  <c r="D540" i="11" s="1"/>
  <c r="S29" i="1" s="1"/>
  <c r="D97" i="11"/>
  <c r="M18" i="1" s="1"/>
  <c r="D480" i="11"/>
  <c r="C274" i="11"/>
  <c r="E34" i="4" s="1"/>
  <c r="C543" i="11"/>
  <c r="R32" i="1" s="1"/>
  <c r="D144" i="11"/>
  <c r="V11" i="1" s="1"/>
  <c r="D30" i="1"/>
  <c r="C112" i="11"/>
  <c r="L33" i="1" s="1"/>
  <c r="C495" i="11"/>
  <c r="D495" i="11" s="1"/>
  <c r="D102" i="11"/>
  <c r="M23" i="1" s="1"/>
  <c r="D489" i="11"/>
  <c r="O33" i="4"/>
  <c r="C328" i="11"/>
  <c r="G34" i="4" s="1"/>
  <c r="E155" i="11" l="1"/>
  <c r="E16" i="12"/>
  <c r="H40" i="3" s="1"/>
  <c r="V22" i="1"/>
  <c r="F13" i="12"/>
  <c r="I38" i="3" s="1"/>
  <c r="D539" i="11"/>
  <c r="S28" i="1" s="1"/>
  <c r="E182" i="11"/>
  <c r="F15" i="12"/>
  <c r="I41" i="3" s="1"/>
  <c r="F14" i="12"/>
  <c r="R21" i="1"/>
  <c r="F11" i="12"/>
  <c r="I36" i="3" s="1"/>
  <c r="D528" i="11"/>
  <c r="S17" i="1" s="1"/>
  <c r="U33" i="1"/>
  <c r="E183" i="11"/>
  <c r="R25" i="1"/>
  <c r="D533" i="11"/>
  <c r="S22" i="1" s="1"/>
  <c r="D524" i="11"/>
  <c r="S13" i="1" s="1"/>
  <c r="E180" i="11"/>
  <c r="E17" i="12"/>
  <c r="H39" i="3" s="1"/>
  <c r="D542" i="11"/>
  <c r="S31" i="1" s="1"/>
  <c r="D33" i="1"/>
  <c r="R26" i="1"/>
  <c r="E153" i="11"/>
  <c r="F10" i="12"/>
  <c r="I35" i="3" s="1"/>
  <c r="D166" i="11"/>
  <c r="V33" i="1" s="1"/>
  <c r="C34" i="4"/>
  <c r="O34" i="4" s="1"/>
  <c r="E471" i="11"/>
  <c r="P15" i="4" s="1"/>
  <c r="E129" i="11"/>
  <c r="R20" i="1"/>
  <c r="D526" i="11"/>
  <c r="S15" i="1" s="1"/>
  <c r="D85" i="11"/>
  <c r="J33" i="1" s="1"/>
  <c r="R14" i="1"/>
  <c r="E484" i="11"/>
  <c r="P28" i="4" s="1"/>
  <c r="R12" i="1"/>
  <c r="E120" i="11"/>
  <c r="R10" i="1"/>
  <c r="D530" i="11"/>
  <c r="S19" i="1" s="1"/>
  <c r="E117" i="11"/>
  <c r="E488" i="11"/>
  <c r="P32" i="4" s="1"/>
  <c r="D193" i="11"/>
  <c r="Y33" i="1" s="1"/>
  <c r="E514" i="11"/>
  <c r="E191" i="11"/>
  <c r="E142" i="11"/>
  <c r="E502" i="11"/>
  <c r="E483" i="11"/>
  <c r="P27" i="4" s="1"/>
  <c r="E43" i="11"/>
  <c r="E189" i="11"/>
  <c r="E123" i="11"/>
  <c r="E127" i="11"/>
  <c r="E489" i="11"/>
  <c r="P33" i="4" s="1"/>
  <c r="E472" i="11"/>
  <c r="P16" i="4" s="1"/>
  <c r="E160" i="11"/>
  <c r="E48" i="11"/>
  <c r="E509" i="11"/>
  <c r="J35" i="3"/>
  <c r="E165" i="11"/>
  <c r="E50" i="11"/>
  <c r="E81" i="11"/>
  <c r="D58" i="11"/>
  <c r="G33" i="1" s="1"/>
  <c r="E485" i="11"/>
  <c r="P29" i="4" s="1"/>
  <c r="E134" i="11"/>
  <c r="E486" i="11"/>
  <c r="P30" i="4" s="1"/>
  <c r="F12" i="12"/>
  <c r="I37" i="3" s="1"/>
  <c r="E157" i="11"/>
  <c r="E70" i="11"/>
  <c r="E135" i="11"/>
  <c r="E64" i="11"/>
  <c r="E124" i="11"/>
  <c r="E49" i="11"/>
  <c r="D112" i="11"/>
  <c r="M33" i="1" s="1"/>
  <c r="E96" i="11"/>
  <c r="E147" i="11"/>
  <c r="E190" i="11"/>
  <c r="D529" i="11"/>
  <c r="S18" i="1" s="1"/>
  <c r="E143" i="11"/>
  <c r="E156" i="11"/>
  <c r="E467" i="11"/>
  <c r="P11" i="4" s="1"/>
  <c r="E476" i="11"/>
  <c r="P20" i="4" s="1"/>
  <c r="E47" i="11"/>
  <c r="E132" i="11"/>
  <c r="E62" i="11"/>
  <c r="E61" i="11"/>
  <c r="E56" i="11"/>
  <c r="E111" i="11"/>
  <c r="D490" i="11"/>
  <c r="E107" i="11"/>
  <c r="E163" i="11"/>
  <c r="E176" i="11"/>
  <c r="E477" i="11"/>
  <c r="P21" i="4" s="1"/>
  <c r="E506" i="11"/>
  <c r="E38" i="11"/>
  <c r="E39" i="11"/>
  <c r="E170" i="11"/>
  <c r="E36" i="11"/>
  <c r="E181" i="11"/>
  <c r="D139" i="11"/>
  <c r="K38" i="3" s="1"/>
  <c r="E498" i="11"/>
  <c r="E45" i="11"/>
  <c r="E115" i="11"/>
  <c r="E480" i="11"/>
  <c r="P24" i="4" s="1"/>
  <c r="E73" i="11"/>
  <c r="E76" i="11"/>
  <c r="E138" i="11"/>
  <c r="E479" i="11"/>
  <c r="P23" i="4" s="1"/>
  <c r="E131" i="11"/>
  <c r="E128" i="11"/>
  <c r="E68" i="11"/>
  <c r="E185" i="11"/>
  <c r="E46" i="11"/>
  <c r="E175" i="11"/>
  <c r="E69" i="11"/>
  <c r="E63" i="11"/>
  <c r="E93" i="11"/>
  <c r="R29" i="1"/>
  <c r="E475" i="11"/>
  <c r="P19" i="4" s="1"/>
  <c r="E512" i="11"/>
  <c r="E503" i="11"/>
  <c r="E136" i="11"/>
  <c r="E126" i="11"/>
  <c r="E150" i="11"/>
  <c r="E82" i="11"/>
  <c r="E122" i="11"/>
  <c r="E35" i="11"/>
  <c r="E75" i="11"/>
  <c r="E83" i="11"/>
  <c r="E133" i="11"/>
  <c r="E173" i="11"/>
  <c r="E105" i="11"/>
  <c r="E513" i="11"/>
  <c r="E187" i="11"/>
  <c r="E174" i="11"/>
  <c r="D541" i="11"/>
  <c r="S30" i="1" s="1"/>
  <c r="E65" i="11"/>
  <c r="E74" i="11"/>
  <c r="E186" i="11"/>
  <c r="E80" i="11"/>
  <c r="E151" i="11"/>
  <c r="E473" i="11"/>
  <c r="P17" i="4" s="1"/>
  <c r="E470" i="11"/>
  <c r="P14" i="4" s="1"/>
  <c r="E474" i="11"/>
  <c r="P18" i="4" s="1"/>
  <c r="E41" i="11"/>
  <c r="E481" i="11"/>
  <c r="P25" i="4" s="1"/>
  <c r="E184" i="11"/>
  <c r="E100" i="11"/>
  <c r="E178" i="11"/>
  <c r="E57" i="11"/>
  <c r="E177" i="11"/>
  <c r="E40" i="11"/>
  <c r="E496" i="11"/>
  <c r="E53" i="11"/>
  <c r="E103" i="11"/>
  <c r="E164" i="11"/>
  <c r="E511" i="11"/>
  <c r="E146" i="11"/>
  <c r="E508" i="11"/>
  <c r="E171" i="11"/>
  <c r="E144" i="11"/>
  <c r="R9" i="1"/>
  <c r="E478" i="11"/>
  <c r="P22" i="4" s="1"/>
  <c r="C544" i="11"/>
  <c r="J39" i="3" s="1"/>
  <c r="E42" i="11"/>
  <c r="E482" i="11"/>
  <c r="P26" i="4" s="1"/>
  <c r="E125" i="11"/>
  <c r="E121" i="11"/>
  <c r="E469" i="11"/>
  <c r="P13" i="4" s="1"/>
  <c r="E466" i="11"/>
  <c r="P10" i="4" s="1"/>
  <c r="E162" i="11"/>
  <c r="E72" i="11"/>
  <c r="E37" i="11"/>
  <c r="E487" i="11"/>
  <c r="P31" i="4" s="1"/>
  <c r="E468" i="11"/>
  <c r="P12" i="4" s="1"/>
  <c r="E89" i="11"/>
  <c r="E188" i="11"/>
  <c r="E101" i="11"/>
  <c r="E102" i="11"/>
  <c r="E109" i="11"/>
  <c r="E108" i="11"/>
  <c r="E192" i="11"/>
  <c r="E172" i="11"/>
  <c r="E106" i="11"/>
  <c r="E495" i="11"/>
  <c r="E497" i="11"/>
  <c r="E130" i="11"/>
  <c r="E145" i="11"/>
  <c r="E169" i="11"/>
  <c r="E510" i="11"/>
  <c r="E161" i="11"/>
  <c r="E179" i="11"/>
  <c r="E94" i="11"/>
  <c r="E152" i="11"/>
  <c r="D538" i="11"/>
  <c r="S27" i="1" s="1"/>
  <c r="R24" i="1"/>
  <c r="D522" i="11"/>
  <c r="S11" i="1" s="1"/>
  <c r="D527" i="11"/>
  <c r="S16" i="1" s="1"/>
  <c r="E110" i="11"/>
  <c r="E493" i="11"/>
  <c r="C517" i="11"/>
  <c r="J40" i="3" s="1"/>
  <c r="E91" i="11"/>
  <c r="E88" i="11"/>
  <c r="E54" i="11"/>
  <c r="E515" i="11"/>
  <c r="E500" i="11"/>
  <c r="E504" i="11"/>
  <c r="E516" i="11"/>
  <c r="E71" i="11"/>
  <c r="E67" i="11"/>
  <c r="E66" i="11"/>
  <c r="E119" i="11"/>
  <c r="E79" i="11"/>
  <c r="E92" i="11"/>
  <c r="E98" i="11"/>
  <c r="E78" i="11"/>
  <c r="E507" i="11"/>
  <c r="E148" i="11"/>
  <c r="E149" i="11"/>
  <c r="E118" i="11"/>
  <c r="D534" i="11"/>
  <c r="S23" i="1" s="1"/>
  <c r="E159" i="11"/>
  <c r="E97" i="11"/>
  <c r="E90" i="11"/>
  <c r="E99" i="11"/>
  <c r="E505" i="11"/>
  <c r="E51" i="11"/>
  <c r="E55" i="11"/>
  <c r="E154" i="11"/>
  <c r="E84" i="11"/>
  <c r="E95" i="11"/>
  <c r="E137" i="11"/>
  <c r="E104" i="11"/>
  <c r="E499" i="11"/>
  <c r="E77" i="11"/>
  <c r="E116" i="11"/>
  <c r="E494" i="11"/>
  <c r="E501" i="11"/>
  <c r="E158" i="11"/>
  <c r="D543" i="11"/>
  <c r="S32" i="1" s="1"/>
  <c r="E44" i="11"/>
  <c r="J37" i="3"/>
  <c r="E34" i="11"/>
  <c r="E52" i="11"/>
  <c r="F16" i="12"/>
  <c r="I40" i="3" s="1"/>
  <c r="G12" i="12" l="1"/>
  <c r="G16" i="12"/>
  <c r="G11" i="12"/>
  <c r="G14" i="12"/>
  <c r="G15" i="12"/>
  <c r="G13" i="12"/>
  <c r="G10" i="12"/>
  <c r="K36" i="3"/>
  <c r="K37" i="3"/>
  <c r="K41" i="3"/>
  <c r="F17" i="12"/>
  <c r="I39" i="3" s="1"/>
  <c r="P33" i="1"/>
  <c r="C560" i="11"/>
  <c r="D544" i="11"/>
  <c r="K39" i="3" s="1"/>
  <c r="C561" i="11"/>
  <c r="C554" i="11"/>
  <c r="C570" i="11"/>
  <c r="K35" i="3"/>
  <c r="C548" i="11"/>
  <c r="C549" i="11"/>
  <c r="C562" i="11"/>
  <c r="C556" i="11"/>
  <c r="C551" i="11"/>
  <c r="C550" i="11"/>
  <c r="C568" i="11"/>
  <c r="C557" i="11"/>
  <c r="C552" i="11"/>
  <c r="E532" i="11"/>
  <c r="E537" i="11"/>
  <c r="C563" i="11"/>
  <c r="C559" i="11"/>
  <c r="C558" i="11"/>
  <c r="C566" i="11"/>
  <c r="C555" i="11"/>
  <c r="E525" i="11"/>
  <c r="C564" i="11"/>
  <c r="E535" i="11"/>
  <c r="E528" i="11"/>
  <c r="C553" i="11"/>
  <c r="R33" i="1"/>
  <c r="E523" i="11"/>
  <c r="E536" i="11"/>
  <c r="C567" i="11"/>
  <c r="E534" i="11"/>
  <c r="E540" i="11"/>
  <c r="C569" i="11"/>
  <c r="C547" i="11"/>
  <c r="E538" i="11"/>
  <c r="C565" i="11"/>
  <c r="E543" i="11"/>
  <c r="E522" i="11"/>
  <c r="E521" i="11"/>
  <c r="E520" i="11"/>
  <c r="E529" i="11"/>
  <c r="D517" i="11"/>
  <c r="K40" i="3" s="1"/>
  <c r="E530" i="11"/>
  <c r="E531" i="11"/>
  <c r="E533" i="11"/>
  <c r="E527" i="11"/>
  <c r="E542" i="11"/>
  <c r="E541" i="11"/>
  <c r="E526" i="11"/>
  <c r="E539" i="11"/>
  <c r="E524" i="11"/>
  <c r="AO436" i="6" l="1"/>
  <c r="AP436" i="6" s="1"/>
  <c r="G17" i="12"/>
  <c r="S33" i="1"/>
  <c r="D554" i="11"/>
  <c r="D558" i="11"/>
  <c r="D567" i="11"/>
  <c r="D560" i="11"/>
  <c r="D563" i="11"/>
  <c r="D569" i="11"/>
  <c r="D555" i="11"/>
  <c r="D561" i="11"/>
  <c r="D565" i="11"/>
  <c r="D562" i="11"/>
  <c r="D551" i="11"/>
  <c r="D547" i="11"/>
  <c r="D550" i="11"/>
  <c r="D549" i="11"/>
  <c r="C571" i="11"/>
  <c r="D564" i="11"/>
  <c r="D568" i="11"/>
  <c r="D570" i="11"/>
  <c r="D556" i="11"/>
  <c r="D553" i="11"/>
  <c r="D552" i="11"/>
  <c r="D557" i="11"/>
  <c r="D566" i="11"/>
  <c r="D559" i="11"/>
  <c r="D548" i="11"/>
  <c r="G18" i="12" l="1"/>
  <c r="D30" i="2"/>
  <c r="G30" i="2" s="1"/>
  <c r="D28" i="2"/>
  <c r="I28" i="2" s="1"/>
  <c r="D8" i="2"/>
  <c r="I8" i="2" s="1"/>
  <c r="D29" i="2"/>
  <c r="E29" i="2" s="1"/>
  <c r="D10" i="2"/>
  <c r="H10" i="2" s="1"/>
  <c r="D31" i="2"/>
  <c r="H31" i="2" s="1"/>
  <c r="D25" i="2"/>
  <c r="G25" i="2" s="1"/>
  <c r="D18" i="2"/>
  <c r="G18" i="2" s="1"/>
  <c r="D23" i="2"/>
  <c r="I23" i="2" s="1"/>
  <c r="D22" i="2"/>
  <c r="H22" i="2" s="1"/>
  <c r="D19" i="2"/>
  <c r="E19" i="2" s="1"/>
  <c r="D24" i="2"/>
  <c r="E24" i="2" s="1"/>
  <c r="D21" i="2"/>
  <c r="H21" i="2" s="1"/>
  <c r="D7" i="2"/>
  <c r="E7" i="2" s="1"/>
  <c r="D32" i="2"/>
  <c r="G32" i="2" s="1"/>
  <c r="D11" i="2"/>
  <c r="H11" i="2" s="1"/>
  <c r="D15" i="2"/>
  <c r="I15" i="2" s="1"/>
  <c r="D27" i="2"/>
  <c r="I27" i="2" s="1"/>
  <c r="D20" i="2"/>
  <c r="H20" i="2" s="1"/>
  <c r="D12" i="2"/>
  <c r="E12" i="2" s="1"/>
  <c r="D9" i="2"/>
  <c r="G9" i="2" s="1"/>
  <c r="D16" i="2"/>
  <c r="H16" i="2" s="1"/>
  <c r="D17" i="2"/>
  <c r="E17" i="2" s="1"/>
  <c r="D14" i="2"/>
  <c r="I14" i="2" s="1"/>
  <c r="G15" i="2" l="1"/>
  <c r="I18" i="2"/>
  <c r="E15" i="2"/>
  <c r="H23" i="2"/>
  <c r="H9" i="2"/>
  <c r="G28" i="2"/>
  <c r="E30" i="2"/>
  <c r="I10" i="2"/>
  <c r="I31" i="2"/>
  <c r="G7" i="2"/>
  <c r="H30" i="2"/>
  <c r="G29" i="2"/>
  <c r="E23" i="2"/>
  <c r="G21" i="2"/>
  <c r="E22" i="2"/>
  <c r="H25" i="2"/>
  <c r="H32" i="2"/>
  <c r="G17" i="2"/>
  <c r="E10" i="2"/>
  <c r="G31" i="2"/>
  <c r="I32" i="2"/>
  <c r="E20" i="2"/>
  <c r="E16" i="2"/>
  <c r="I24" i="2"/>
  <c r="G16" i="2"/>
  <c r="E31" i="2"/>
  <c r="G10" i="2"/>
  <c r="I30" i="2"/>
  <c r="H28" i="2"/>
  <c r="E21" i="2"/>
  <c r="G14" i="2"/>
  <c r="E18" i="2"/>
  <c r="H18" i="2"/>
  <c r="H19" i="2"/>
  <c r="G8" i="2"/>
  <c r="I12" i="2"/>
  <c r="G11" i="2"/>
  <c r="H17" i="2"/>
  <c r="H12" i="2"/>
  <c r="I16" i="2"/>
  <c r="H8" i="2"/>
  <c r="I19" i="2"/>
  <c r="E28" i="2"/>
  <c r="H29" i="2"/>
  <c r="I11" i="2"/>
  <c r="E11" i="2"/>
  <c r="I25" i="2"/>
  <c r="E25" i="2"/>
  <c r="H24" i="2"/>
  <c r="E8" i="2"/>
  <c r="E14" i="2"/>
  <c r="G24" i="2"/>
  <c r="G23" i="2"/>
  <c r="H14" i="2"/>
  <c r="E32" i="2"/>
  <c r="I20" i="2"/>
  <c r="G20" i="2"/>
  <c r="I29" i="2"/>
  <c r="G12" i="2"/>
  <c r="I9" i="2"/>
  <c r="H27" i="2"/>
  <c r="E27" i="2"/>
  <c r="H7" i="2"/>
  <c r="I17" i="2"/>
  <c r="I7" i="2"/>
  <c r="E9" i="2"/>
  <c r="I22" i="2"/>
  <c r="H15" i="2"/>
  <c r="G27" i="2"/>
  <c r="G22" i="2"/>
  <c r="I21" i="2"/>
  <c r="G19" i="2"/>
</calcChain>
</file>

<file path=xl/sharedStrings.xml><?xml version="1.0" encoding="utf-8"?>
<sst xmlns="http://schemas.openxmlformats.org/spreadsheetml/2006/main" count="1876" uniqueCount="1111">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</sst>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1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4"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0.32621951219512196</c:v>
                </c:pt>
                <c:pt idx="1">
                  <c:v>0</c:v>
                </c:pt>
                <c:pt idx="2">
                  <c:v>5.4878048780487805E-2</c:v>
                </c:pt>
                <c:pt idx="3">
                  <c:v>9.451219512195122E-2</c:v>
                </c:pt>
                <c:pt idx="4">
                  <c:v>0.23170731707317074</c:v>
                </c:pt>
                <c:pt idx="5">
                  <c:v>0.21341463414634146</c:v>
                </c:pt>
                <c:pt idx="6">
                  <c:v>7.926829268292683E-2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CareerSource Escarosa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19</c:v>
                </c:pt>
                <c:pt idx="1">
                  <c:v>SEP 26</c:v>
                </c:pt>
                <c:pt idx="2">
                  <c:v>OCT 03</c:v>
                </c:pt>
                <c:pt idx="3">
                  <c:v>OCT 10</c:v>
                </c:pt>
                <c:pt idx="4">
                  <c:v>OCT 17</c:v>
                </c:pt>
                <c:pt idx="5">
                  <c:v>OCT 24</c:v>
                </c:pt>
                <c:pt idx="6">
                  <c:v>OCT 31</c:v>
                </c:pt>
                <c:pt idx="7">
                  <c:v>NOV 07</c:v>
                </c:pt>
                <c:pt idx="8">
                  <c:v>NOV 14</c:v>
                </c:pt>
                <c:pt idx="9">
                  <c:v>NOV 21</c:v>
                </c:pt>
                <c:pt idx="10">
                  <c:v>NOV 28</c:v>
                </c:pt>
                <c:pt idx="11">
                  <c:v>DEC 05</c:v>
                </c:pt>
                <c:pt idx="12">
                  <c:v>DEC 12</c:v>
                </c:pt>
                <c:pt idx="13">
                  <c:v>DEC 19</c:v>
                </c:pt>
                <c:pt idx="14">
                  <c:v>DEC 26</c:v>
                </c:pt>
                <c:pt idx="15">
                  <c:v>JAN 02</c:v>
                </c:pt>
                <c:pt idx="16">
                  <c:v>JAN 09</c:v>
                </c:pt>
                <c:pt idx="17">
                  <c:v>JAN 16</c:v>
                </c:pt>
                <c:pt idx="18">
                  <c:v>JAN 23</c:v>
                </c:pt>
                <c:pt idx="19">
                  <c:v>JAN 30</c:v>
                </c:pt>
                <c:pt idx="20">
                  <c:v>FEB 06</c:v>
                </c:pt>
                <c:pt idx="21">
                  <c:v>FEB 13</c:v>
                </c:pt>
                <c:pt idx="22">
                  <c:v>FEB 20</c:v>
                </c:pt>
                <c:pt idx="23">
                  <c:v>FEB 27</c:v>
                </c:pt>
                <c:pt idx="24">
                  <c:v>MAR 06</c:v>
                </c:pt>
                <c:pt idx="25">
                  <c:v>MAR 13</c:v>
                </c:pt>
                <c:pt idx="26">
                  <c:v>MAR 20</c:v>
                </c:pt>
                <c:pt idx="27">
                  <c:v>MAR 27</c:v>
                </c:pt>
                <c:pt idx="28">
                  <c:v>APR 03</c:v>
                </c:pt>
                <c:pt idx="29">
                  <c:v>APR 10</c:v>
                </c:pt>
                <c:pt idx="30">
                  <c:v>APR 17</c:v>
                </c:pt>
                <c:pt idx="31">
                  <c:v>APR 24</c:v>
                </c:pt>
                <c:pt idx="32">
                  <c:v>MAY 01</c:v>
                </c:pt>
                <c:pt idx="33">
                  <c:v>MAY 08</c:v>
                </c:pt>
                <c:pt idx="34">
                  <c:v>MAY 15</c:v>
                </c:pt>
                <c:pt idx="35">
                  <c:v>MAY 22</c:v>
                </c:pt>
                <c:pt idx="36">
                  <c:v>MAY 29</c:v>
                </c:pt>
                <c:pt idx="37">
                  <c:v>JUN 05</c:v>
                </c:pt>
                <c:pt idx="38">
                  <c:v>JUN 12</c:v>
                </c:pt>
                <c:pt idx="39">
                  <c:v>JUN 19</c:v>
                </c:pt>
                <c:pt idx="40">
                  <c:v>JUN 26</c:v>
                </c:pt>
                <c:pt idx="41">
                  <c:v>JUL 03</c:v>
                </c:pt>
                <c:pt idx="42">
                  <c:v>JUL 10</c:v>
                </c:pt>
                <c:pt idx="43">
                  <c:v>JUL 17</c:v>
                </c:pt>
                <c:pt idx="44">
                  <c:v>JUL 24</c:v>
                </c:pt>
                <c:pt idx="45">
                  <c:v>JUL 31</c:v>
                </c:pt>
                <c:pt idx="46">
                  <c:v>AUG 07</c:v>
                </c:pt>
                <c:pt idx="47">
                  <c:v>AUG 14</c:v>
                </c:pt>
                <c:pt idx="48">
                  <c:v>AUG 21</c:v>
                </c:pt>
                <c:pt idx="49">
                  <c:v>AUG 28</c:v>
                </c:pt>
                <c:pt idx="50">
                  <c:v>SEP 04</c:v>
                </c:pt>
                <c:pt idx="51">
                  <c:v>SEP 11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21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  <c:pt idx="24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18</c:v>
                </c:pt>
                <c:pt idx="29">
                  <c:v>17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22</c:v>
                </c:pt>
                <c:pt idx="40">
                  <c:v>21</c:v>
                </c:pt>
                <c:pt idx="41">
                  <c:v>20</c:v>
                </c:pt>
                <c:pt idx="42">
                  <c:v>21</c:v>
                </c:pt>
                <c:pt idx="43">
                  <c:v>20</c:v>
                </c:pt>
                <c:pt idx="44">
                  <c:v>21</c:v>
                </c:pt>
                <c:pt idx="45">
                  <c:v>19</c:v>
                </c:pt>
                <c:pt idx="46">
                  <c:v>17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17</c:v>
                </c:pt>
                <c:pt idx="51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999048"/>
        <c:axId val="221999440"/>
      </c:lineChart>
      <c:catAx>
        <c:axId val="221999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99440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221999440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99048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DEFERRED (51)  DISABLED CHILD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19</c:v>
                </c:pt>
                <c:pt idx="1">
                  <c:v>SEP 26</c:v>
                </c:pt>
                <c:pt idx="2">
                  <c:v>OCT 03</c:v>
                </c:pt>
                <c:pt idx="3">
                  <c:v>OCT 10</c:v>
                </c:pt>
                <c:pt idx="4">
                  <c:v>OCT 17</c:v>
                </c:pt>
                <c:pt idx="5">
                  <c:v>OCT 24</c:v>
                </c:pt>
                <c:pt idx="6">
                  <c:v>OCT 31</c:v>
                </c:pt>
                <c:pt idx="7">
                  <c:v>NOV 07</c:v>
                </c:pt>
                <c:pt idx="8">
                  <c:v>NOV 14</c:v>
                </c:pt>
                <c:pt idx="9">
                  <c:v>NOV 21</c:v>
                </c:pt>
                <c:pt idx="10">
                  <c:v>NOV 28</c:v>
                </c:pt>
                <c:pt idx="11">
                  <c:v>DEC 05</c:v>
                </c:pt>
                <c:pt idx="12">
                  <c:v>DEC 12</c:v>
                </c:pt>
                <c:pt idx="13">
                  <c:v>DEC 19</c:v>
                </c:pt>
                <c:pt idx="14">
                  <c:v>DEC 26</c:v>
                </c:pt>
                <c:pt idx="15">
                  <c:v>JAN 02</c:v>
                </c:pt>
                <c:pt idx="16">
                  <c:v>JAN 09</c:v>
                </c:pt>
                <c:pt idx="17">
                  <c:v>JAN 16</c:v>
                </c:pt>
                <c:pt idx="18">
                  <c:v>JAN 23</c:v>
                </c:pt>
                <c:pt idx="19">
                  <c:v>JAN 30</c:v>
                </c:pt>
                <c:pt idx="20">
                  <c:v>FEB 06</c:v>
                </c:pt>
                <c:pt idx="21">
                  <c:v>FEB 13</c:v>
                </c:pt>
                <c:pt idx="22">
                  <c:v>FEB 20</c:v>
                </c:pt>
                <c:pt idx="23">
                  <c:v>FEB 27</c:v>
                </c:pt>
                <c:pt idx="24">
                  <c:v>MAR 06</c:v>
                </c:pt>
                <c:pt idx="25">
                  <c:v>MAR 13</c:v>
                </c:pt>
                <c:pt idx="26">
                  <c:v>MAR 20</c:v>
                </c:pt>
                <c:pt idx="27">
                  <c:v>MAR 27</c:v>
                </c:pt>
                <c:pt idx="28">
                  <c:v>APR 03</c:v>
                </c:pt>
                <c:pt idx="29">
                  <c:v>APR 10</c:v>
                </c:pt>
                <c:pt idx="30">
                  <c:v>APR 17</c:v>
                </c:pt>
                <c:pt idx="31">
                  <c:v>APR 24</c:v>
                </c:pt>
                <c:pt idx="32">
                  <c:v>MAY 01</c:v>
                </c:pt>
                <c:pt idx="33">
                  <c:v>MAY 08</c:v>
                </c:pt>
                <c:pt idx="34">
                  <c:v>MAY 15</c:v>
                </c:pt>
                <c:pt idx="35">
                  <c:v>MAY 22</c:v>
                </c:pt>
                <c:pt idx="36">
                  <c:v>MAY 29</c:v>
                </c:pt>
                <c:pt idx="37">
                  <c:v>JUN 05</c:v>
                </c:pt>
                <c:pt idx="38">
                  <c:v>JUN 12</c:v>
                </c:pt>
                <c:pt idx="39">
                  <c:v>JUN 19</c:v>
                </c:pt>
                <c:pt idx="40">
                  <c:v>JUN 26</c:v>
                </c:pt>
                <c:pt idx="41">
                  <c:v>JUL 03</c:v>
                </c:pt>
                <c:pt idx="42">
                  <c:v>JUL 10</c:v>
                </c:pt>
                <c:pt idx="43">
                  <c:v>JUL 17</c:v>
                </c:pt>
                <c:pt idx="44">
                  <c:v>JUL 24</c:v>
                </c:pt>
                <c:pt idx="45">
                  <c:v>JUL 31</c:v>
                </c:pt>
                <c:pt idx="46">
                  <c:v>AUG 07</c:v>
                </c:pt>
                <c:pt idx="47">
                  <c:v>AUG 14</c:v>
                </c:pt>
                <c:pt idx="48">
                  <c:v>AUG 21</c:v>
                </c:pt>
                <c:pt idx="49">
                  <c:v>AUG 28</c:v>
                </c:pt>
                <c:pt idx="50">
                  <c:v>SEP 04</c:v>
                </c:pt>
                <c:pt idx="51">
                  <c:v>SEP 11</c:v>
                </c:pt>
              </c:strCache>
            </c:strRef>
          </c:cat>
          <c:val>
            <c:numRef>
              <c:f>[0]!CASE1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7" formatCode="0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19</c:v>
                </c:pt>
                <c:pt idx="1">
                  <c:v>SEP 26</c:v>
                </c:pt>
                <c:pt idx="2">
                  <c:v>OCT 03</c:v>
                </c:pt>
                <c:pt idx="3">
                  <c:v>OCT 10</c:v>
                </c:pt>
                <c:pt idx="4">
                  <c:v>OCT 17</c:v>
                </c:pt>
                <c:pt idx="5">
                  <c:v>OCT 24</c:v>
                </c:pt>
                <c:pt idx="6">
                  <c:v>OCT 31</c:v>
                </c:pt>
                <c:pt idx="7">
                  <c:v>NOV 07</c:v>
                </c:pt>
                <c:pt idx="8">
                  <c:v>NOV 14</c:v>
                </c:pt>
                <c:pt idx="9">
                  <c:v>NOV 21</c:v>
                </c:pt>
                <c:pt idx="10">
                  <c:v>NOV 28</c:v>
                </c:pt>
                <c:pt idx="11">
                  <c:v>DEC 05</c:v>
                </c:pt>
                <c:pt idx="12">
                  <c:v>DEC 12</c:v>
                </c:pt>
                <c:pt idx="13">
                  <c:v>DEC 19</c:v>
                </c:pt>
                <c:pt idx="14">
                  <c:v>DEC 26</c:v>
                </c:pt>
                <c:pt idx="15">
                  <c:v>JAN 02</c:v>
                </c:pt>
                <c:pt idx="16">
                  <c:v>JAN 09</c:v>
                </c:pt>
                <c:pt idx="17">
                  <c:v>JAN 16</c:v>
                </c:pt>
                <c:pt idx="18">
                  <c:v>JAN 23</c:v>
                </c:pt>
                <c:pt idx="19">
                  <c:v>JAN 30</c:v>
                </c:pt>
                <c:pt idx="20">
                  <c:v>FEB 06</c:v>
                </c:pt>
                <c:pt idx="21">
                  <c:v>FEB 13</c:v>
                </c:pt>
                <c:pt idx="22">
                  <c:v>FEB 20</c:v>
                </c:pt>
                <c:pt idx="23">
                  <c:v>FEB 27</c:v>
                </c:pt>
                <c:pt idx="24">
                  <c:v>MAR 06</c:v>
                </c:pt>
                <c:pt idx="25">
                  <c:v>MAR 13</c:v>
                </c:pt>
                <c:pt idx="26">
                  <c:v>MAR 20</c:v>
                </c:pt>
                <c:pt idx="27">
                  <c:v>MAR 27</c:v>
                </c:pt>
                <c:pt idx="28">
                  <c:v>APR 03</c:v>
                </c:pt>
                <c:pt idx="29">
                  <c:v>APR 10</c:v>
                </c:pt>
                <c:pt idx="30">
                  <c:v>APR 17</c:v>
                </c:pt>
                <c:pt idx="31">
                  <c:v>APR 24</c:v>
                </c:pt>
                <c:pt idx="32">
                  <c:v>MAY 01</c:v>
                </c:pt>
                <c:pt idx="33">
                  <c:v>MAY 08</c:v>
                </c:pt>
                <c:pt idx="34">
                  <c:v>MAY 15</c:v>
                </c:pt>
                <c:pt idx="35">
                  <c:v>MAY 22</c:v>
                </c:pt>
                <c:pt idx="36">
                  <c:v>MAY 29</c:v>
                </c:pt>
                <c:pt idx="37">
                  <c:v>JUN 05</c:v>
                </c:pt>
                <c:pt idx="38">
                  <c:v>JUN 12</c:v>
                </c:pt>
                <c:pt idx="39">
                  <c:v>JUN 19</c:v>
                </c:pt>
                <c:pt idx="40">
                  <c:v>JUN 26</c:v>
                </c:pt>
                <c:pt idx="41">
                  <c:v>JUL 03</c:v>
                </c:pt>
                <c:pt idx="42">
                  <c:v>JUL 10</c:v>
                </c:pt>
                <c:pt idx="43">
                  <c:v>JUL 17</c:v>
                </c:pt>
                <c:pt idx="44">
                  <c:v>JUL 24</c:v>
                </c:pt>
                <c:pt idx="45">
                  <c:v>JUL 31</c:v>
                </c:pt>
                <c:pt idx="46">
                  <c:v>AUG 07</c:v>
                </c:pt>
                <c:pt idx="47">
                  <c:v>AUG 14</c:v>
                </c:pt>
                <c:pt idx="48">
                  <c:v>AUG 21</c:v>
                </c:pt>
                <c:pt idx="49">
                  <c:v>AUG 28</c:v>
                </c:pt>
                <c:pt idx="50">
                  <c:v>SEP 04</c:v>
                </c:pt>
                <c:pt idx="51">
                  <c:v>SEP 11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17" formatCode="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19</c:v>
                </c:pt>
                <c:pt idx="1">
                  <c:v>SEP 26</c:v>
                </c:pt>
                <c:pt idx="2">
                  <c:v>OCT 03</c:v>
                </c:pt>
                <c:pt idx="3">
                  <c:v>OCT 10</c:v>
                </c:pt>
                <c:pt idx="4">
                  <c:v>OCT 17</c:v>
                </c:pt>
                <c:pt idx="5">
                  <c:v>OCT 24</c:v>
                </c:pt>
                <c:pt idx="6">
                  <c:v>OCT 31</c:v>
                </c:pt>
                <c:pt idx="7">
                  <c:v>NOV 07</c:v>
                </c:pt>
                <c:pt idx="8">
                  <c:v>NOV 14</c:v>
                </c:pt>
                <c:pt idx="9">
                  <c:v>NOV 21</c:v>
                </c:pt>
                <c:pt idx="10">
                  <c:v>NOV 28</c:v>
                </c:pt>
                <c:pt idx="11">
                  <c:v>DEC 05</c:v>
                </c:pt>
                <c:pt idx="12">
                  <c:v>DEC 12</c:v>
                </c:pt>
                <c:pt idx="13">
                  <c:v>DEC 19</c:v>
                </c:pt>
                <c:pt idx="14">
                  <c:v>DEC 26</c:v>
                </c:pt>
                <c:pt idx="15">
                  <c:v>JAN 02</c:v>
                </c:pt>
                <c:pt idx="16">
                  <c:v>JAN 09</c:v>
                </c:pt>
                <c:pt idx="17">
                  <c:v>JAN 16</c:v>
                </c:pt>
                <c:pt idx="18">
                  <c:v>JAN 23</c:v>
                </c:pt>
                <c:pt idx="19">
                  <c:v>JAN 30</c:v>
                </c:pt>
                <c:pt idx="20">
                  <c:v>FEB 06</c:v>
                </c:pt>
                <c:pt idx="21">
                  <c:v>FEB 13</c:v>
                </c:pt>
                <c:pt idx="22">
                  <c:v>FEB 20</c:v>
                </c:pt>
                <c:pt idx="23">
                  <c:v>FEB 27</c:v>
                </c:pt>
                <c:pt idx="24">
                  <c:v>MAR 06</c:v>
                </c:pt>
                <c:pt idx="25">
                  <c:v>MAR 13</c:v>
                </c:pt>
                <c:pt idx="26">
                  <c:v>MAR 20</c:v>
                </c:pt>
                <c:pt idx="27">
                  <c:v>MAR 27</c:v>
                </c:pt>
                <c:pt idx="28">
                  <c:v>APR 03</c:v>
                </c:pt>
                <c:pt idx="29">
                  <c:v>APR 10</c:v>
                </c:pt>
                <c:pt idx="30">
                  <c:v>APR 17</c:v>
                </c:pt>
                <c:pt idx="31">
                  <c:v>APR 24</c:v>
                </c:pt>
                <c:pt idx="32">
                  <c:v>MAY 01</c:v>
                </c:pt>
                <c:pt idx="33">
                  <c:v>MAY 08</c:v>
                </c:pt>
                <c:pt idx="34">
                  <c:v>MAY 15</c:v>
                </c:pt>
                <c:pt idx="35">
                  <c:v>MAY 22</c:v>
                </c:pt>
                <c:pt idx="36">
                  <c:v>MAY 29</c:v>
                </c:pt>
                <c:pt idx="37">
                  <c:v>JUN 05</c:v>
                </c:pt>
                <c:pt idx="38">
                  <c:v>JUN 12</c:v>
                </c:pt>
                <c:pt idx="39">
                  <c:v>JUN 19</c:v>
                </c:pt>
                <c:pt idx="40">
                  <c:v>JUN 26</c:v>
                </c:pt>
                <c:pt idx="41">
                  <c:v>JUL 03</c:v>
                </c:pt>
                <c:pt idx="42">
                  <c:v>JUL 10</c:v>
                </c:pt>
                <c:pt idx="43">
                  <c:v>JUL 17</c:v>
                </c:pt>
                <c:pt idx="44">
                  <c:v>JUL 24</c:v>
                </c:pt>
                <c:pt idx="45">
                  <c:v>JUL 31</c:v>
                </c:pt>
                <c:pt idx="46">
                  <c:v>AUG 07</c:v>
                </c:pt>
                <c:pt idx="47">
                  <c:v>AUG 14</c:v>
                </c:pt>
                <c:pt idx="48">
                  <c:v>AUG 21</c:v>
                </c:pt>
                <c:pt idx="49">
                  <c:v>AUG 28</c:v>
                </c:pt>
                <c:pt idx="50">
                  <c:v>SEP 04</c:v>
                </c:pt>
                <c:pt idx="51">
                  <c:v>SEP 11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301</c:v>
                </c:pt>
                <c:pt idx="1">
                  <c:v>311</c:v>
                </c:pt>
                <c:pt idx="2">
                  <c:v>294</c:v>
                </c:pt>
                <c:pt idx="3">
                  <c:v>268</c:v>
                </c:pt>
                <c:pt idx="4">
                  <c:v>294</c:v>
                </c:pt>
                <c:pt idx="5">
                  <c:v>308</c:v>
                </c:pt>
                <c:pt idx="6" formatCode="0">
                  <c:v>287.5</c:v>
                </c:pt>
                <c:pt idx="7">
                  <c:v>267</c:v>
                </c:pt>
                <c:pt idx="8">
                  <c:v>285</c:v>
                </c:pt>
                <c:pt idx="9">
                  <c:v>294</c:v>
                </c:pt>
                <c:pt idx="10">
                  <c:v>311</c:v>
                </c:pt>
                <c:pt idx="11">
                  <c:v>281</c:v>
                </c:pt>
                <c:pt idx="12">
                  <c:v>298</c:v>
                </c:pt>
                <c:pt idx="13">
                  <c:v>300</c:v>
                </c:pt>
                <c:pt idx="14" formatCode="0">
                  <c:v>293.5</c:v>
                </c:pt>
                <c:pt idx="15">
                  <c:v>287</c:v>
                </c:pt>
                <c:pt idx="16">
                  <c:v>286</c:v>
                </c:pt>
                <c:pt idx="17" formatCode="0">
                  <c:v>299.5</c:v>
                </c:pt>
                <c:pt idx="18">
                  <c:v>313</c:v>
                </c:pt>
                <c:pt idx="19">
                  <c:v>324</c:v>
                </c:pt>
                <c:pt idx="20">
                  <c:v>291</c:v>
                </c:pt>
                <c:pt idx="21">
                  <c:v>318</c:v>
                </c:pt>
                <c:pt idx="22">
                  <c:v>332</c:v>
                </c:pt>
                <c:pt idx="23">
                  <c:v>339</c:v>
                </c:pt>
                <c:pt idx="24">
                  <c:v>282</c:v>
                </c:pt>
                <c:pt idx="25">
                  <c:v>260</c:v>
                </c:pt>
                <c:pt idx="26">
                  <c:v>274</c:v>
                </c:pt>
                <c:pt idx="27">
                  <c:v>273</c:v>
                </c:pt>
                <c:pt idx="28">
                  <c:v>263</c:v>
                </c:pt>
                <c:pt idx="29">
                  <c:v>247</c:v>
                </c:pt>
                <c:pt idx="30">
                  <c:v>257</c:v>
                </c:pt>
                <c:pt idx="31">
                  <c:v>274</c:v>
                </c:pt>
                <c:pt idx="32">
                  <c:v>267</c:v>
                </c:pt>
                <c:pt idx="33">
                  <c:v>206</c:v>
                </c:pt>
                <c:pt idx="34">
                  <c:v>225</c:v>
                </c:pt>
                <c:pt idx="35">
                  <c:v>241</c:v>
                </c:pt>
                <c:pt idx="36">
                  <c:v>269</c:v>
                </c:pt>
                <c:pt idx="37">
                  <c:v>219</c:v>
                </c:pt>
                <c:pt idx="38">
                  <c:v>243</c:v>
                </c:pt>
                <c:pt idx="39">
                  <c:v>255</c:v>
                </c:pt>
                <c:pt idx="40">
                  <c:v>270</c:v>
                </c:pt>
                <c:pt idx="41">
                  <c:v>294</c:v>
                </c:pt>
                <c:pt idx="42">
                  <c:v>266</c:v>
                </c:pt>
                <c:pt idx="43">
                  <c:v>261</c:v>
                </c:pt>
                <c:pt idx="44">
                  <c:v>275</c:v>
                </c:pt>
                <c:pt idx="45">
                  <c:v>293</c:v>
                </c:pt>
                <c:pt idx="46">
                  <c:v>263</c:v>
                </c:pt>
                <c:pt idx="47">
                  <c:v>279</c:v>
                </c:pt>
                <c:pt idx="48">
                  <c:v>308</c:v>
                </c:pt>
                <c:pt idx="49">
                  <c:v>348</c:v>
                </c:pt>
                <c:pt idx="50">
                  <c:v>327</c:v>
                </c:pt>
                <c:pt idx="51">
                  <c:v>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308088"/>
        <c:axId val="483308480"/>
      </c:lineChart>
      <c:catAx>
        <c:axId val="483308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308480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8330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308088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LOOKUP!$E$431:$E$483</c:f>
              <c:strCache>
                <c:ptCount val="53"/>
                <c:pt idx="0">
                  <c:v>SEP 12</c:v>
                </c:pt>
                <c:pt idx="1">
                  <c:v>SEP 19</c:v>
                </c:pt>
                <c:pt idx="2">
                  <c:v>SEP 26</c:v>
                </c:pt>
                <c:pt idx="3">
                  <c:v>OCT 03</c:v>
                </c:pt>
                <c:pt idx="4">
                  <c:v>OCT 10</c:v>
                </c:pt>
                <c:pt idx="5">
                  <c:v>OCT 17</c:v>
                </c:pt>
                <c:pt idx="6">
                  <c:v>OCT 24</c:v>
                </c:pt>
                <c:pt idx="7">
                  <c:v>OCT 31</c:v>
                </c:pt>
                <c:pt idx="8">
                  <c:v>NOV 07</c:v>
                </c:pt>
                <c:pt idx="9">
                  <c:v>NOV 14</c:v>
                </c:pt>
                <c:pt idx="10">
                  <c:v>NOV 21</c:v>
                </c:pt>
                <c:pt idx="11">
                  <c:v>NOV 28</c:v>
                </c:pt>
                <c:pt idx="12">
                  <c:v>DEC 05</c:v>
                </c:pt>
                <c:pt idx="13">
                  <c:v>DEC 12</c:v>
                </c:pt>
                <c:pt idx="14">
                  <c:v>DEC 19</c:v>
                </c:pt>
                <c:pt idx="15">
                  <c:v>DEC 26</c:v>
                </c:pt>
                <c:pt idx="16">
                  <c:v>JAN 02</c:v>
                </c:pt>
                <c:pt idx="17">
                  <c:v>JAN 09</c:v>
                </c:pt>
                <c:pt idx="18">
                  <c:v>JAN 16</c:v>
                </c:pt>
                <c:pt idx="19">
                  <c:v>JAN 23</c:v>
                </c:pt>
                <c:pt idx="20">
                  <c:v>JAN 30</c:v>
                </c:pt>
                <c:pt idx="21">
                  <c:v>FEB 06</c:v>
                </c:pt>
                <c:pt idx="22">
                  <c:v>FEB 13</c:v>
                </c:pt>
                <c:pt idx="23">
                  <c:v>FEB 20</c:v>
                </c:pt>
                <c:pt idx="24">
                  <c:v>FEB 27</c:v>
                </c:pt>
                <c:pt idx="25">
                  <c:v>MAR 06</c:v>
                </c:pt>
                <c:pt idx="26">
                  <c:v>MAR 13</c:v>
                </c:pt>
                <c:pt idx="27">
                  <c:v>MAR 20</c:v>
                </c:pt>
                <c:pt idx="28">
                  <c:v>MAR 27</c:v>
                </c:pt>
                <c:pt idx="29">
                  <c:v>APR 03</c:v>
                </c:pt>
                <c:pt idx="30">
                  <c:v>APR 10</c:v>
                </c:pt>
                <c:pt idx="31">
                  <c:v>APR 17</c:v>
                </c:pt>
                <c:pt idx="32">
                  <c:v>APR 24</c:v>
                </c:pt>
                <c:pt idx="33">
                  <c:v>MAY 01</c:v>
                </c:pt>
                <c:pt idx="34">
                  <c:v>MAY 08</c:v>
                </c:pt>
                <c:pt idx="35">
                  <c:v>MAY 15</c:v>
                </c:pt>
                <c:pt idx="36">
                  <c:v>MAY 22</c:v>
                </c:pt>
                <c:pt idx="37">
                  <c:v>MAY 29</c:v>
                </c:pt>
                <c:pt idx="38">
                  <c:v>JUN 05</c:v>
                </c:pt>
                <c:pt idx="39">
                  <c:v>JUN 12</c:v>
                </c:pt>
                <c:pt idx="40">
                  <c:v>JUN 19</c:v>
                </c:pt>
                <c:pt idx="41">
                  <c:v>JUN 26</c:v>
                </c:pt>
                <c:pt idx="42">
                  <c:v>JUL 03</c:v>
                </c:pt>
                <c:pt idx="43">
                  <c:v>JUL 10</c:v>
                </c:pt>
                <c:pt idx="44">
                  <c:v>JUL 17</c:v>
                </c:pt>
                <c:pt idx="45">
                  <c:v>JUL 24</c:v>
                </c:pt>
                <c:pt idx="46">
                  <c:v>JUL 31</c:v>
                </c:pt>
                <c:pt idx="47">
                  <c:v>AUG 07</c:v>
                </c:pt>
                <c:pt idx="48">
                  <c:v>AUG 14</c:v>
                </c:pt>
                <c:pt idx="49">
                  <c:v>AUG 21</c:v>
                </c:pt>
                <c:pt idx="50">
                  <c:v>AUG 28</c:v>
                </c:pt>
                <c:pt idx="51">
                  <c:v>SEP 04</c:v>
                </c:pt>
                <c:pt idx="52">
                  <c:v>SEP 11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0.47333661902414981</c:v>
                </c:pt>
                <c:pt idx="1">
                  <c:v>0.47531157834649412</c:v>
                </c:pt>
                <c:pt idx="2">
                  <c:v>0.47084314649081488</c:v>
                </c:pt>
                <c:pt idx="3">
                  <c:v>0.46466640347414134</c:v>
                </c:pt>
                <c:pt idx="4">
                  <c:v>0.46486959906578434</c:v>
                </c:pt>
                <c:pt idx="5">
                  <c:v>0.46960167714884699</c:v>
                </c:pt>
                <c:pt idx="6">
                  <c:v>0.46283385703063629</c:v>
                </c:pt>
                <c:pt idx="7">
                  <c:v>0.45564107757747618</c:v>
                </c:pt>
                <c:pt idx="8">
                  <c:v>0.47482014388489208</c:v>
                </c:pt>
                <c:pt idx="9">
                  <c:v>0.47743925954492866</c:v>
                </c:pt>
                <c:pt idx="10">
                  <c:v>0.47541444225906154</c:v>
                </c:pt>
                <c:pt idx="11">
                  <c:v>0.45275669196963642</c:v>
                </c:pt>
                <c:pt idx="12">
                  <c:v>0.46548507462686567</c:v>
                </c:pt>
                <c:pt idx="13">
                  <c:v>0.46290594895222964</c:v>
                </c:pt>
                <c:pt idx="14">
                  <c:v>0.46361940298507465</c:v>
                </c:pt>
                <c:pt idx="15">
                  <c:v>0.46431692397320129</c:v>
                </c:pt>
                <c:pt idx="16">
                  <c:v>0.45075838496047854</c:v>
                </c:pt>
                <c:pt idx="17">
                  <c:v>0.45358649789029537</c:v>
                </c:pt>
                <c:pt idx="18">
                  <c:v>0.45634507188997708</c:v>
                </c:pt>
                <c:pt idx="19">
                  <c:v>0.45713995531180174</c:v>
                </c:pt>
                <c:pt idx="20">
                  <c:v>0.43570247933884299</c:v>
                </c:pt>
                <c:pt idx="21">
                  <c:v>0.4554831704668838</c:v>
                </c:pt>
                <c:pt idx="22">
                  <c:v>0.4672470538273702</c:v>
                </c:pt>
                <c:pt idx="23">
                  <c:v>0.47383690809242568</c:v>
                </c:pt>
                <c:pt idx="24">
                  <c:v>0.45178550657206001</c:v>
                </c:pt>
                <c:pt idx="25">
                  <c:v>0.47295851658148103</c:v>
                </c:pt>
                <c:pt idx="26">
                  <c:v>0.47852333410726722</c:v>
                </c:pt>
                <c:pt idx="27">
                  <c:v>0.48011396011396013</c:v>
                </c:pt>
                <c:pt idx="28">
                  <c:v>0.47885354771059069</c:v>
                </c:pt>
                <c:pt idx="29">
                  <c:v>0.48026985743380857</c:v>
                </c:pt>
                <c:pt idx="30">
                  <c:v>0.48988005997001499</c:v>
                </c:pt>
                <c:pt idx="31">
                  <c:v>0.49051556420233461</c:v>
                </c:pt>
                <c:pt idx="32">
                  <c:v>0.48415054018758164</c:v>
                </c:pt>
                <c:pt idx="33">
                  <c:v>0.47514600908500976</c:v>
                </c:pt>
                <c:pt idx="34">
                  <c:v>0.48853904282115868</c:v>
                </c:pt>
                <c:pt idx="35">
                  <c:v>0.49147211805975566</c:v>
                </c:pt>
                <c:pt idx="36">
                  <c:v>0.48770826051497146</c:v>
                </c:pt>
                <c:pt idx="37">
                  <c:v>0.4755280131529025</c:v>
                </c:pt>
                <c:pt idx="38">
                  <c:v>0.47365111306753865</c:v>
                </c:pt>
                <c:pt idx="39">
                  <c:v>0.48369565217391303</c:v>
                </c:pt>
                <c:pt idx="40">
                  <c:v>0.48480968455360263</c:v>
                </c:pt>
                <c:pt idx="41">
                  <c:v>0.46969873211585439</c:v>
                </c:pt>
                <c:pt idx="42">
                  <c:v>0.46341163448530315</c:v>
                </c:pt>
                <c:pt idx="43">
                  <c:v>0.46749569071657227</c:v>
                </c:pt>
                <c:pt idx="44">
                  <c:v>0.46853314189997608</c:v>
                </c:pt>
                <c:pt idx="45">
                  <c:v>0.46957332711587785</c:v>
                </c:pt>
                <c:pt idx="46">
                  <c:v>0.47258954936448838</c:v>
                </c:pt>
                <c:pt idx="47">
                  <c:v>0.46351931330472101</c:v>
                </c:pt>
                <c:pt idx="48">
                  <c:v>0.46903516242851928</c:v>
                </c:pt>
                <c:pt idx="49">
                  <c:v>0.46595819222235196</c:v>
                </c:pt>
                <c:pt idx="50">
                  <c:v>0.44823841698841699</c:v>
                </c:pt>
                <c:pt idx="51">
                  <c:v>0.45381623723869713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309656"/>
        <c:axId val="432512576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0.32558139534883723</c:v>
                </c:pt>
                <c:pt idx="1">
                  <c:v>0.32797427652733119</c:v>
                </c:pt>
                <c:pt idx="2">
                  <c:v>0.3401360544217687</c:v>
                </c:pt>
                <c:pt idx="3">
                  <c:v>0.33582089552238809</c:v>
                </c:pt>
                <c:pt idx="4">
                  <c:v>0.3401360544217687</c:v>
                </c:pt>
                <c:pt idx="5">
                  <c:v>0.32467532467532467</c:v>
                </c:pt>
                <c:pt idx="6">
                  <c:v>0.29739130434782607</c:v>
                </c:pt>
                <c:pt idx="7">
                  <c:v>0.26591760299625467</c:v>
                </c:pt>
                <c:pt idx="8">
                  <c:v>0.32631578947368423</c:v>
                </c:pt>
                <c:pt idx="9">
                  <c:v>0.31292517006802723</c:v>
                </c:pt>
                <c:pt idx="10">
                  <c:v>0.29260450160771706</c:v>
                </c:pt>
                <c:pt idx="11">
                  <c:v>0.28113879003558717</c:v>
                </c:pt>
                <c:pt idx="12">
                  <c:v>0.30536912751677853</c:v>
                </c:pt>
                <c:pt idx="13">
                  <c:v>0.32666666666666666</c:v>
                </c:pt>
                <c:pt idx="14">
                  <c:v>0.32027257240204432</c:v>
                </c:pt>
                <c:pt idx="15">
                  <c:v>0.31358885017421601</c:v>
                </c:pt>
                <c:pt idx="16">
                  <c:v>0.2937062937062937</c:v>
                </c:pt>
                <c:pt idx="17">
                  <c:v>0.29382303839732887</c:v>
                </c:pt>
                <c:pt idx="18">
                  <c:v>0.29392971246006389</c:v>
                </c:pt>
                <c:pt idx="19">
                  <c:v>0.28703703703703703</c:v>
                </c:pt>
                <c:pt idx="20">
                  <c:v>0.27835051546391754</c:v>
                </c:pt>
                <c:pt idx="21">
                  <c:v>0.31132075471698112</c:v>
                </c:pt>
                <c:pt idx="22">
                  <c:v>0.3253012048192771</c:v>
                </c:pt>
                <c:pt idx="23">
                  <c:v>0.32153392330383479</c:v>
                </c:pt>
                <c:pt idx="24">
                  <c:v>0.28723404255319152</c:v>
                </c:pt>
                <c:pt idx="25">
                  <c:v>0.30769230769230771</c:v>
                </c:pt>
                <c:pt idx="26">
                  <c:v>0.31386861313868614</c:v>
                </c:pt>
                <c:pt idx="27">
                  <c:v>0.31135531135531136</c:v>
                </c:pt>
                <c:pt idx="28">
                  <c:v>0.27756653992395436</c:v>
                </c:pt>
                <c:pt idx="29">
                  <c:v>0.29554655870445345</c:v>
                </c:pt>
                <c:pt idx="30">
                  <c:v>0.32295719844357978</c:v>
                </c:pt>
                <c:pt idx="31">
                  <c:v>0.32116788321167883</c:v>
                </c:pt>
                <c:pt idx="32">
                  <c:v>0.32958801498127338</c:v>
                </c:pt>
                <c:pt idx="33">
                  <c:v>0.32524271844660196</c:v>
                </c:pt>
                <c:pt idx="34">
                  <c:v>0.32444444444444442</c:v>
                </c:pt>
                <c:pt idx="35">
                  <c:v>0.26970954356846472</c:v>
                </c:pt>
                <c:pt idx="36">
                  <c:v>0.25278810408921931</c:v>
                </c:pt>
                <c:pt idx="37">
                  <c:v>0.23744292237442921</c:v>
                </c:pt>
                <c:pt idx="38">
                  <c:v>0.30452674897119342</c:v>
                </c:pt>
                <c:pt idx="39">
                  <c:v>0.32549019607843138</c:v>
                </c:pt>
                <c:pt idx="40">
                  <c:v>0.3</c:v>
                </c:pt>
                <c:pt idx="41">
                  <c:v>0.28911564625850339</c:v>
                </c:pt>
                <c:pt idx="42">
                  <c:v>0.37969924812030076</c:v>
                </c:pt>
                <c:pt idx="43">
                  <c:v>0.35249042145593867</c:v>
                </c:pt>
                <c:pt idx="44">
                  <c:v>0.33090909090909093</c:v>
                </c:pt>
                <c:pt idx="45">
                  <c:v>0.30034129692832767</c:v>
                </c:pt>
                <c:pt idx="46">
                  <c:v>0.36501901140684412</c:v>
                </c:pt>
                <c:pt idx="47">
                  <c:v>0.36559139784946237</c:v>
                </c:pt>
                <c:pt idx="48">
                  <c:v>0.34415584415584416</c:v>
                </c:pt>
                <c:pt idx="49">
                  <c:v>0.30747126436781608</c:v>
                </c:pt>
                <c:pt idx="50">
                  <c:v>0.29663608562691129</c:v>
                </c:pt>
                <c:pt idx="51">
                  <c:v>0.32621951219512196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512968"/>
        <c:axId val="432513360"/>
      </c:lineChart>
      <c:catAx>
        <c:axId val="4833096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512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251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309656"/>
        <c:crosses val="autoZero"/>
        <c:crossBetween val="between"/>
      </c:valAx>
      <c:catAx>
        <c:axId val="432512968"/>
        <c:scaling>
          <c:orientation val="minMax"/>
        </c:scaling>
        <c:delete val="1"/>
        <c:axPos val="b"/>
        <c:majorTickMark val="out"/>
        <c:minorTickMark val="none"/>
        <c:tickLblPos val="none"/>
        <c:crossAx val="432513360"/>
        <c:crosses val="autoZero"/>
        <c:auto val="0"/>
        <c:lblAlgn val="ctr"/>
        <c:lblOffset val="100"/>
        <c:noMultiLvlLbl val="0"/>
      </c:catAx>
      <c:valAx>
        <c:axId val="4325133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432512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5"/>
</file>

<file path=xl/ctrlProps/ctrlProp10.xml><?xml version="1.0" encoding="utf-8"?>
<formControlPr xmlns="http://schemas.microsoft.com/office/spreadsheetml/2009/9/main" objectType="Spin" dx="15" fmlaLink="LOOKUP!$F$5" max="52" min="1" page="10" val="17"/>
</file>

<file path=xl/ctrlProps/ctrlProp11.xml><?xml version="1.0" encoding="utf-8"?>
<formControlPr xmlns="http://schemas.microsoft.com/office/spreadsheetml/2009/9/main" objectType="Spin" dx="15" fmlaLink="LOOKUP!$F$6" max="52" min="1" page="10" val="6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5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6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8"/>
</file>

<file path=xl/ctrlProps/ctrlProp2.xml><?xml version="1.0" encoding="utf-8"?>
<formControlPr xmlns="http://schemas.microsoft.com/office/spreadsheetml/2009/9/main" objectType="Spin" dx="15" fmlaLink="LOOKUP!$M$2" max="30000" min="1" page="10" val="24969"/>
</file>

<file path=xl/ctrlProps/ctrlProp20.xml><?xml version="1.0" encoding="utf-8"?>
<formControlPr xmlns="http://schemas.microsoft.com/office/spreadsheetml/2009/9/main" objectType="Spin" dx="15" fmlaLink="LOOKUP!$M$2" max="30000" min="1" page="10" val="24969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4969"/>
</file>

<file path=xl/ctrlProps/ctrlProp27.xml><?xml version="1.0" encoding="utf-8"?>
<formControlPr xmlns="http://schemas.microsoft.com/office/spreadsheetml/2009/9/main" objectType="Spin" dx="15" fmlaLink="LOOKUP!$M$2" max="30000" min="1" page="10" val="24969"/>
</file>

<file path=xl/ctrlProps/ctrlProp28.xml><?xml version="1.0" encoding="utf-8"?>
<formControlPr xmlns="http://schemas.microsoft.com/office/spreadsheetml/2009/9/main" objectType="Spin" dx="15" fmlaLink="$M$2" max="30000" min="1" page="10" val="24969"/>
</file>

<file path=xl/ctrlProps/ctrlProp29.xml><?xml version="1.0" encoding="utf-8"?>
<formControlPr xmlns="http://schemas.microsoft.com/office/spreadsheetml/2009/9/main" objectType="Spin" dx="15" fmlaLink="LOOKUP!$M$3" max="30000" min="1" page="10" val="14975"/>
</file>

<file path=xl/ctrlProps/ctrlProp3.xml><?xml version="1.0" encoding="utf-8"?>
<formControlPr xmlns="http://schemas.microsoft.com/office/spreadsheetml/2009/9/main" objectType="Spin" dx="15" fmlaLink="LOOKUP!$M$2" max="25000" min="1" page="10" val="24969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4969"/>
</file>

<file path=xl/ctrlProps/ctrlProp6.xml><?xml version="1.0" encoding="utf-8"?>
<formControlPr xmlns="http://schemas.microsoft.com/office/spreadsheetml/2009/9/main" objectType="Spin" dx="15" fmlaLink="LOOKUP!$M$8" max="30000" min="1" page="10" val="47"/>
</file>

<file path=xl/ctrlProps/ctrlProp7.xml><?xml version="1.0" encoding="utf-8"?>
<formControlPr xmlns="http://schemas.microsoft.com/office/spreadsheetml/2009/9/main" objectType="Spin" dx="15" fmlaLink="LOOKUP!$M$2" max="30000" min="1" page="10" val="24969"/>
</file>

<file path=xl/ctrlProps/ctrlProp8.xml><?xml version="1.0" encoding="utf-8"?>
<formControlPr xmlns="http://schemas.microsoft.com/office/spreadsheetml/2009/9/main" objectType="Spin" dx="15" fmlaLink="LOOKUP!$M$3" max="30000" min="1" page="10" val="14975"/>
</file>

<file path=xl/ctrlProps/ctrlProp9.xml><?xml version="1.0" encoding="utf-8"?>
<formControlPr xmlns="http://schemas.microsoft.com/office/spreadsheetml/2009/9/main" objectType="Spin" dx="15" fmlaLink="LOOKUP!$F$7" max="52" min="1" page="10" val="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123825</xdr:colOff>
          <xdr:row>1</xdr:row>
          <xdr:rowOff>9525</xdr:rowOff>
        </xdr:from>
        <xdr:to>
          <xdr:col>4</xdr:col>
          <xdr:colOff>314325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11" Type="http://schemas.openxmlformats.org/officeDocument/2006/relationships/ctrlProp" Target="../ctrlProps/ctrlProp11.x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10.xml"/><Relationship Id="rId4" Type="http://schemas.openxmlformats.org/officeDocument/2006/relationships/printerSettings" Target="../printerSettings/printerSettings16.bin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Y29" sqref="Y29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5" t="str">
        <f ca="1">LOOKUP!G3</f>
        <v>CareerSource Escarosa</v>
      </c>
      <c r="G2" s="486"/>
      <c r="H2" s="486"/>
      <c r="I2" s="486"/>
      <c r="J2" s="486"/>
      <c r="K2" s="486"/>
      <c r="L2" s="487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1">
        <f>IF(LOOKUP!F3&lt;25,LOOKUP!F3,"STATEWIDE")</f>
        <v>1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September 11, 2017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88" t="s">
        <v>337</v>
      </c>
      <c r="H31" s="489"/>
      <c r="I31" s="489"/>
      <c r="J31" s="489"/>
      <c r="K31" s="490"/>
    </row>
    <row r="32" spans="4:11" ht="6" customHeight="1" x14ac:dyDescent="0.2"/>
    <row r="33" spans="7:11" x14ac:dyDescent="0.2">
      <c r="G33" s="479" t="s">
        <v>56</v>
      </c>
      <c r="H33" s="481" t="str">
        <f>IF(D7&lt;25,"REGION - "&amp;D7,D7)</f>
        <v>REGION - 1</v>
      </c>
      <c r="I33" s="482"/>
      <c r="J33" s="483" t="s">
        <v>55</v>
      </c>
      <c r="K33" s="484"/>
    </row>
    <row r="34" spans="7:11" x14ac:dyDescent="0.2">
      <c r="G34" s="480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107</v>
      </c>
      <c r="I35" s="287">
        <f ca="1">LOOKUP!F10</f>
        <v>0.32621951219512196</v>
      </c>
      <c r="J35" s="13">
        <f ca="1">DATA!C58</f>
        <v>3734</v>
      </c>
      <c r="K35" s="287">
        <f ca="1">DATA!D58</f>
        <v>0.45381623723869713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0</v>
      </c>
      <c r="I36" s="287">
        <f ca="1">LOOKUP!F11</f>
        <v>0</v>
      </c>
      <c r="J36" s="13">
        <f ca="1">DATA!C85</f>
        <v>27</v>
      </c>
      <c r="K36" s="287">
        <f ca="1">DATA!D85</f>
        <v>3.2814778804083618E-3</v>
      </c>
    </row>
    <row r="37" spans="7:11" ht="15" x14ac:dyDescent="0.25">
      <c r="G37" s="15" t="s">
        <v>140</v>
      </c>
      <c r="H37" s="13">
        <f ca="1">LOOKUP!E12</f>
        <v>18</v>
      </c>
      <c r="I37" s="287">
        <f ca="1">LOOKUP!F12</f>
        <v>5.4878048780487805E-2</v>
      </c>
      <c r="J37" s="13">
        <f ca="1">DATA!C112</f>
        <v>822</v>
      </c>
      <c r="K37" s="287">
        <f ca="1">DATA!D112</f>
        <v>9.9902771025765683E-2</v>
      </c>
    </row>
    <row r="38" spans="7:11" ht="15" x14ac:dyDescent="0.25">
      <c r="G38" s="16" t="s">
        <v>141</v>
      </c>
      <c r="H38" s="13">
        <f ca="1">LOOKUP!E13</f>
        <v>31</v>
      </c>
      <c r="I38" s="287">
        <f ca="1">LOOKUP!F13</f>
        <v>9.451219512195122E-2</v>
      </c>
      <c r="J38" s="13">
        <f ca="1">DATA!C139</f>
        <v>524</v>
      </c>
      <c r="K38" s="287">
        <f ca="1">DATA!D139</f>
        <v>6.3684978123480798E-2</v>
      </c>
    </row>
    <row r="39" spans="7:11" ht="15" x14ac:dyDescent="0.25">
      <c r="G39" s="17" t="s">
        <v>142</v>
      </c>
      <c r="H39" s="13">
        <f ca="1">LOOKUP!E17</f>
        <v>76</v>
      </c>
      <c r="I39" s="287">
        <f ca="1">LOOKUP!F17</f>
        <v>0.23170731707317074</v>
      </c>
      <c r="J39" s="13">
        <f ca="1">DATA!C544</f>
        <v>1827</v>
      </c>
      <c r="K39" s="287">
        <f ca="1">DATA!D544</f>
        <v>0.22204666990763247</v>
      </c>
    </row>
    <row r="40" spans="7:11" ht="15" x14ac:dyDescent="0.25">
      <c r="G40" s="18" t="s">
        <v>143</v>
      </c>
      <c r="H40" s="13">
        <f ca="1">LOOKUP!E16</f>
        <v>70</v>
      </c>
      <c r="I40" s="287">
        <f ca="1">LOOKUP!F16</f>
        <v>0.21341463414634146</v>
      </c>
      <c r="J40" s="13">
        <f ca="1">DATA!C517</f>
        <v>877</v>
      </c>
      <c r="K40" s="287">
        <f ca="1">DATA!D517</f>
        <v>0.10658726300437531</v>
      </c>
    </row>
    <row r="41" spans="7:11" ht="15" x14ac:dyDescent="0.25">
      <c r="G41" s="19" t="s">
        <v>144</v>
      </c>
      <c r="H41" s="13">
        <f ca="1">LOOKUP!E15</f>
        <v>26</v>
      </c>
      <c r="I41" s="287">
        <f ca="1">LOOKUP!F15</f>
        <v>7.926829268292683E-2</v>
      </c>
      <c r="J41" s="13">
        <f ca="1">DATA!C193</f>
        <v>417</v>
      </c>
      <c r="K41" s="287">
        <f ca="1">DATA!D193</f>
        <v>5.068060281964025E-2</v>
      </c>
    </row>
    <row r="42" spans="7:11" ht="15" x14ac:dyDescent="0.25">
      <c r="G42" s="20" t="s">
        <v>220</v>
      </c>
      <c r="H42" s="21">
        <f ca="1">LOOKUP!E9</f>
        <v>328</v>
      </c>
      <c r="I42" s="22">
        <v>1</v>
      </c>
      <c r="J42" s="21">
        <f ca="1">DATA!C31</f>
        <v>8228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3" priority="1" stopIfTrue="1">
      <formula>VALUE(RIGHT($D$14,1))=5</formula>
    </cfRule>
    <cfRule type="expression" dxfId="72" priority="2" stopIfTrue="1">
      <formula>VALUE(RIGHT($D$14,1))=6</formula>
    </cfRule>
    <cfRule type="expression" dxfId="71" priority="3" stopIfTrue="1">
      <formula>VALUE(RIGHT($D$14,1))=7</formula>
    </cfRule>
  </conditionalFormatting>
  <pageMargins left="0.75" right="0.75" top="1" bottom="1" header="0.5" footer="0.5"/>
  <pageSetup scale="85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topLeftCell="A440" zoomScale="75" zoomScaleNormal="120" workbookViewId="0">
      <selection activeCell="A483" sqref="A483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6" max="6" width="6.710937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9" customFormat="1" x14ac:dyDescent="0.2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">
      <c r="D2" t="s">
        <v>51</v>
      </c>
      <c r="E2" s="1">
        <f ca="1">OFFSET(B29,F2,0)</f>
        <v>20170911</v>
      </c>
      <c r="F2" s="346">
        <f>MOD(M2,WEEKS)+1</f>
        <v>454</v>
      </c>
      <c r="G2" s="447" t="str">
        <f ca="1">OFFSET($C$29,$F$2,0)</f>
        <v>September 11, 2017</v>
      </c>
      <c r="M2" s="346">
        <v>24969</v>
      </c>
      <c r="N2" t="s">
        <v>390</v>
      </c>
      <c r="O2" s="359">
        <f>15000+$F$4-MOD(15000,$F$4)-1</f>
        <v>15435</v>
      </c>
      <c r="P2" t="s">
        <v>428</v>
      </c>
    </row>
    <row r="3" spans="1:112" x14ac:dyDescent="0.2">
      <c r="D3" t="s">
        <v>57</v>
      </c>
      <c r="E3" s="280">
        <f>IF(F2&lt;53,0,F2-52)</f>
        <v>402</v>
      </c>
      <c r="F3" s="347">
        <f>MOD(M3,25)+1</f>
        <v>1</v>
      </c>
      <c r="G3" s="11" t="str">
        <f ca="1">OFFSET($C$572,$F$3,0)</f>
        <v>CareerSource Escarosa</v>
      </c>
      <c r="L3" t="s">
        <v>427</v>
      </c>
      <c r="M3" s="347">
        <v>14975</v>
      </c>
      <c r="O3" t="s">
        <v>429</v>
      </c>
    </row>
    <row r="4" spans="1:112" x14ac:dyDescent="0.2">
      <c r="D4" t="s">
        <v>221</v>
      </c>
      <c r="E4" s="280">
        <f>IF(F2&lt;26,26,IF(F2&gt;52,52,F2))</f>
        <v>52</v>
      </c>
      <c r="F4" s="349">
        <f>COUNT(DATA!$F$7:$ZZ$7)</f>
        <v>454</v>
      </c>
      <c r="G4" s="11" t="str">
        <f ca="1">OFFSET($E$572,$F$3,0)</f>
        <v>Escambia, Santa Rosa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328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">
      <c r="D10" t="s">
        <v>46</v>
      </c>
      <c r="E10" s="4">
        <f ca="1">OFFSET(DATA!C$33,$F$3,0)</f>
        <v>107</v>
      </c>
      <c r="F10" s="278">
        <f ca="1">OFFSET(DATA!$C$33,$F$3,1)</f>
        <v>0.32621951219512196</v>
      </c>
      <c r="G10" s="4">
        <f ca="1">OFFSET(DATA!E$33,$F$3,0)</f>
        <v>18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">
      <c r="D11" t="s">
        <v>392</v>
      </c>
      <c r="E11" s="4">
        <f ca="1">OFFSET(DATA!C$60,$F$3,0)</f>
        <v>0</v>
      </c>
      <c r="F11" s="278">
        <f ca="1">OFFSET(DATA!D$60,$F$3,0)</f>
        <v>0</v>
      </c>
      <c r="G11" s="4">
        <f ca="1">OFFSET(DATA!E$60,$F$3,0)</f>
        <v>11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">
      <c r="D12" t="s">
        <v>47</v>
      </c>
      <c r="E12" s="4">
        <f ca="1">OFFSET(DATA!C$87,$F$3,0)</f>
        <v>18</v>
      </c>
      <c r="F12" s="278">
        <f ca="1">OFFSET(DATA!D$87,$F$3,0)</f>
        <v>5.4878048780487805E-2</v>
      </c>
      <c r="G12" s="4">
        <f ca="1">OFFSET(DATA!E$87,$F$3,0)</f>
        <v>4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">
      <c r="D13" t="s">
        <v>48</v>
      </c>
      <c r="E13" s="4">
        <f ca="1">OFFSET(DATA!C$114,$F$3,0)</f>
        <v>31</v>
      </c>
      <c r="F13" s="278">
        <f ca="1">OFFSET(DATA!D$114,$F$3,0)</f>
        <v>9.451219512195122E-2</v>
      </c>
      <c r="G13" s="4">
        <f ca="1">OFFSET(DATA!E$114,$F$3,0)</f>
        <v>22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">
      <c r="D14" t="s">
        <v>49</v>
      </c>
      <c r="E14" s="4">
        <f ca="1">OFFSET(DATA!C$141,$F$3,0)</f>
        <v>96</v>
      </c>
      <c r="F14" s="278">
        <f ca="1">OFFSET(DATA!D$141,$F$3,0)</f>
        <v>0.29268292682926828</v>
      </c>
      <c r="G14" s="4">
        <f ca="1">OFFSET(DATA!E$141,$F$3,0)</f>
        <v>22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26</v>
      </c>
      <c r="F15" s="278">
        <f ca="1">OFFSET(DATA!D$168,$F$3,0)</f>
        <v>7.926829268292683E-2</v>
      </c>
      <c r="G15" s="4">
        <f ca="1">OFFSET(DATA!E$168,$F$3,0)</f>
        <v>17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">
      <c r="D16" t="s">
        <v>1</v>
      </c>
      <c r="E16" s="4">
        <f ca="1">OFFSET(DATA!C$492,$F$3,0)</f>
        <v>70</v>
      </c>
      <c r="F16" s="278">
        <f ca="1">OFFSET(DATA!D$492,$F$3,0)</f>
        <v>0.21341463414634146</v>
      </c>
      <c r="G16" s="4">
        <f ca="1">OFFSET(DATA!E$492,$F$3,0)</f>
        <v>23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">
      <c r="D17" t="s">
        <v>0</v>
      </c>
      <c r="E17" s="4">
        <f ca="1">OFFSET(DATA!C$519,$F$3,0)</f>
        <v>76</v>
      </c>
      <c r="F17" s="278">
        <f ca="1">OFFSET(DATA!D$519,$F$3,0)</f>
        <v>0.23170731707317074</v>
      </c>
      <c r="G17" s="4">
        <f ca="1">OFFSET(DATA!E$519,$F$3,0)</f>
        <v>16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19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90"/>
      <c r="N31" s="590"/>
      <c r="O31" s="590"/>
      <c r="P31" s="590"/>
      <c r="Q31" s="376"/>
      <c r="R31" s="376"/>
      <c r="S31" s="376"/>
      <c r="T31" s="376"/>
      <c r="U31" s="376"/>
      <c r="V31" s="376"/>
    </row>
    <row r="32" spans="1:22" x14ac:dyDescent="0.2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5" x14ac:dyDescent="0.2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5" x14ac:dyDescent="0.2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5" x14ac:dyDescent="0.2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5" x14ac:dyDescent="0.2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5" x14ac:dyDescent="0.2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5" x14ac:dyDescent="0.2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5" x14ac:dyDescent="0.2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5" x14ac:dyDescent="0.2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5" x14ac:dyDescent="0.2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5" x14ac:dyDescent="0.2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5" x14ac:dyDescent="0.2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5" x14ac:dyDescent="0.2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5" x14ac:dyDescent="0.2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5" x14ac:dyDescent="0.2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5" x14ac:dyDescent="0.2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5" x14ac:dyDescent="0.2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5" x14ac:dyDescent="0.2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5" x14ac:dyDescent="0.2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5" x14ac:dyDescent="0.2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5" x14ac:dyDescent="0.2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5" x14ac:dyDescent="0.2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5" x14ac:dyDescent="0.2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5" x14ac:dyDescent="0.2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5" x14ac:dyDescent="0.2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5" x14ac:dyDescent="0.2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5" x14ac:dyDescent="0.2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5" x14ac:dyDescent="0.2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5" x14ac:dyDescent="0.2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5" x14ac:dyDescent="0.2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5" x14ac:dyDescent="0.2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5" x14ac:dyDescent="0.2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5" x14ac:dyDescent="0.2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5" x14ac:dyDescent="0.2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5" x14ac:dyDescent="0.2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5" x14ac:dyDescent="0.2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5" x14ac:dyDescent="0.2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5" x14ac:dyDescent="0.2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5" x14ac:dyDescent="0.2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5" x14ac:dyDescent="0.2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5" x14ac:dyDescent="0.2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5" x14ac:dyDescent="0.2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5" x14ac:dyDescent="0.2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5" x14ac:dyDescent="0.2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5" x14ac:dyDescent="0.2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5" x14ac:dyDescent="0.2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5" x14ac:dyDescent="0.2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5" x14ac:dyDescent="0.2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5" x14ac:dyDescent="0.2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5" x14ac:dyDescent="0.2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5" x14ac:dyDescent="0.2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5" x14ac:dyDescent="0.2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5" x14ac:dyDescent="0.2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5" x14ac:dyDescent="0.2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5" x14ac:dyDescent="0.2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5" x14ac:dyDescent="0.2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5" x14ac:dyDescent="0.2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5" x14ac:dyDescent="0.2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5" x14ac:dyDescent="0.2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5" x14ac:dyDescent="0.2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5" x14ac:dyDescent="0.2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5" x14ac:dyDescent="0.2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5" x14ac:dyDescent="0.2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5" x14ac:dyDescent="0.2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5" x14ac:dyDescent="0.2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5" x14ac:dyDescent="0.2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5" x14ac:dyDescent="0.2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5" x14ac:dyDescent="0.2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5" x14ac:dyDescent="0.2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5" x14ac:dyDescent="0.2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5" x14ac:dyDescent="0.2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5" x14ac:dyDescent="0.2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5" x14ac:dyDescent="0.2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5" x14ac:dyDescent="0.2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5" x14ac:dyDescent="0.2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5" x14ac:dyDescent="0.2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5" x14ac:dyDescent="0.2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5" x14ac:dyDescent="0.2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5" x14ac:dyDescent="0.2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5" x14ac:dyDescent="0.2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5" x14ac:dyDescent="0.2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5" x14ac:dyDescent="0.2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5" x14ac:dyDescent="0.2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5" x14ac:dyDescent="0.2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5" x14ac:dyDescent="0.2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5" x14ac:dyDescent="0.2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5" x14ac:dyDescent="0.2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5" x14ac:dyDescent="0.2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5" x14ac:dyDescent="0.2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5" x14ac:dyDescent="0.2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5" x14ac:dyDescent="0.2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5" x14ac:dyDescent="0.2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5" x14ac:dyDescent="0.2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5" x14ac:dyDescent="0.2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5" x14ac:dyDescent="0.2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5" x14ac:dyDescent="0.2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5" x14ac:dyDescent="0.2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5" x14ac:dyDescent="0.2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5" x14ac:dyDescent="0.2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5" x14ac:dyDescent="0.2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5" x14ac:dyDescent="0.2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5" x14ac:dyDescent="0.2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5" x14ac:dyDescent="0.2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5" x14ac:dyDescent="0.2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5" x14ac:dyDescent="0.2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5" x14ac:dyDescent="0.2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5" x14ac:dyDescent="0.2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5" x14ac:dyDescent="0.2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5" x14ac:dyDescent="0.2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5" x14ac:dyDescent="0.2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5" x14ac:dyDescent="0.2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5" x14ac:dyDescent="0.2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5" x14ac:dyDescent="0.2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5" x14ac:dyDescent="0.2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5" x14ac:dyDescent="0.2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5" x14ac:dyDescent="0.2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5" x14ac:dyDescent="0.2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5" x14ac:dyDescent="0.2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5" x14ac:dyDescent="0.2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">
      <c r="A561" s="154"/>
      <c r="B561" s="26"/>
      <c r="C561" s="449"/>
      <c r="D561" s="416"/>
      <c r="F561" s="472"/>
      <c r="G561" s="189"/>
      <c r="I561" s="340"/>
    </row>
    <row r="562" spans="1:18" x14ac:dyDescent="0.2">
      <c r="A562" s="154"/>
      <c r="B562" s="26"/>
      <c r="C562" s="449"/>
      <c r="D562" s="416"/>
      <c r="G562" s="189"/>
      <c r="I562" s="340"/>
    </row>
    <row r="563" spans="1:18" x14ac:dyDescent="0.2">
      <c r="A563" s="154"/>
      <c r="B563" s="26"/>
      <c r="C563" s="449"/>
      <c r="D563" s="416"/>
      <c r="G563" s="189"/>
      <c r="I563" s="340"/>
    </row>
    <row r="564" spans="1:18" x14ac:dyDescent="0.2">
      <c r="A564" s="154"/>
      <c r="B564" s="26"/>
      <c r="C564" s="449"/>
      <c r="D564" s="416"/>
      <c r="G564" s="189"/>
      <c r="I564" s="340"/>
    </row>
    <row r="565" spans="1:18" x14ac:dyDescent="0.2">
      <c r="A565" s="154"/>
      <c r="B565" s="26"/>
      <c r="C565" s="449"/>
      <c r="D565" s="416"/>
      <c r="G565" s="189"/>
      <c r="I565" s="340"/>
    </row>
    <row r="566" spans="1:18" x14ac:dyDescent="0.2">
      <c r="A566" s="154"/>
      <c r="B566" s="26"/>
      <c r="C566" s="449"/>
      <c r="D566" s="416"/>
      <c r="G566" s="189"/>
      <c r="I566" s="340"/>
    </row>
    <row r="567" spans="1:18" x14ac:dyDescent="0.2">
      <c r="A567" s="154"/>
      <c r="B567" s="26"/>
      <c r="C567" s="449"/>
      <c r="D567" s="416"/>
      <c r="G567" s="189"/>
      <c r="I567" s="340"/>
    </row>
    <row r="568" spans="1:18" x14ac:dyDescent="0.2">
      <c r="A568" s="154"/>
      <c r="B568" s="26"/>
      <c r="C568" s="449"/>
      <c r="D568" s="416"/>
      <c r="G568" s="189"/>
      <c r="I568" s="340"/>
    </row>
    <row r="569" spans="1:18" x14ac:dyDescent="0.2">
      <c r="A569" s="154"/>
      <c r="B569" s="26"/>
      <c r="C569" s="449"/>
      <c r="D569" s="416"/>
      <c r="G569" s="189"/>
      <c r="I569" s="340"/>
    </row>
    <row r="570" spans="1:18" x14ac:dyDescent="0.2">
      <c r="A570" s="154"/>
      <c r="B570" s="26"/>
      <c r="C570" s="449"/>
      <c r="D570" s="416"/>
      <c r="G570" s="189"/>
      <c r="I570" s="340"/>
    </row>
    <row r="571" spans="1:18" x14ac:dyDescent="0.2">
      <c r="A571" s="154"/>
      <c r="B571" s="26"/>
      <c r="C571" s="449"/>
      <c r="D571" s="416"/>
      <c r="G571" s="189"/>
      <c r="I571" s="340"/>
    </row>
    <row r="572" spans="1:18" x14ac:dyDescent="0.2">
      <c r="M572" s="416" t="s">
        <v>959</v>
      </c>
    </row>
    <row r="573" spans="1:18" x14ac:dyDescent="0.2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">
      <c r="A624" s="1">
        <v>25</v>
      </c>
      <c r="B624" t="s">
        <v>273</v>
      </c>
      <c r="K624" s="452"/>
    </row>
    <row r="625" spans="1:11" x14ac:dyDescent="0.2">
      <c r="A625" s="1">
        <v>26</v>
      </c>
      <c r="B625" t="s">
        <v>274</v>
      </c>
      <c r="K625" s="452"/>
    </row>
    <row r="626" spans="1:11" x14ac:dyDescent="0.2">
      <c r="A626" s="1">
        <v>27</v>
      </c>
      <c r="B626" t="s">
        <v>275</v>
      </c>
      <c r="K626" s="452"/>
    </row>
    <row r="627" spans="1:11" x14ac:dyDescent="0.2">
      <c r="A627" s="1">
        <v>28</v>
      </c>
      <c r="B627" t="s">
        <v>276</v>
      </c>
      <c r="K627" s="452"/>
    </row>
    <row r="628" spans="1:11" x14ac:dyDescent="0.2">
      <c r="A628" s="1">
        <v>29</v>
      </c>
      <c r="B628" t="s">
        <v>82</v>
      </c>
      <c r="K628" s="452"/>
    </row>
    <row r="629" spans="1:11" x14ac:dyDescent="0.2">
      <c r="A629" s="1">
        <v>30</v>
      </c>
      <c r="B629" t="s">
        <v>277</v>
      </c>
      <c r="K629" s="452"/>
    </row>
    <row r="630" spans="1:11" x14ac:dyDescent="0.2">
      <c r="A630" s="1">
        <v>31</v>
      </c>
      <c r="B630" t="s">
        <v>278</v>
      </c>
      <c r="K630" s="452"/>
    </row>
    <row r="631" spans="1:11" x14ac:dyDescent="0.2">
      <c r="A631" s="1">
        <v>32</v>
      </c>
      <c r="B631" t="s">
        <v>279</v>
      </c>
      <c r="K631" s="452"/>
    </row>
    <row r="632" spans="1:11" x14ac:dyDescent="0.2">
      <c r="A632" s="1">
        <v>33</v>
      </c>
      <c r="B632" t="s">
        <v>280</v>
      </c>
      <c r="K632" s="452"/>
    </row>
    <row r="633" spans="1:11" x14ac:dyDescent="0.2">
      <c r="A633" s="1">
        <v>34</v>
      </c>
      <c r="B633" t="s">
        <v>281</v>
      </c>
      <c r="K633" s="452"/>
    </row>
    <row r="634" spans="1:11" x14ac:dyDescent="0.2">
      <c r="A634" s="1">
        <v>35</v>
      </c>
      <c r="B634" t="s">
        <v>282</v>
      </c>
      <c r="K634" s="452"/>
    </row>
    <row r="635" spans="1:11" x14ac:dyDescent="0.2">
      <c r="A635" s="1">
        <v>36</v>
      </c>
      <c r="B635" t="s">
        <v>283</v>
      </c>
      <c r="K635" s="452"/>
    </row>
    <row r="636" spans="1:11" x14ac:dyDescent="0.2">
      <c r="A636" s="1">
        <v>37</v>
      </c>
      <c r="B636" t="s">
        <v>284</v>
      </c>
      <c r="K636" s="452"/>
    </row>
    <row r="637" spans="1:11" x14ac:dyDescent="0.2">
      <c r="A637" s="1">
        <v>38</v>
      </c>
      <c r="B637" t="s">
        <v>285</v>
      </c>
      <c r="K637" s="452"/>
    </row>
    <row r="638" spans="1:11" x14ac:dyDescent="0.2">
      <c r="A638" s="1">
        <v>39</v>
      </c>
      <c r="B638" t="s">
        <v>286</v>
      </c>
      <c r="K638" s="452"/>
    </row>
    <row r="639" spans="1:11" x14ac:dyDescent="0.2">
      <c r="A639" s="1">
        <v>40</v>
      </c>
      <c r="B639" t="s">
        <v>287</v>
      </c>
      <c r="K639" s="452"/>
    </row>
    <row r="640" spans="1:11" x14ac:dyDescent="0.2">
      <c r="A640" s="1">
        <v>41</v>
      </c>
      <c r="B640" t="s">
        <v>288</v>
      </c>
      <c r="K640" s="452"/>
    </row>
    <row r="641" spans="1:11" x14ac:dyDescent="0.2">
      <c r="A641" s="1">
        <v>42</v>
      </c>
      <c r="B641" t="s">
        <v>289</v>
      </c>
      <c r="K641" s="452"/>
    </row>
    <row r="642" spans="1:11" x14ac:dyDescent="0.2">
      <c r="A642" s="1">
        <v>43</v>
      </c>
      <c r="B642" t="s">
        <v>290</v>
      </c>
      <c r="K642" s="452"/>
    </row>
    <row r="643" spans="1:11" x14ac:dyDescent="0.2">
      <c r="A643" s="1">
        <v>44</v>
      </c>
      <c r="B643" t="s">
        <v>291</v>
      </c>
      <c r="K643" s="452"/>
    </row>
    <row r="644" spans="1:11" x14ac:dyDescent="0.2">
      <c r="A644" s="1">
        <v>45</v>
      </c>
      <c r="B644" t="s">
        <v>292</v>
      </c>
      <c r="K644" s="452"/>
    </row>
    <row r="645" spans="1:11" x14ac:dyDescent="0.2">
      <c r="A645" s="1">
        <v>46</v>
      </c>
      <c r="B645" t="s">
        <v>293</v>
      </c>
      <c r="K645" s="452"/>
    </row>
    <row r="646" spans="1:11" x14ac:dyDescent="0.2">
      <c r="A646" s="1">
        <v>47</v>
      </c>
      <c r="B646" t="s">
        <v>294</v>
      </c>
      <c r="K646" s="452"/>
    </row>
    <row r="647" spans="1:11" x14ac:dyDescent="0.2">
      <c r="A647" s="1">
        <v>48</v>
      </c>
      <c r="B647" t="s">
        <v>295</v>
      </c>
      <c r="K647" s="452"/>
    </row>
    <row r="648" spans="1:11" x14ac:dyDescent="0.2">
      <c r="A648" s="1">
        <v>49</v>
      </c>
      <c r="B648" t="s">
        <v>296</v>
      </c>
      <c r="K648" s="452"/>
    </row>
    <row r="649" spans="1:11" x14ac:dyDescent="0.2">
      <c r="A649" s="1">
        <v>50</v>
      </c>
      <c r="B649" t="s">
        <v>80</v>
      </c>
      <c r="K649" s="452"/>
    </row>
    <row r="650" spans="1:11" x14ac:dyDescent="0.2">
      <c r="A650" s="1">
        <v>51</v>
      </c>
      <c r="B650" t="s">
        <v>297</v>
      </c>
      <c r="K650" s="452"/>
    </row>
    <row r="651" spans="1:11" x14ac:dyDescent="0.2">
      <c r="A651" s="1">
        <v>52</v>
      </c>
      <c r="B651" t="s">
        <v>90</v>
      </c>
      <c r="K651" s="452"/>
    </row>
    <row r="652" spans="1:11" x14ac:dyDescent="0.2">
      <c r="A652" s="1">
        <v>53</v>
      </c>
      <c r="B652" t="s">
        <v>87</v>
      </c>
      <c r="K652" s="452"/>
    </row>
    <row r="653" spans="1:11" x14ac:dyDescent="0.2">
      <c r="A653" s="1">
        <v>54</v>
      </c>
      <c r="B653" t="s">
        <v>298</v>
      </c>
      <c r="K653" s="452"/>
    </row>
    <row r="654" spans="1:11" x14ac:dyDescent="0.2">
      <c r="A654" s="1">
        <v>55</v>
      </c>
      <c r="B654" t="s">
        <v>299</v>
      </c>
      <c r="K654" s="452"/>
    </row>
    <row r="655" spans="1:11" x14ac:dyDescent="0.2">
      <c r="A655" s="1">
        <v>56</v>
      </c>
      <c r="B655" t="s">
        <v>300</v>
      </c>
      <c r="K655" s="452"/>
    </row>
    <row r="656" spans="1:11" x14ac:dyDescent="0.2">
      <c r="A656" s="1">
        <v>57</v>
      </c>
      <c r="B656" t="s">
        <v>301</v>
      </c>
      <c r="K656" s="452"/>
    </row>
    <row r="657" spans="1:11" x14ac:dyDescent="0.2">
      <c r="A657" s="1">
        <v>58</v>
      </c>
      <c r="B657" t="s">
        <v>302</v>
      </c>
      <c r="K657" s="452"/>
    </row>
    <row r="658" spans="1:11" x14ac:dyDescent="0.2">
      <c r="A658" s="1">
        <v>59</v>
      </c>
      <c r="B658" t="s">
        <v>303</v>
      </c>
      <c r="K658" s="452"/>
    </row>
    <row r="659" spans="1:11" x14ac:dyDescent="0.2">
      <c r="A659" s="1">
        <v>60</v>
      </c>
      <c r="B659" t="s">
        <v>304</v>
      </c>
      <c r="K659" s="452"/>
    </row>
    <row r="660" spans="1:11" x14ac:dyDescent="0.2">
      <c r="A660" s="1">
        <v>61</v>
      </c>
      <c r="B660" t="s">
        <v>305</v>
      </c>
      <c r="K660" s="452"/>
    </row>
    <row r="661" spans="1:11" x14ac:dyDescent="0.2">
      <c r="A661" s="1">
        <v>62</v>
      </c>
      <c r="B661" t="s">
        <v>306</v>
      </c>
      <c r="K661" s="452"/>
    </row>
    <row r="662" spans="1:11" x14ac:dyDescent="0.2">
      <c r="A662" s="1">
        <v>63</v>
      </c>
      <c r="B662" t="s">
        <v>307</v>
      </c>
      <c r="K662" s="452"/>
    </row>
    <row r="663" spans="1:11" x14ac:dyDescent="0.2">
      <c r="A663" s="1">
        <v>64</v>
      </c>
      <c r="B663" t="s">
        <v>308</v>
      </c>
      <c r="K663" s="452"/>
    </row>
    <row r="664" spans="1:11" x14ac:dyDescent="0.2">
      <c r="A664" s="1">
        <v>65</v>
      </c>
      <c r="B664" t="s">
        <v>309</v>
      </c>
      <c r="K664" s="452"/>
    </row>
    <row r="665" spans="1:11" x14ac:dyDescent="0.2">
      <c r="A665" s="1">
        <v>66</v>
      </c>
      <c r="B665" t="s">
        <v>310</v>
      </c>
      <c r="K665" s="452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21" priority="11" stopIfTrue="1">
      <formula>$B$9=$F$5</formula>
    </cfRule>
  </conditionalFormatting>
  <conditionalFormatting sqref="E574">
    <cfRule type="expression" dxfId="20" priority="12" stopIfTrue="1">
      <formula>$B$10=$F$5</formula>
    </cfRule>
  </conditionalFormatting>
  <conditionalFormatting sqref="E575">
    <cfRule type="expression" dxfId="19" priority="13" stopIfTrue="1">
      <formula>$B$11=$F$5</formula>
    </cfRule>
  </conditionalFormatting>
  <conditionalFormatting sqref="E576">
    <cfRule type="expression" dxfId="18" priority="14" stopIfTrue="1">
      <formula>$B$12=$F$5</formula>
    </cfRule>
  </conditionalFormatting>
  <conditionalFormatting sqref="E577">
    <cfRule type="expression" dxfId="17" priority="15" stopIfTrue="1">
      <formula>$B$13=$F$5</formula>
    </cfRule>
  </conditionalFormatting>
  <conditionalFormatting sqref="E578">
    <cfRule type="expression" dxfId="16" priority="16" stopIfTrue="1">
      <formula>$B$14=$F$5</formula>
    </cfRule>
  </conditionalFormatting>
  <conditionalFormatting sqref="E579">
    <cfRule type="expression" dxfId="15" priority="17" stopIfTrue="1">
      <formula>$B$15=$F$5</formula>
    </cfRule>
  </conditionalFormatting>
  <conditionalFormatting sqref="E580">
    <cfRule type="expression" dxfId="14" priority="18" stopIfTrue="1">
      <formula>$B$16=$F$5</formula>
    </cfRule>
  </conditionalFormatting>
  <conditionalFormatting sqref="E581">
    <cfRule type="expression" dxfId="13" priority="19" stopIfTrue="1">
      <formula>$B$17=$F$5</formula>
    </cfRule>
  </conditionalFormatting>
  <conditionalFormatting sqref="E586">
    <cfRule type="expression" dxfId="12" priority="20" stopIfTrue="1">
      <formula>$B253=$F$5</formula>
    </cfRule>
  </conditionalFormatting>
  <conditionalFormatting sqref="Q573">
    <cfRule type="expression" dxfId="11" priority="1" stopIfTrue="1">
      <formula>$B$9=$F$5</formula>
    </cfRule>
  </conditionalFormatting>
  <conditionalFormatting sqref="Q574">
    <cfRule type="expression" dxfId="10" priority="2" stopIfTrue="1">
      <formula>$B$10=$F$5</formula>
    </cfRule>
  </conditionalFormatting>
  <conditionalFormatting sqref="Q575">
    <cfRule type="expression" dxfId="9" priority="3" stopIfTrue="1">
      <formula>$B$11=$F$5</formula>
    </cfRule>
  </conditionalFormatting>
  <conditionalFormatting sqref="Q576">
    <cfRule type="expression" dxfId="8" priority="4" stopIfTrue="1">
      <formula>$B$12=$F$5</formula>
    </cfRule>
  </conditionalFormatting>
  <conditionalFormatting sqref="Q577">
    <cfRule type="expression" dxfId="7" priority="5" stopIfTrue="1">
      <formula>$B$13=$F$5</formula>
    </cfRule>
  </conditionalFormatting>
  <conditionalFormatting sqref="Q578">
    <cfRule type="expression" dxfId="6" priority="6" stopIfTrue="1">
      <formula>$B$14=$F$5</formula>
    </cfRule>
  </conditionalFormatting>
  <conditionalFormatting sqref="Q579">
    <cfRule type="expression" dxfId="5" priority="7" stopIfTrue="1">
      <formula>$B$15=$F$5</formula>
    </cfRule>
  </conditionalFormatting>
  <conditionalFormatting sqref="Q580">
    <cfRule type="expression" dxfId="4" priority="8" stopIfTrue="1">
      <formula>$B$16=$F$5</formula>
    </cfRule>
  </conditionalFormatting>
  <conditionalFormatting sqref="Q581">
    <cfRule type="expression" dxfId="3" priority="9" stopIfTrue="1">
      <formula>$B$17=$F$5</formula>
    </cfRule>
  </conditionalFormatting>
  <conditionalFormatting sqref="Q586">
    <cfRule type="expression" dxfId="2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AJ7" sqref="AJ7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508" t="str">
        <f ca="1">"OPEN WELFARE TRANSITION CASES - "&amp;LOOKUP!G2</f>
        <v>OPEN WELFARE TRANSITION CASES - September 11, 2017</v>
      </c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10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4" t="s">
        <v>63</v>
      </c>
      <c r="D4" s="36"/>
      <c r="F4" s="286">
        <f>25-LOOKUP!F8</f>
        <v>1</v>
      </c>
      <c r="G4" s="511" t="s">
        <v>234</v>
      </c>
      <c r="H4" s="512"/>
      <c r="I4" s="512"/>
      <c r="J4" s="513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5" t="str">
        <f ca="1">LOOKUP!G2</f>
        <v>September 11, 2017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495" t="s">
        <v>96</v>
      </c>
      <c r="G6" s="496"/>
      <c r="H6" s="496"/>
      <c r="I6" s="496"/>
      <c r="J6" s="497"/>
      <c r="K6" s="37"/>
      <c r="L6" s="498" t="s">
        <v>135</v>
      </c>
      <c r="M6" s="499"/>
      <c r="N6" s="140"/>
      <c r="O6" s="504" t="s">
        <v>95</v>
      </c>
      <c r="P6" s="505"/>
      <c r="Q6"/>
      <c r="R6" s="504" t="s">
        <v>352</v>
      </c>
      <c r="S6" s="505"/>
      <c r="T6" s="141"/>
      <c r="U6" s="495" t="s">
        <v>69</v>
      </c>
      <c r="V6" s="514"/>
      <c r="W6" s="514"/>
      <c r="X6" s="514"/>
      <c r="Y6" s="515"/>
      <c r="Z6" s="234"/>
    </row>
    <row r="7" spans="2:26" s="34" customFormat="1" ht="30.75" customHeight="1" thickBot="1" x14ac:dyDescent="0.3">
      <c r="B7" s="504" t="s">
        <v>318</v>
      </c>
      <c r="C7" s="505"/>
      <c r="D7" s="293" t="s">
        <v>67</v>
      </c>
      <c r="E7" s="38"/>
      <c r="F7" s="502" t="s">
        <v>97</v>
      </c>
      <c r="G7" s="503"/>
      <c r="H7" s="139"/>
      <c r="I7" s="500" t="str">
        <f>IF(LOOKUP!F2&lt;27,"Non-Countable","Other Education")</f>
        <v>Other Education</v>
      </c>
      <c r="J7" s="501"/>
      <c r="K7" s="135"/>
      <c r="L7" s="500" t="s">
        <v>350</v>
      </c>
      <c r="M7" s="501"/>
      <c r="N7" s="142"/>
      <c r="O7" s="506"/>
      <c r="P7" s="507"/>
      <c r="Q7"/>
      <c r="R7" s="506"/>
      <c r="S7" s="507"/>
      <c r="T7" s="141"/>
      <c r="U7" s="500" t="s">
        <v>354</v>
      </c>
      <c r="V7" s="501"/>
      <c r="W7" s="139"/>
      <c r="X7" s="502" t="s">
        <v>353</v>
      </c>
      <c r="Y7" s="503"/>
      <c r="Z7" s="235"/>
    </row>
    <row r="8" spans="2:26" s="34" customFormat="1" ht="15.75" thickBot="1" x14ac:dyDescent="0.3">
      <c r="B8" s="506"/>
      <c r="C8" s="507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5" x14ac:dyDescent="0.25">
      <c r="B9" s="283">
        <f>LOOKUP!A573</f>
        <v>1</v>
      </c>
      <c r="C9" s="284" t="str">
        <f>LOOKUP!E573</f>
        <v>Escambia, Santa Rosa</v>
      </c>
      <c r="D9" s="204">
        <f ca="1">DATA!C7</f>
        <v>328</v>
      </c>
      <c r="E9" s="39"/>
      <c r="F9" s="162">
        <f ca="1">DATA!C34</f>
        <v>107</v>
      </c>
      <c r="G9" s="163">
        <f ca="1">DATA!D34</f>
        <v>0.32621951219512196</v>
      </c>
      <c r="H9" s="41"/>
      <c r="I9" s="162">
        <f ca="1">DATA!C61</f>
        <v>0</v>
      </c>
      <c r="J9" s="297">
        <f ca="1">DATA!D61</f>
        <v>0</v>
      </c>
      <c r="K9" s="41"/>
      <c r="L9" s="162">
        <f ca="1">DATA!C88</f>
        <v>18</v>
      </c>
      <c r="M9" s="163">
        <f ca="1">DATA!D88</f>
        <v>5.4878048780487805E-2</v>
      </c>
      <c r="N9" s="41"/>
      <c r="O9" s="162">
        <f ca="1">DATA!C115</f>
        <v>31</v>
      </c>
      <c r="P9" s="327">
        <f ca="1">DATA!D115</f>
        <v>9.451219512195122E-2</v>
      </c>
      <c r="Q9"/>
      <c r="R9" s="162">
        <f ca="1">DATA!C520</f>
        <v>76</v>
      </c>
      <c r="S9" s="299">
        <f ca="1">DATA!D520</f>
        <v>0.23170731707317074</v>
      </c>
      <c r="T9" s="41"/>
      <c r="U9" s="300">
        <f ca="1">DATA!C142</f>
        <v>96</v>
      </c>
      <c r="V9" s="297">
        <f ca="1">DATA!D142</f>
        <v>0.29268292682926828</v>
      </c>
      <c r="W9" s="41"/>
      <c r="X9" s="300">
        <f ca="1">DATA!C169</f>
        <v>26</v>
      </c>
      <c r="Y9" s="297">
        <f ca="1">DATA!D169</f>
        <v>7.926829268292683E-2</v>
      </c>
      <c r="Z9" s="235"/>
    </row>
    <row r="10" spans="2:26" s="34" customFormat="1" ht="15" x14ac:dyDescent="0.25">
      <c r="B10" s="283">
        <f>LOOKUP!A574</f>
        <v>2</v>
      </c>
      <c r="C10" s="284" t="str">
        <f>LOOKUP!E574</f>
        <v>Okaloosa, Walton</v>
      </c>
      <c r="D10" s="204">
        <f ca="1">DATA!C8</f>
        <v>101</v>
      </c>
      <c r="E10" s="39"/>
      <c r="F10" s="162">
        <f ca="1">DATA!C35</f>
        <v>16</v>
      </c>
      <c r="G10" s="163">
        <f ca="1">DATA!D35</f>
        <v>0.15841584158415842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30</v>
      </c>
      <c r="M10" s="163">
        <f ca="1">DATA!D89</f>
        <v>0.29702970297029702</v>
      </c>
      <c r="N10" s="41"/>
      <c r="O10" s="162">
        <f ca="1">DATA!C116</f>
        <v>5</v>
      </c>
      <c r="P10" s="327">
        <f ca="1">DATA!D116</f>
        <v>4.9504950495049507E-2</v>
      </c>
      <c r="Q10"/>
      <c r="R10" s="162">
        <f ca="1">DATA!C521</f>
        <v>15</v>
      </c>
      <c r="S10" s="299">
        <f ca="1">DATA!D521</f>
        <v>0.14851485148514851</v>
      </c>
      <c r="T10" s="41"/>
      <c r="U10" s="300">
        <f ca="1">DATA!C143</f>
        <v>35</v>
      </c>
      <c r="V10" s="297">
        <f ca="1">DATA!D143</f>
        <v>0.34653465346534651</v>
      </c>
      <c r="W10" s="41"/>
      <c r="X10" s="300">
        <f ca="1">DATA!C170</f>
        <v>9</v>
      </c>
      <c r="Y10" s="297">
        <f ca="1">DATA!D170</f>
        <v>8.9108910891089105E-2</v>
      </c>
      <c r="Z10" s="235"/>
    </row>
    <row r="11" spans="2:26" s="34" customFormat="1" ht="30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57</v>
      </c>
      <c r="E11" s="39"/>
      <c r="F11" s="162">
        <f ca="1">DATA!C36</f>
        <v>17</v>
      </c>
      <c r="G11" s="163">
        <f ca="1">DATA!D36</f>
        <v>0.2982456140350877</v>
      </c>
      <c r="H11" s="41"/>
      <c r="I11" s="162">
        <f ca="1">DATA!C63</f>
        <v>1</v>
      </c>
      <c r="J11" s="297">
        <f ca="1">DATA!D63</f>
        <v>1.7543859649122806E-2</v>
      </c>
      <c r="K11" s="41"/>
      <c r="L11" s="162">
        <f ca="1">DATA!C90</f>
        <v>14</v>
      </c>
      <c r="M11" s="163">
        <f ca="1">DATA!D90</f>
        <v>0.24561403508771928</v>
      </c>
      <c r="N11" s="41"/>
      <c r="O11" s="162">
        <f ca="1">DATA!C117</f>
        <v>3</v>
      </c>
      <c r="P11" s="327">
        <f ca="1">DATA!D117</f>
        <v>5.2631578947368418E-2</v>
      </c>
      <c r="Q11"/>
      <c r="R11" s="162">
        <f ca="1">DATA!C522</f>
        <v>13</v>
      </c>
      <c r="S11" s="299">
        <f ca="1">DATA!D522</f>
        <v>0.22807017543859648</v>
      </c>
      <c r="T11" s="41"/>
      <c r="U11" s="300">
        <f ca="1">DATA!C144</f>
        <v>9</v>
      </c>
      <c r="V11" s="297">
        <f ca="1">DATA!D144</f>
        <v>0.15789473684210525</v>
      </c>
      <c r="W11" s="41"/>
      <c r="X11" s="300">
        <f ca="1">DATA!C171</f>
        <v>2</v>
      </c>
      <c r="Y11" s="297">
        <f ca="1">DATA!D171</f>
        <v>3.5087719298245612E-2</v>
      </c>
      <c r="Z11" s="235"/>
    </row>
    <row r="12" spans="2:26" s="34" customFormat="1" ht="15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140</v>
      </c>
      <c r="E12" s="39"/>
      <c r="F12" s="162">
        <f ca="1">DATA!C37</f>
        <v>24</v>
      </c>
      <c r="G12" s="163">
        <f ca="1">DATA!D37</f>
        <v>0.17142857142857143</v>
      </c>
      <c r="H12" s="41"/>
      <c r="I12" s="162">
        <f ca="1">DATA!C64</f>
        <v>0</v>
      </c>
      <c r="J12" s="297">
        <f ca="1">DATA!D64</f>
        <v>0</v>
      </c>
      <c r="K12" s="41"/>
      <c r="L12" s="162">
        <f ca="1">DATA!C91</f>
        <v>12</v>
      </c>
      <c r="M12" s="163">
        <f ca="1">DATA!D91</f>
        <v>8.5714285714285715E-2</v>
      </c>
      <c r="N12" s="41"/>
      <c r="O12" s="162">
        <f ca="1">DATA!C118</f>
        <v>9</v>
      </c>
      <c r="P12" s="327">
        <f ca="1">DATA!D118</f>
        <v>6.4285714285714279E-2</v>
      </c>
      <c r="Q12"/>
      <c r="R12" s="162">
        <f ca="1">DATA!C523</f>
        <v>20</v>
      </c>
      <c r="S12" s="299">
        <f ca="1">DATA!D523</f>
        <v>0.14285714285714285</v>
      </c>
      <c r="T12" s="41"/>
      <c r="U12" s="300">
        <f ca="1">DATA!C145</f>
        <v>75</v>
      </c>
      <c r="V12" s="297">
        <f ca="1">DATA!D145</f>
        <v>0.5357142857142857</v>
      </c>
      <c r="W12" s="41"/>
      <c r="X12" s="300">
        <f ca="1">DATA!C172</f>
        <v>65</v>
      </c>
      <c r="Y12" s="297">
        <f ca="1">DATA!D172</f>
        <v>0.4642857142857143</v>
      </c>
      <c r="Z12" s="235"/>
    </row>
    <row r="13" spans="2:26" s="34" customFormat="1" ht="15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328</v>
      </c>
      <c r="E13" s="39"/>
      <c r="F13" s="162">
        <f ca="1">DATA!C38</f>
        <v>183</v>
      </c>
      <c r="G13" s="163">
        <f ca="1">DATA!D38</f>
        <v>0.55792682926829273</v>
      </c>
      <c r="H13" s="41"/>
      <c r="I13" s="162">
        <f ca="1">DATA!C65</f>
        <v>0</v>
      </c>
      <c r="J13" s="297">
        <f ca="1">DATA!D65</f>
        <v>0</v>
      </c>
      <c r="K13" s="41"/>
      <c r="L13" s="162">
        <f ca="1">DATA!C92</f>
        <v>29</v>
      </c>
      <c r="M13" s="163">
        <f ca="1">DATA!D92</f>
        <v>8.8414634146341459E-2</v>
      </c>
      <c r="N13" s="41"/>
      <c r="O13" s="162">
        <f ca="1">DATA!C119</f>
        <v>16</v>
      </c>
      <c r="P13" s="327">
        <f ca="1">DATA!D119</f>
        <v>4.878048780487805E-2</v>
      </c>
      <c r="Q13"/>
      <c r="R13" s="162">
        <f ca="1">DATA!C524</f>
        <v>42</v>
      </c>
      <c r="S13" s="299">
        <f ca="1">DATA!D524</f>
        <v>0.12804878048780488</v>
      </c>
      <c r="T13" s="41"/>
      <c r="U13" s="300">
        <f ca="1">DATA!C146</f>
        <v>58</v>
      </c>
      <c r="V13" s="297">
        <f ca="1">DATA!D146</f>
        <v>0.17682926829268292</v>
      </c>
      <c r="W13" s="41"/>
      <c r="X13" s="300">
        <f ca="1">DATA!C173</f>
        <v>27</v>
      </c>
      <c r="Y13" s="297">
        <f ca="1">DATA!D173</f>
        <v>8.2317073170731711E-2</v>
      </c>
      <c r="Z13" s="235"/>
    </row>
    <row r="14" spans="2:26" s="34" customFormat="1" ht="30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45</v>
      </c>
      <c r="E14" s="39"/>
      <c r="F14" s="162">
        <f ca="1">DATA!C39</f>
        <v>24</v>
      </c>
      <c r="G14" s="163">
        <f ca="1">DATA!D39</f>
        <v>0.53333333333333333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2</v>
      </c>
      <c r="M14" s="163">
        <f ca="1">DATA!D93</f>
        <v>4.4444444444444446E-2</v>
      </c>
      <c r="N14" s="41"/>
      <c r="O14" s="162">
        <f ca="1">DATA!C120</f>
        <v>3</v>
      </c>
      <c r="P14" s="327">
        <f ca="1">DATA!D120</f>
        <v>6.6666666666666666E-2</v>
      </c>
      <c r="Q14"/>
      <c r="R14" s="162">
        <f ca="1">DATA!C525</f>
        <v>10</v>
      </c>
      <c r="S14" s="299">
        <f ca="1">DATA!D525</f>
        <v>0.22222222222222221</v>
      </c>
      <c r="T14" s="41"/>
      <c r="U14" s="300">
        <f ca="1">DATA!C147</f>
        <v>6</v>
      </c>
      <c r="V14" s="297">
        <f ca="1">DATA!D147</f>
        <v>0.13333333333333333</v>
      </c>
      <c r="W14" s="41"/>
      <c r="X14" s="300">
        <f ca="1">DATA!C174</f>
        <v>0</v>
      </c>
      <c r="Y14" s="297">
        <f ca="1">DATA!D174</f>
        <v>0</v>
      </c>
      <c r="Z14" s="235"/>
    </row>
    <row r="15" spans="2:26" s="34" customFormat="1" ht="30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84</v>
      </c>
      <c r="E15" s="39"/>
      <c r="F15" s="162">
        <f ca="1">DATA!C40</f>
        <v>28</v>
      </c>
      <c r="G15" s="163">
        <f ca="1">DATA!D40</f>
        <v>0.33333333333333331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15</v>
      </c>
      <c r="M15" s="163">
        <f ca="1">DATA!D94</f>
        <v>0.17857142857142858</v>
      </c>
      <c r="N15" s="41"/>
      <c r="O15" s="162">
        <f ca="1">DATA!C121</f>
        <v>6</v>
      </c>
      <c r="P15" s="327">
        <f ca="1">DATA!D121</f>
        <v>7.1428571428571425E-2</v>
      </c>
      <c r="Q15"/>
      <c r="R15" s="162">
        <f ca="1">DATA!C526</f>
        <v>19</v>
      </c>
      <c r="S15" s="299">
        <f ca="1">DATA!D526</f>
        <v>0.22619047619047619</v>
      </c>
      <c r="T15" s="41"/>
      <c r="U15" s="300">
        <f ca="1">DATA!C148</f>
        <v>16</v>
      </c>
      <c r="V15" s="297">
        <f ca="1">DATA!D148</f>
        <v>0.19047619047619047</v>
      </c>
      <c r="W15" s="41"/>
      <c r="X15" s="300">
        <f ca="1">DATA!C175</f>
        <v>8</v>
      </c>
      <c r="Y15" s="297">
        <f ca="1">DATA!D175</f>
        <v>9.5238095238095233E-2</v>
      </c>
      <c r="Z15" s="235"/>
    </row>
    <row r="16" spans="2:26" s="34" customFormat="1" ht="30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1019</v>
      </c>
      <c r="E16" s="39"/>
      <c r="F16" s="162">
        <f ca="1">DATA!C41</f>
        <v>352</v>
      </c>
      <c r="G16" s="163">
        <f ca="1">DATA!D41</f>
        <v>0.34543670264965654</v>
      </c>
      <c r="H16" s="41"/>
      <c r="I16" s="162">
        <f ca="1">DATA!C68</f>
        <v>2</v>
      </c>
      <c r="J16" s="297">
        <f ca="1">DATA!D68</f>
        <v>1.9627085377821392E-3</v>
      </c>
      <c r="K16" s="41"/>
      <c r="L16" s="162">
        <f ca="1">DATA!C95</f>
        <v>114</v>
      </c>
      <c r="M16" s="163">
        <f ca="1">DATA!D95</f>
        <v>0.11187438665358194</v>
      </c>
      <c r="N16" s="41"/>
      <c r="O16" s="162">
        <f ca="1">DATA!C122</f>
        <v>73</v>
      </c>
      <c r="P16" s="327">
        <f ca="1">DATA!D122</f>
        <v>7.163886162904809E-2</v>
      </c>
      <c r="Q16"/>
      <c r="R16" s="162">
        <f ca="1">DATA!C527</f>
        <v>310</v>
      </c>
      <c r="S16" s="299">
        <f ca="1">DATA!D527</f>
        <v>0.3042198233562316</v>
      </c>
      <c r="T16" s="41"/>
      <c r="U16" s="300">
        <f ca="1">DATA!C149</f>
        <v>168</v>
      </c>
      <c r="V16" s="297">
        <f ca="1">DATA!D149</f>
        <v>0.16486751717369971</v>
      </c>
      <c r="W16" s="41"/>
      <c r="X16" s="300">
        <f ca="1">DATA!C176</f>
        <v>29</v>
      </c>
      <c r="Y16" s="297">
        <f ca="1">DATA!D176</f>
        <v>2.8459273797841019E-2</v>
      </c>
      <c r="Z16" s="235"/>
    </row>
    <row r="17" spans="2:26" s="34" customFormat="1" ht="15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182</v>
      </c>
      <c r="E17" s="39"/>
      <c r="F17" s="162">
        <f ca="1">DATA!C42</f>
        <v>109</v>
      </c>
      <c r="G17" s="163">
        <f ca="1">DATA!D42</f>
        <v>0.59890109890109888</v>
      </c>
      <c r="H17" s="41"/>
      <c r="I17" s="162">
        <f ca="1">DATA!C69</f>
        <v>0</v>
      </c>
      <c r="J17" s="297">
        <f ca="1">DATA!D69</f>
        <v>0</v>
      </c>
      <c r="K17" s="41"/>
      <c r="L17" s="162">
        <f ca="1">DATA!C96</f>
        <v>7</v>
      </c>
      <c r="M17" s="163">
        <f ca="1">DATA!D96</f>
        <v>3.8461538461538464E-2</v>
      </c>
      <c r="N17" s="41"/>
      <c r="O17" s="162">
        <f ca="1">DATA!C123</f>
        <v>6</v>
      </c>
      <c r="P17" s="327">
        <f ca="1">DATA!D123</f>
        <v>3.2967032967032968E-2</v>
      </c>
      <c r="Q17"/>
      <c r="R17" s="162">
        <f ca="1">DATA!C528</f>
        <v>24</v>
      </c>
      <c r="S17" s="299">
        <f ca="1">DATA!D528</f>
        <v>0.13186813186813187</v>
      </c>
      <c r="T17" s="41"/>
      <c r="U17" s="300">
        <f ca="1">DATA!C150</f>
        <v>36</v>
      </c>
      <c r="V17" s="297">
        <f ca="1">DATA!D150</f>
        <v>0.19780219780219779</v>
      </c>
      <c r="W17" s="41"/>
      <c r="X17" s="300">
        <f ca="1">DATA!C177</f>
        <v>22</v>
      </c>
      <c r="Y17" s="297">
        <f ca="1">DATA!D177</f>
        <v>0.12087912087912088</v>
      </c>
      <c r="Z17" s="235"/>
    </row>
    <row r="18" spans="2:26" s="34" customFormat="1" ht="15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214</v>
      </c>
      <c r="E18" s="39"/>
      <c r="F18" s="162">
        <f ca="1">DATA!C43</f>
        <v>55</v>
      </c>
      <c r="G18" s="163">
        <f ca="1">DATA!D43</f>
        <v>0.2570093457943925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39</v>
      </c>
      <c r="M18" s="163">
        <f ca="1">DATA!D97</f>
        <v>0.1822429906542056</v>
      </c>
      <c r="N18" s="41"/>
      <c r="O18" s="162">
        <f ca="1">DATA!C124</f>
        <v>16</v>
      </c>
      <c r="P18" s="327">
        <f ca="1">DATA!D124</f>
        <v>7.476635514018691E-2</v>
      </c>
      <c r="Q18"/>
      <c r="R18" s="162">
        <f ca="1">DATA!C529</f>
        <v>54</v>
      </c>
      <c r="S18" s="299">
        <f ca="1">DATA!D529</f>
        <v>0.25233644859813081</v>
      </c>
      <c r="T18" s="41"/>
      <c r="U18" s="300">
        <f ca="1">DATA!C151</f>
        <v>50</v>
      </c>
      <c r="V18" s="297">
        <f ca="1">DATA!D151</f>
        <v>0.23364485981308411</v>
      </c>
      <c r="W18" s="41"/>
      <c r="X18" s="300">
        <f ca="1">DATA!C178</f>
        <v>16</v>
      </c>
      <c r="Y18" s="297">
        <f ca="1">DATA!D178</f>
        <v>7.476635514018691E-2</v>
      </c>
      <c r="Z18" s="235"/>
    </row>
    <row r="19" spans="2:26" s="34" customFormat="1" ht="15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472</v>
      </c>
      <c r="E19" s="39"/>
      <c r="F19" s="162">
        <f ca="1">DATA!C44</f>
        <v>208</v>
      </c>
      <c r="G19" s="163">
        <f ca="1">DATA!D44</f>
        <v>0.44067796610169491</v>
      </c>
      <c r="H19" s="41"/>
      <c r="I19" s="162">
        <f ca="1">DATA!C71</f>
        <v>0</v>
      </c>
      <c r="J19" s="297">
        <f ca="1">DATA!D71</f>
        <v>0</v>
      </c>
      <c r="K19" s="41"/>
      <c r="L19" s="162">
        <f ca="1">DATA!C98</f>
        <v>80</v>
      </c>
      <c r="M19" s="163">
        <f ca="1">DATA!D98</f>
        <v>0.16949152542372881</v>
      </c>
      <c r="N19" s="41"/>
      <c r="O19" s="162">
        <f ca="1">DATA!C125</f>
        <v>32</v>
      </c>
      <c r="P19" s="327">
        <f ca="1">DATA!D125</f>
        <v>6.7796610169491525E-2</v>
      </c>
      <c r="Q19"/>
      <c r="R19" s="162">
        <f ca="1">DATA!C530</f>
        <v>74</v>
      </c>
      <c r="S19" s="299">
        <f ca="1">DATA!D530</f>
        <v>0.15677966101694915</v>
      </c>
      <c r="T19" s="41"/>
      <c r="U19" s="300">
        <f ca="1">DATA!C152</f>
        <v>78</v>
      </c>
      <c r="V19" s="297">
        <f ca="1">DATA!D152</f>
        <v>0.1652542372881356</v>
      </c>
      <c r="W19" s="41"/>
      <c r="X19" s="300">
        <f ca="1">DATA!C179</f>
        <v>14</v>
      </c>
      <c r="Y19" s="297">
        <f ca="1">DATA!D179</f>
        <v>2.9661016949152543E-2</v>
      </c>
      <c r="Z19" s="235"/>
    </row>
    <row r="20" spans="2:26" s="34" customFormat="1" ht="30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929</v>
      </c>
      <c r="E20" s="39"/>
      <c r="F20" s="162">
        <f ca="1">DATA!C45</f>
        <v>356</v>
      </c>
      <c r="G20" s="163">
        <f ca="1">DATA!D45</f>
        <v>0.38320775026910658</v>
      </c>
      <c r="H20" s="41"/>
      <c r="I20" s="162">
        <f ca="1">DATA!C72</f>
        <v>7</v>
      </c>
      <c r="J20" s="297">
        <f ca="1">DATA!D72</f>
        <v>7.5349838536060282E-3</v>
      </c>
      <c r="K20" s="41"/>
      <c r="L20" s="162">
        <f ca="1">DATA!C99</f>
        <v>113</v>
      </c>
      <c r="M20" s="163">
        <f ca="1">DATA!D99</f>
        <v>0.1216361679224973</v>
      </c>
      <c r="N20" s="41"/>
      <c r="O20" s="162">
        <f ca="1">DATA!C126</f>
        <v>65</v>
      </c>
      <c r="P20" s="327">
        <f ca="1">DATA!D126</f>
        <v>6.9967707212055974E-2</v>
      </c>
      <c r="Q20"/>
      <c r="R20" s="162">
        <f ca="1">DATA!C531</f>
        <v>261</v>
      </c>
      <c r="S20" s="299">
        <f ca="1">DATA!D531</f>
        <v>0.28094725511302476</v>
      </c>
      <c r="T20" s="41"/>
      <c r="U20" s="300">
        <f ca="1">DATA!C153</f>
        <v>127</v>
      </c>
      <c r="V20" s="297">
        <f ca="1">DATA!D153</f>
        <v>0.13670613562970937</v>
      </c>
      <c r="W20" s="41"/>
      <c r="X20" s="300">
        <f ca="1">DATA!C180</f>
        <v>23</v>
      </c>
      <c r="Y20" s="297">
        <f ca="1">DATA!D180</f>
        <v>2.4757804090419805E-2</v>
      </c>
      <c r="Z20" s="235"/>
    </row>
    <row r="21" spans="2:26" s="34" customFormat="1" ht="15" x14ac:dyDescent="0.25">
      <c r="B21" s="283">
        <f>LOOKUP!A585</f>
        <v>13</v>
      </c>
      <c r="C21" s="284" t="str">
        <f>LOOKUP!E585</f>
        <v>Brevard</v>
      </c>
      <c r="D21" s="204">
        <f ca="1">DATA!C19</f>
        <v>146</v>
      </c>
      <c r="E21" s="39"/>
      <c r="F21" s="162">
        <f ca="1">DATA!C46</f>
        <v>41</v>
      </c>
      <c r="G21" s="163">
        <f ca="1">DATA!D46</f>
        <v>0.28082191780821919</v>
      </c>
      <c r="H21" s="41"/>
      <c r="I21" s="162">
        <f ca="1">DATA!C73</f>
        <v>1</v>
      </c>
      <c r="J21" s="297">
        <f ca="1">DATA!D73</f>
        <v>6.8493150684931503E-3</v>
      </c>
      <c r="K21" s="41"/>
      <c r="L21" s="162">
        <f ca="1">DATA!C100</f>
        <v>15</v>
      </c>
      <c r="M21" s="163">
        <f ca="1">DATA!D100</f>
        <v>0.10273972602739725</v>
      </c>
      <c r="N21" s="41"/>
      <c r="O21" s="162">
        <f ca="1">DATA!C127</f>
        <v>16</v>
      </c>
      <c r="P21" s="327">
        <f ca="1">DATA!D127</f>
        <v>0.1095890410958904</v>
      </c>
      <c r="Q21"/>
      <c r="R21" s="162">
        <f ca="1">DATA!C532</f>
        <v>63</v>
      </c>
      <c r="S21" s="299">
        <f ca="1">DATA!D532</f>
        <v>0.4315068493150685</v>
      </c>
      <c r="T21" s="41"/>
      <c r="U21" s="300">
        <f ca="1">DATA!C154</f>
        <v>10</v>
      </c>
      <c r="V21" s="297">
        <f ca="1">DATA!D154</f>
        <v>6.8493150684931503E-2</v>
      </c>
      <c r="W21" s="41"/>
      <c r="X21" s="300">
        <f ca="1">DATA!C181</f>
        <v>4</v>
      </c>
      <c r="Y21" s="297">
        <f ca="1">DATA!D181</f>
        <v>2.7397260273972601E-2</v>
      </c>
      <c r="Z21" s="235"/>
    </row>
    <row r="22" spans="2:26" s="34" customFormat="1" ht="15" x14ac:dyDescent="0.25">
      <c r="B22" s="283">
        <f>LOOKUP!A586</f>
        <v>14</v>
      </c>
      <c r="C22" s="284" t="str">
        <f>LOOKUP!E586</f>
        <v>Pinellas</v>
      </c>
      <c r="D22" s="204">
        <f ca="1">DATA!C20</f>
        <v>313</v>
      </c>
      <c r="E22" s="39"/>
      <c r="F22" s="162">
        <f ca="1">DATA!C47</f>
        <v>266</v>
      </c>
      <c r="G22" s="163">
        <f ca="1">DATA!D47</f>
        <v>0.84984025559105436</v>
      </c>
      <c r="H22" s="41"/>
      <c r="I22" s="162">
        <f ca="1">DATA!C74</f>
        <v>1</v>
      </c>
      <c r="J22" s="297">
        <f ca="1">DATA!D74</f>
        <v>3.1948881789137379E-3</v>
      </c>
      <c r="K22" s="41"/>
      <c r="L22" s="162">
        <f ca="1">DATA!C101</f>
        <v>4</v>
      </c>
      <c r="M22" s="163">
        <f ca="1">DATA!D101</f>
        <v>1.2779552715654952E-2</v>
      </c>
      <c r="N22" s="41"/>
      <c r="O22" s="162">
        <f ca="1">DATA!C128</f>
        <v>2</v>
      </c>
      <c r="P22" s="327">
        <f ca="1">DATA!D128</f>
        <v>6.3897763578274758E-3</v>
      </c>
      <c r="Q22"/>
      <c r="R22" s="162">
        <f ca="1">DATA!C533</f>
        <v>35</v>
      </c>
      <c r="S22" s="299">
        <f ca="1">DATA!D533</f>
        <v>0.11182108626198083</v>
      </c>
      <c r="T22" s="41"/>
      <c r="U22" s="300">
        <f ca="1">DATA!C155</f>
        <v>5</v>
      </c>
      <c r="V22" s="297">
        <f ca="1">DATA!D155</f>
        <v>1.5974440894568689E-2</v>
      </c>
      <c r="W22" s="41"/>
      <c r="X22" s="300">
        <f ca="1">DATA!C182</f>
        <v>1</v>
      </c>
      <c r="Y22" s="297">
        <f ca="1">DATA!D182</f>
        <v>3.1948881789137379E-3</v>
      </c>
      <c r="Z22" s="235"/>
    </row>
    <row r="23" spans="2:26" s="34" customFormat="1" ht="15" x14ac:dyDescent="0.25">
      <c r="B23" s="283">
        <f>LOOKUP!A587</f>
        <v>15</v>
      </c>
      <c r="C23" s="284" t="str">
        <f>LOOKUP!E587</f>
        <v>Hillsborough</v>
      </c>
      <c r="D23" s="204">
        <f ca="1">DATA!C21</f>
        <v>432</v>
      </c>
      <c r="E23" s="39"/>
      <c r="F23" s="162">
        <f ca="1">DATA!C48</f>
        <v>294</v>
      </c>
      <c r="G23" s="163">
        <f ca="1">DATA!D48</f>
        <v>0.68055555555555558</v>
      </c>
      <c r="H23" s="41"/>
      <c r="I23" s="162">
        <f ca="1">DATA!C75</f>
        <v>1</v>
      </c>
      <c r="J23" s="297">
        <f ca="1">DATA!D75</f>
        <v>2.3148148148148147E-3</v>
      </c>
      <c r="K23" s="41"/>
      <c r="L23" s="162">
        <f ca="1">DATA!C102</f>
        <v>31</v>
      </c>
      <c r="M23" s="163">
        <f ca="1">DATA!D102</f>
        <v>7.1759259259259259E-2</v>
      </c>
      <c r="N23" s="41"/>
      <c r="O23" s="162">
        <f ca="1">DATA!C129</f>
        <v>15</v>
      </c>
      <c r="P23" s="327">
        <f ca="1">DATA!D129</f>
        <v>3.4722222222222224E-2</v>
      </c>
      <c r="Q23"/>
      <c r="R23" s="162">
        <f ca="1">DATA!C534</f>
        <v>78</v>
      </c>
      <c r="S23" s="299">
        <f ca="1">DATA!D534</f>
        <v>0.18055555555555555</v>
      </c>
      <c r="T23" s="41"/>
      <c r="U23" s="300">
        <f ca="1">DATA!C156</f>
        <v>13</v>
      </c>
      <c r="V23" s="297">
        <f ca="1">DATA!D156</f>
        <v>3.0092592592592591E-2</v>
      </c>
      <c r="W23" s="41"/>
      <c r="X23" s="300">
        <f ca="1">DATA!C183</f>
        <v>0</v>
      </c>
      <c r="Y23" s="297">
        <f ca="1">DATA!D183</f>
        <v>0</v>
      </c>
      <c r="Z23" s="235"/>
    </row>
    <row r="24" spans="2:26" s="34" customFormat="1" ht="15" x14ac:dyDescent="0.25">
      <c r="B24" s="283">
        <f>LOOKUP!A588</f>
        <v>16</v>
      </c>
      <c r="C24" s="284" t="str">
        <f>LOOKUP!E588</f>
        <v>Pasco, Hernando</v>
      </c>
      <c r="D24" s="204">
        <f ca="1">DATA!C22</f>
        <v>190</v>
      </c>
      <c r="E24" s="39"/>
      <c r="F24" s="162">
        <f ca="1">DATA!C49</f>
        <v>123</v>
      </c>
      <c r="G24" s="163">
        <f ca="1">DATA!D49</f>
        <v>0.64736842105263159</v>
      </c>
      <c r="H24" s="41"/>
      <c r="I24" s="162">
        <f ca="1">DATA!C76</f>
        <v>0</v>
      </c>
      <c r="J24" s="297">
        <f ca="1">DATA!D76</f>
        <v>0</v>
      </c>
      <c r="K24" s="41"/>
      <c r="L24" s="162">
        <f ca="1">DATA!C103</f>
        <v>20</v>
      </c>
      <c r="M24" s="163">
        <f ca="1">DATA!D103</f>
        <v>0.10526315789473684</v>
      </c>
      <c r="N24" s="41"/>
      <c r="O24" s="162">
        <f ca="1">DATA!C130</f>
        <v>13</v>
      </c>
      <c r="P24" s="327">
        <f ca="1">DATA!D130</f>
        <v>6.8421052631578952E-2</v>
      </c>
      <c r="Q24"/>
      <c r="R24" s="162">
        <f ca="1">DATA!C535</f>
        <v>15</v>
      </c>
      <c r="S24" s="299">
        <f ca="1">DATA!D535</f>
        <v>7.8947368421052627E-2</v>
      </c>
      <c r="T24" s="41"/>
      <c r="U24" s="300">
        <f ca="1">DATA!C157</f>
        <v>19</v>
      </c>
      <c r="V24" s="297">
        <f ca="1">DATA!D157</f>
        <v>0.1</v>
      </c>
      <c r="W24" s="41"/>
      <c r="X24" s="300">
        <f ca="1">DATA!C184</f>
        <v>0</v>
      </c>
      <c r="Y24" s="297">
        <f ca="1">DATA!D184</f>
        <v>0</v>
      </c>
      <c r="Z24" s="235"/>
    </row>
    <row r="25" spans="2:26" s="34" customFormat="1" ht="15" x14ac:dyDescent="0.25">
      <c r="B25" s="283">
        <f>LOOKUP!A589</f>
        <v>17</v>
      </c>
      <c r="C25" s="284" t="str">
        <f>LOOKUP!E589</f>
        <v>Polk</v>
      </c>
      <c r="D25" s="204">
        <f ca="1">DATA!C23</f>
        <v>286</v>
      </c>
      <c r="E25" s="39"/>
      <c r="F25" s="162">
        <f ca="1">DATA!C50</f>
        <v>125</v>
      </c>
      <c r="G25" s="163">
        <f ca="1">DATA!D50</f>
        <v>0.43706293706293708</v>
      </c>
      <c r="H25" s="41"/>
      <c r="I25" s="162">
        <f ca="1">DATA!C77</f>
        <v>2</v>
      </c>
      <c r="J25" s="297">
        <f ca="1">DATA!D77</f>
        <v>6.993006993006993E-3</v>
      </c>
      <c r="K25" s="41"/>
      <c r="L25" s="162">
        <f ca="1">DATA!C104</f>
        <v>33</v>
      </c>
      <c r="M25" s="163">
        <f ca="1">DATA!D104</f>
        <v>0.11538461538461539</v>
      </c>
      <c r="N25" s="41"/>
      <c r="O25" s="162">
        <f ca="1">DATA!C131</f>
        <v>21</v>
      </c>
      <c r="P25" s="327">
        <f ca="1">DATA!D131</f>
        <v>7.3426573426573424E-2</v>
      </c>
      <c r="Q25"/>
      <c r="R25" s="162">
        <f ca="1">DATA!C536</f>
        <v>79</v>
      </c>
      <c r="S25" s="299">
        <f ca="1">DATA!D536</f>
        <v>0.2762237762237762</v>
      </c>
      <c r="T25" s="41"/>
      <c r="U25" s="300">
        <f ca="1">DATA!C158</f>
        <v>26</v>
      </c>
      <c r="V25" s="297">
        <f ca="1">DATA!D158</f>
        <v>9.0909090909090912E-2</v>
      </c>
      <c r="W25" s="41"/>
      <c r="X25" s="300">
        <f ca="1">DATA!C185</f>
        <v>6</v>
      </c>
      <c r="Y25" s="297">
        <f ca="1">DATA!D185</f>
        <v>2.097902097902098E-2</v>
      </c>
      <c r="Z25" s="235"/>
    </row>
    <row r="26" spans="2:26" s="34" customFormat="1" ht="15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176</v>
      </c>
      <c r="E26" s="39"/>
      <c r="F26" s="162">
        <f ca="1">DATA!C51</f>
        <v>62</v>
      </c>
      <c r="G26" s="163">
        <f ca="1">DATA!D51</f>
        <v>0.35227272727272729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27</v>
      </c>
      <c r="M26" s="163">
        <f ca="1">DATA!D105</f>
        <v>0.15340909090909091</v>
      </c>
      <c r="N26" s="41"/>
      <c r="O26" s="162">
        <f ca="1">DATA!C132</f>
        <v>10</v>
      </c>
      <c r="P26" s="327">
        <f ca="1">DATA!D132</f>
        <v>5.6818181818181816E-2</v>
      </c>
      <c r="Q26"/>
      <c r="R26" s="162">
        <f ca="1">DATA!C537</f>
        <v>59</v>
      </c>
      <c r="S26" s="299">
        <f ca="1">DATA!D537</f>
        <v>0.33522727272727271</v>
      </c>
      <c r="T26" s="41"/>
      <c r="U26" s="300">
        <f ca="1">DATA!C159</f>
        <v>18</v>
      </c>
      <c r="V26" s="297">
        <f ca="1">DATA!D159</f>
        <v>0.10227272727272728</v>
      </c>
      <c r="W26" s="41"/>
      <c r="X26" s="300">
        <f ca="1">DATA!C186</f>
        <v>4</v>
      </c>
      <c r="Y26" s="297">
        <f ca="1">DATA!D186</f>
        <v>2.2727272727272728E-2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49</v>
      </c>
      <c r="E27" s="39"/>
      <c r="F27" s="162">
        <f ca="1">DATA!C52</f>
        <v>21</v>
      </c>
      <c r="G27" s="163">
        <f ca="1">DATA!D52</f>
        <v>0.42857142857142855</v>
      </c>
      <c r="H27" s="41"/>
      <c r="I27" s="162">
        <f ca="1">DATA!C79</f>
        <v>0</v>
      </c>
      <c r="J27" s="297">
        <f ca="1">DATA!D79</f>
        <v>0</v>
      </c>
      <c r="K27" s="41"/>
      <c r="L27" s="162">
        <f ca="1">DATA!C106</f>
        <v>9</v>
      </c>
      <c r="M27" s="163">
        <f ca="1">DATA!D106</f>
        <v>0.18367346938775511</v>
      </c>
      <c r="N27" s="41"/>
      <c r="O27" s="162">
        <f ca="1">DATA!C133</f>
        <v>5</v>
      </c>
      <c r="P27" s="327">
        <f ca="1">DATA!D133</f>
        <v>0.10204081632653061</v>
      </c>
      <c r="Q27"/>
      <c r="R27" s="162">
        <f ca="1">DATA!C538</f>
        <v>9</v>
      </c>
      <c r="S27" s="299">
        <f ca="1">DATA!D538</f>
        <v>0.18367346938775511</v>
      </c>
      <c r="T27" s="41"/>
      <c r="U27" s="300">
        <f ca="1">DATA!C160</f>
        <v>5</v>
      </c>
      <c r="V27" s="297">
        <f ca="1">DATA!D160</f>
        <v>0.10204081632653061</v>
      </c>
      <c r="W27" s="41"/>
      <c r="X27" s="300">
        <f ca="1">DATA!C187</f>
        <v>5</v>
      </c>
      <c r="Y27" s="297">
        <f ca="1">DATA!D187</f>
        <v>0.10204081632653061</v>
      </c>
      <c r="Z27" s="235"/>
    </row>
    <row r="28" spans="2:26" s="34" customFormat="1" ht="15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87</v>
      </c>
      <c r="E28" s="39"/>
      <c r="F28" s="162">
        <f ca="1">DATA!C53</f>
        <v>22</v>
      </c>
      <c r="G28" s="163">
        <f ca="1">DATA!D53</f>
        <v>0.25287356321839083</v>
      </c>
      <c r="H28" s="41"/>
      <c r="I28" s="162">
        <f ca="1">DATA!C80</f>
        <v>9</v>
      </c>
      <c r="J28" s="297">
        <f ca="1">DATA!D80</f>
        <v>0.10344827586206896</v>
      </c>
      <c r="K28" s="41"/>
      <c r="L28" s="162">
        <f ca="1">DATA!C107</f>
        <v>15</v>
      </c>
      <c r="M28" s="163">
        <f ca="1">DATA!D107</f>
        <v>0.17241379310344829</v>
      </c>
      <c r="N28" s="41"/>
      <c r="O28" s="162">
        <f ca="1">DATA!C134</f>
        <v>6</v>
      </c>
      <c r="P28" s="327">
        <f ca="1">DATA!D134</f>
        <v>6.8965517241379309E-2</v>
      </c>
      <c r="Q28"/>
      <c r="R28" s="162">
        <f ca="1">DATA!C539</f>
        <v>31</v>
      </c>
      <c r="S28" s="299">
        <f ca="1">DATA!D539</f>
        <v>0.35632183908045978</v>
      </c>
      <c r="T28" s="41"/>
      <c r="U28" s="300">
        <f ca="1">DATA!C161</f>
        <v>4</v>
      </c>
      <c r="V28" s="297">
        <f ca="1">DATA!D161</f>
        <v>4.5977011494252873E-2</v>
      </c>
      <c r="W28" s="41"/>
      <c r="X28" s="300">
        <f ca="1">DATA!C188</f>
        <v>0</v>
      </c>
      <c r="Y28" s="297">
        <f ca="1">DATA!D188</f>
        <v>0</v>
      </c>
      <c r="Z28" s="235"/>
    </row>
    <row r="29" spans="2:26" s="34" customFormat="1" ht="15" x14ac:dyDescent="0.25">
      <c r="B29" s="283">
        <f>LOOKUP!A593</f>
        <v>21</v>
      </c>
      <c r="C29" s="284" t="str">
        <f>LOOKUP!E593</f>
        <v>Palm Beach</v>
      </c>
      <c r="D29" s="204">
        <f ca="1">DATA!C27</f>
        <v>250</v>
      </c>
      <c r="E29" s="39"/>
      <c r="F29" s="162">
        <f ca="1">DATA!C54</f>
        <v>153</v>
      </c>
      <c r="G29" s="163">
        <f ca="1">DATA!D54</f>
        <v>0.61199999999999999</v>
      </c>
      <c r="H29" s="41"/>
      <c r="I29" s="162">
        <f ca="1">DATA!C81</f>
        <v>2</v>
      </c>
      <c r="J29" s="297">
        <f ca="1">DATA!D81</f>
        <v>8.0000000000000002E-3</v>
      </c>
      <c r="K29" s="41"/>
      <c r="L29" s="162">
        <f ca="1">DATA!C108</f>
        <v>16</v>
      </c>
      <c r="M29" s="163">
        <f ca="1">DATA!D108</f>
        <v>6.4000000000000001E-2</v>
      </c>
      <c r="N29" s="41"/>
      <c r="O29" s="162">
        <f ca="1">DATA!C135</f>
        <v>10</v>
      </c>
      <c r="P29" s="327">
        <f ca="1">DATA!D135</f>
        <v>0.04</v>
      </c>
      <c r="Q29"/>
      <c r="R29" s="162">
        <f ca="1">DATA!C540</f>
        <v>39</v>
      </c>
      <c r="S29" s="299">
        <f ca="1">DATA!D540</f>
        <v>0.156</v>
      </c>
      <c r="T29" s="41"/>
      <c r="U29" s="300">
        <f ca="1">DATA!C162</f>
        <v>30</v>
      </c>
      <c r="V29" s="297">
        <f ca="1">DATA!D162</f>
        <v>0.12</v>
      </c>
      <c r="W29" s="41"/>
      <c r="X29" s="300">
        <f ca="1">DATA!C189</f>
        <v>8</v>
      </c>
      <c r="Y29" s="297">
        <f ca="1">DATA!D189</f>
        <v>3.2000000000000001E-2</v>
      </c>
      <c r="Z29" s="235"/>
    </row>
    <row r="30" spans="2:26" s="34" customFormat="1" ht="15" x14ac:dyDescent="0.25">
      <c r="B30" s="283">
        <f>LOOKUP!A594</f>
        <v>22</v>
      </c>
      <c r="C30" s="284" t="str">
        <f>LOOKUP!E594</f>
        <v>Broward</v>
      </c>
      <c r="D30" s="204">
        <f ca="1">DATA!C28</f>
        <v>705</v>
      </c>
      <c r="E30" s="39"/>
      <c r="F30" s="162">
        <f ca="1">DATA!C55</f>
        <v>368</v>
      </c>
      <c r="G30" s="163">
        <f ca="1">DATA!D55</f>
        <v>0.52198581560283686</v>
      </c>
      <c r="H30" s="41"/>
      <c r="I30" s="162">
        <f ca="1">DATA!C82</f>
        <v>0</v>
      </c>
      <c r="J30" s="297">
        <f ca="1">DATA!D82</f>
        <v>0</v>
      </c>
      <c r="K30" s="41"/>
      <c r="L30" s="162">
        <f ca="1">DATA!C109</f>
        <v>64</v>
      </c>
      <c r="M30" s="163">
        <f ca="1">DATA!D109</f>
        <v>9.0780141843971637E-2</v>
      </c>
      <c r="N30" s="41"/>
      <c r="O30" s="162">
        <f ca="1">DATA!C136</f>
        <v>44</v>
      </c>
      <c r="P30" s="327">
        <f ca="1">DATA!D136</f>
        <v>6.2411347517730496E-2</v>
      </c>
      <c r="Q30"/>
      <c r="R30" s="162">
        <f ca="1">DATA!C541</f>
        <v>151</v>
      </c>
      <c r="S30" s="299">
        <f ca="1">DATA!D541</f>
        <v>0.21418439716312057</v>
      </c>
      <c r="T30" s="41"/>
      <c r="U30" s="300">
        <f ca="1">DATA!C163</f>
        <v>78</v>
      </c>
      <c r="V30" s="297">
        <f ca="1">DATA!D163</f>
        <v>0.11063829787234042</v>
      </c>
      <c r="W30" s="41"/>
      <c r="X30" s="300">
        <f ca="1">DATA!C190</f>
        <v>11</v>
      </c>
      <c r="Y30" s="297">
        <f ca="1">DATA!D190</f>
        <v>1.5602836879432624E-2</v>
      </c>
      <c r="Z30" s="235"/>
    </row>
    <row r="31" spans="2:26" s="34" customFormat="1" ht="15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1510</v>
      </c>
      <c r="E31" s="39"/>
      <c r="F31" s="162">
        <f ca="1">DATA!C56</f>
        <v>697</v>
      </c>
      <c r="G31" s="163">
        <f ca="1">DATA!D56</f>
        <v>0.46158940397350995</v>
      </c>
      <c r="H31" s="41"/>
      <c r="I31" s="162">
        <f ca="1">DATA!C83</f>
        <v>1</v>
      </c>
      <c r="J31" s="297">
        <f ca="1">DATA!D83</f>
        <v>6.6225165562913907E-4</v>
      </c>
      <c r="K31" s="41"/>
      <c r="L31" s="162">
        <f ca="1">DATA!C110</f>
        <v>98</v>
      </c>
      <c r="M31" s="163">
        <f ca="1">DATA!D110</f>
        <v>6.4900662251655625E-2</v>
      </c>
      <c r="N31" s="41"/>
      <c r="O31" s="162">
        <f ca="1">DATA!C137</f>
        <v>100</v>
      </c>
      <c r="P31" s="327">
        <f ca="1">DATA!D137</f>
        <v>6.6225165562913912E-2</v>
      </c>
      <c r="Q31"/>
      <c r="R31" s="162">
        <f ca="1">DATA!C542</f>
        <v>300</v>
      </c>
      <c r="S31" s="299">
        <f ca="1">DATA!D542</f>
        <v>0.19867549668874171</v>
      </c>
      <c r="T31" s="41"/>
      <c r="U31" s="300">
        <f ca="1">DATA!C164</f>
        <v>314</v>
      </c>
      <c r="V31" s="297">
        <f ca="1">DATA!D164</f>
        <v>0.20794701986754968</v>
      </c>
      <c r="W31" s="41"/>
      <c r="X31" s="300">
        <f ca="1">DATA!C191</f>
        <v>135</v>
      </c>
      <c r="Y31" s="297">
        <f ca="1">DATA!D191</f>
        <v>8.9403973509933773E-2</v>
      </c>
      <c r="Z31" s="235"/>
    </row>
    <row r="32" spans="2:26" s="34" customFormat="1" ht="30.75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185</v>
      </c>
      <c r="E32" s="39"/>
      <c r="F32" s="162">
        <f ca="1">DATA!C57</f>
        <v>83</v>
      </c>
      <c r="G32" s="163">
        <f ca="1">DATA!D57</f>
        <v>0.44864864864864867</v>
      </c>
      <c r="H32" s="41"/>
      <c r="I32" s="162">
        <f ca="1">DATA!C84</f>
        <v>0</v>
      </c>
      <c r="J32" s="297">
        <f ca="1">DATA!D84</f>
        <v>0</v>
      </c>
      <c r="K32" s="41"/>
      <c r="L32" s="162">
        <f ca="1">DATA!C111</f>
        <v>17</v>
      </c>
      <c r="M32" s="163">
        <f ca="1">DATA!D111</f>
        <v>9.1891891891891897E-2</v>
      </c>
      <c r="N32" s="41"/>
      <c r="O32" s="162">
        <f ca="1">DATA!C138</f>
        <v>17</v>
      </c>
      <c r="P32" s="327">
        <f ca="1">DATA!D138</f>
        <v>9.1891891891891897E-2</v>
      </c>
      <c r="Q32"/>
      <c r="R32" s="162">
        <f ca="1">DATA!C543</f>
        <v>50</v>
      </c>
      <c r="S32" s="299">
        <f ca="1">DATA!D543</f>
        <v>0.27027027027027029</v>
      </c>
      <c r="T32" s="41"/>
      <c r="U32" s="300">
        <f ca="1">DATA!C165</f>
        <v>18</v>
      </c>
      <c r="V32" s="297">
        <f ca="1">DATA!D165</f>
        <v>9.7297297297297303E-2</v>
      </c>
      <c r="W32" s="41"/>
      <c r="X32" s="300">
        <f ca="1">DATA!C192</f>
        <v>2</v>
      </c>
      <c r="Y32" s="297">
        <f ca="1">DATA!D192</f>
        <v>1.0810810810810811E-2</v>
      </c>
      <c r="Z32" s="235"/>
    </row>
    <row r="33" spans="2:26" s="35" customFormat="1" ht="16.5" thickBot="1" x14ac:dyDescent="0.3">
      <c r="B33" s="493" t="s">
        <v>55</v>
      </c>
      <c r="C33" s="494"/>
      <c r="D33" s="295">
        <f ca="1">DATA!C31</f>
        <v>8228</v>
      </c>
      <c r="E33" s="95"/>
      <c r="F33" s="295">
        <f ca="1">DATA!C58</f>
        <v>3734</v>
      </c>
      <c r="G33" s="296">
        <f ca="1">DATA!D58</f>
        <v>0.45381623723869713</v>
      </c>
      <c r="H33" s="143"/>
      <c r="I33" s="295">
        <f ca="1">SUM(I9:I32)</f>
        <v>27</v>
      </c>
      <c r="J33" s="298">
        <f ca="1">DATA!D85</f>
        <v>3.2814778804083618E-3</v>
      </c>
      <c r="K33" s="143"/>
      <c r="L33" s="295">
        <f ca="1">DATA!C112</f>
        <v>822</v>
      </c>
      <c r="M33" s="296">
        <f ca="1">DATA!D112</f>
        <v>9.9902771025765683E-2</v>
      </c>
      <c r="N33" s="143"/>
      <c r="O33" s="295">
        <f ca="1">SUM(O9:O32)</f>
        <v>524</v>
      </c>
      <c r="P33" s="328">
        <f ca="1">DATA!D139</f>
        <v>6.3684978123480798E-2</v>
      </c>
      <c r="Q33"/>
      <c r="R33" s="295">
        <f ca="1">SUM(R9:R32)</f>
        <v>1827</v>
      </c>
      <c r="S33" s="296">
        <f ca="1">DATA!D544</f>
        <v>0.22204666990763247</v>
      </c>
      <c r="T33" s="143"/>
      <c r="U33" s="301">
        <f ca="1">SUM(U9:U32)</f>
        <v>1294</v>
      </c>
      <c r="V33" s="298">
        <f ca="1">DATA!D166</f>
        <v>0.15726786582401556</v>
      </c>
      <c r="W33" s="143"/>
      <c r="X33" s="301">
        <f ca="1">SUM(X9:X32)</f>
        <v>417</v>
      </c>
      <c r="Y33" s="298">
        <f ca="1">DATA!D193</f>
        <v>5.068060281964025E-2</v>
      </c>
      <c r="Z33" s="236"/>
    </row>
    <row r="34" spans="2:26" s="35" customFormat="1" ht="15.75" x14ac:dyDescent="0.25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75" x14ac:dyDescent="0.25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">
      <c r="C36" s="416" t="s">
        <v>986</v>
      </c>
    </row>
    <row r="37" spans="2:26" x14ac:dyDescent="0.2">
      <c r="C37"/>
      <c r="H37"/>
      <c r="L37" s="317"/>
      <c r="M37" s="491"/>
      <c r="N37" s="491"/>
      <c r="O37" s="491"/>
      <c r="P37" s="491"/>
      <c r="Q37" s="491"/>
      <c r="R37" s="491"/>
      <c r="S37" s="492"/>
    </row>
    <row r="38" spans="2:26" x14ac:dyDescent="0.2">
      <c r="C38"/>
      <c r="F38" s="40"/>
    </row>
    <row r="39" spans="2:26" x14ac:dyDescent="0.2">
      <c r="C39"/>
      <c r="E39" s="146"/>
      <c r="F39" s="146"/>
      <c r="G39" s="146"/>
    </row>
    <row r="40" spans="2:26" x14ac:dyDescent="0.2">
      <c r="J40" s="144"/>
    </row>
    <row r="41" spans="2:26" x14ac:dyDescent="0.2">
      <c r="C41" s="144"/>
    </row>
    <row r="42" spans="2:26" x14ac:dyDescent="0.2">
      <c r="D42" s="40"/>
      <c r="F42" s="145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70" priority="1" stopIfTrue="1">
      <formula>$B$10=$F$5</formula>
    </cfRule>
  </conditionalFormatting>
  <conditionalFormatting sqref="B9:D32">
    <cfRule type="expression" dxfId="69" priority="2" stopIfTrue="1">
      <formula>$B9=$F$4</formula>
    </cfRule>
  </conditionalFormatting>
  <conditionalFormatting sqref="U9:V32 R9:S32 X9:Y32 O9:P32 L9:M32 I9:J32 F9:G32">
    <cfRule type="expression" dxfId="68" priority="3" stopIfTrue="1">
      <formula>$B9=$F$4</formula>
    </cfRule>
  </conditionalFormatting>
  <conditionalFormatting sqref="B2:Y2">
    <cfRule type="expression" dxfId="67" priority="4" stopIfTrue="1">
      <formula>VALUE(RIGHT($C$5,1))=3</formula>
    </cfRule>
    <cfRule type="expression" dxfId="66" priority="5" stopIfTrue="1">
      <formula>VALUE(RIGHT($C$5,1))=5</formula>
    </cfRule>
    <cfRule type="expression" dxfId="65" priority="6" stopIfTrue="1">
      <formula>VALUE(RIGHT($C$5,1))=6</formula>
    </cfRule>
  </conditionalFormatting>
  <conditionalFormatting sqref="C5">
    <cfRule type="expression" dxfId="64" priority="7" stopIfTrue="1">
      <formula>VALUE(RIGHT($C$5,1))=5</formula>
    </cfRule>
    <cfRule type="expression" dxfId="63" priority="8" stopIfTrue="1">
      <formula>VALUE(RIGHT($C$5,1))=6</formula>
    </cfRule>
    <cfRule type="expression" dxfId="62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A80" sqref="A80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21" t="s">
        <v>147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3"/>
      <c r="P2" s="285"/>
    </row>
    <row r="3" spans="1:17" ht="5.25" customHeight="1" thickBot="1" x14ac:dyDescent="0.25"/>
    <row r="4" spans="1:17" ht="15" x14ac:dyDescent="0.2">
      <c r="C4" s="524" t="s">
        <v>63</v>
      </c>
      <c r="D4" s="525"/>
      <c r="F4" s="528">
        <f>25-LOOKUP!$F$8</f>
        <v>1</v>
      </c>
      <c r="G4" s="530" t="s">
        <v>235</v>
      </c>
      <c r="H4" s="531"/>
    </row>
    <row r="5" spans="1:17" ht="15.75" thickBot="1" x14ac:dyDescent="0.25">
      <c r="C5" s="526" t="str">
        <f ca="1">LOOKUP!G2</f>
        <v>September 11, 2017</v>
      </c>
      <c r="D5" s="527"/>
      <c r="F5" s="529"/>
      <c r="G5" s="532"/>
      <c r="H5" s="533"/>
    </row>
    <row r="6" spans="1:17" ht="5.25" customHeight="1" thickBot="1" x14ac:dyDescent="0.25"/>
    <row r="7" spans="1:17" x14ac:dyDescent="0.2">
      <c r="A7" s="237"/>
      <c r="B7" s="79"/>
      <c r="C7" s="84"/>
      <c r="D7" s="518" t="s">
        <v>120</v>
      </c>
      <c r="E7" s="519"/>
      <c r="F7" s="520" t="s">
        <v>121</v>
      </c>
      <c r="G7" s="520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7"/>
      <c r="B10" s="76">
        <v>1</v>
      </c>
      <c r="C10" s="71">
        <f ca="1">DATA!C7</f>
        <v>328</v>
      </c>
      <c r="D10" s="72">
        <f ca="1">DATA!C223</f>
        <v>0</v>
      </c>
      <c r="E10" s="73">
        <f ca="1">DATA!C250</f>
        <v>10</v>
      </c>
      <c r="F10" s="72">
        <f ca="1">DATA!C277</f>
        <v>0</v>
      </c>
      <c r="G10" s="72">
        <f ca="1">DATA!C304</f>
        <v>2</v>
      </c>
      <c r="H10" s="72">
        <f ca="1">DATA!C331</f>
        <v>0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7</v>
      </c>
      <c r="N10" s="42">
        <f ca="1">DATA!C466</f>
        <v>19</v>
      </c>
      <c r="O10" s="74">
        <f ca="1">IF(C10&gt;0,N10/C10,0)</f>
        <v>5.7926829268292686E-2</v>
      </c>
      <c r="P10" s="159">
        <f ca="1">DATA!E466</f>
        <v>3</v>
      </c>
      <c r="Q10" s="135"/>
    </row>
    <row r="11" spans="1:17" ht="15.75" x14ac:dyDescent="0.25">
      <c r="A11" s="237"/>
      <c r="B11" s="77">
        <v>2</v>
      </c>
      <c r="C11" s="57">
        <f ca="1">DATA!C8</f>
        <v>101</v>
      </c>
      <c r="D11" s="58">
        <f ca="1">DATA!C224</f>
        <v>2</v>
      </c>
      <c r="E11" s="59">
        <f ca="1">DATA!C251</f>
        <v>15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14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2</v>
      </c>
      <c r="N11" s="60">
        <f ca="1">DATA!C467</f>
        <v>33</v>
      </c>
      <c r="O11" s="61">
        <f t="shared" ref="O11:O34" ca="1" si="0">IF(C11&gt;0,N11/C11,0)</f>
        <v>0.32673267326732675</v>
      </c>
      <c r="P11" s="160">
        <f ca="1">DATA!E467</f>
        <v>24</v>
      </c>
      <c r="Q11" s="135"/>
    </row>
    <row r="12" spans="1:17" ht="15.75" x14ac:dyDescent="0.25">
      <c r="A12" s="237"/>
      <c r="B12" s="77">
        <v>3</v>
      </c>
      <c r="C12" s="57">
        <f ca="1">DATA!C9</f>
        <v>57</v>
      </c>
      <c r="D12" s="58">
        <f ca="1">DATA!C225</f>
        <v>0</v>
      </c>
      <c r="E12" s="59">
        <f ca="1">DATA!C252</f>
        <v>13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2</v>
      </c>
      <c r="N12" s="60">
        <f ca="1">DATA!C468</f>
        <v>15</v>
      </c>
      <c r="O12" s="61">
        <f t="shared" ca="1" si="0"/>
        <v>0.26315789473684209</v>
      </c>
      <c r="P12" s="160">
        <f ca="1">DATA!E468</f>
        <v>23</v>
      </c>
      <c r="Q12" s="135"/>
    </row>
    <row r="13" spans="1:17" ht="15.75" x14ac:dyDescent="0.25">
      <c r="A13" s="237"/>
      <c r="B13" s="77">
        <v>4</v>
      </c>
      <c r="C13" s="57">
        <f ca="1">DATA!C10</f>
        <v>140</v>
      </c>
      <c r="D13" s="58">
        <f ca="1">DATA!C226</f>
        <v>0</v>
      </c>
      <c r="E13" s="59">
        <f ca="1">DATA!C253</f>
        <v>10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0</v>
      </c>
      <c r="L13" s="58">
        <f ca="1">DATA!C442</f>
        <v>0</v>
      </c>
      <c r="M13" s="58">
        <f ca="1">DATA!C199</f>
        <v>2</v>
      </c>
      <c r="N13" s="60">
        <f ca="1">DATA!C469</f>
        <v>12</v>
      </c>
      <c r="O13" s="61">
        <f t="shared" ca="1" si="0"/>
        <v>8.5714285714285715E-2</v>
      </c>
      <c r="P13" s="160">
        <f ca="1">DATA!E469</f>
        <v>7</v>
      </c>
      <c r="Q13" s="135"/>
    </row>
    <row r="14" spans="1:17" ht="15.75" x14ac:dyDescent="0.25">
      <c r="A14" s="237"/>
      <c r="B14" s="77">
        <v>5</v>
      </c>
      <c r="C14" s="57">
        <f ca="1">DATA!C11</f>
        <v>328</v>
      </c>
      <c r="D14" s="58">
        <f ca="1">DATA!C227</f>
        <v>0</v>
      </c>
      <c r="E14" s="59">
        <f ca="1">DATA!C254</f>
        <v>33</v>
      </c>
      <c r="F14" s="58">
        <f ca="1">DATA!C281</f>
        <v>0</v>
      </c>
      <c r="G14" s="58">
        <f ca="1">DATA!C308</f>
        <v>0</v>
      </c>
      <c r="H14" s="58">
        <f ca="1">DATA!C335</f>
        <v>1</v>
      </c>
      <c r="I14" s="58">
        <f ca="1">DATA!C362</f>
        <v>0</v>
      </c>
      <c r="J14" s="58">
        <f ca="1">DATA!C389</f>
        <v>0</v>
      </c>
      <c r="K14" s="58">
        <f ca="1">DATA!C416</f>
        <v>3</v>
      </c>
      <c r="L14" s="58">
        <f ca="1">DATA!C443</f>
        <v>1</v>
      </c>
      <c r="M14" s="58">
        <f ca="1">DATA!C200</f>
        <v>6</v>
      </c>
      <c r="N14" s="60">
        <f ca="1">DATA!C470</f>
        <v>44</v>
      </c>
      <c r="O14" s="61">
        <f t="shared" ca="1" si="0"/>
        <v>0.13414634146341464</v>
      </c>
      <c r="P14" s="160">
        <f ca="1">DATA!E470</f>
        <v>14</v>
      </c>
      <c r="Q14" s="135"/>
    </row>
    <row r="15" spans="1:17" ht="15.75" x14ac:dyDescent="0.25">
      <c r="A15" s="237"/>
      <c r="B15" s="77">
        <v>6</v>
      </c>
      <c r="C15" s="57">
        <f ca="1">DATA!C12</f>
        <v>45</v>
      </c>
      <c r="D15" s="58">
        <f ca="1">DATA!C228</f>
        <v>2</v>
      </c>
      <c r="E15" s="59">
        <f ca="1">DATA!C255</f>
        <v>3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0</v>
      </c>
      <c r="L15" s="58">
        <f ca="1">DATA!C444</f>
        <v>0</v>
      </c>
      <c r="M15" s="58">
        <f ca="1">DATA!C201</f>
        <v>0</v>
      </c>
      <c r="N15" s="60">
        <f ca="1">DATA!C471</f>
        <v>5</v>
      </c>
      <c r="O15" s="61">
        <f t="shared" ca="1" si="0"/>
        <v>0.1111111111111111</v>
      </c>
      <c r="P15" s="160">
        <f ca="1">DATA!E471</f>
        <v>11</v>
      </c>
      <c r="Q15" s="135"/>
    </row>
    <row r="16" spans="1:17" ht="15.75" x14ac:dyDescent="0.25">
      <c r="A16" s="237"/>
      <c r="B16" s="77">
        <v>7</v>
      </c>
      <c r="C16" s="57">
        <f ca="1">DATA!C13</f>
        <v>84</v>
      </c>
      <c r="D16" s="58">
        <f ca="1">DATA!C229</f>
        <v>12</v>
      </c>
      <c r="E16" s="59">
        <f ca="1">DATA!C256</f>
        <v>3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15</v>
      </c>
      <c r="O16" s="61">
        <f t="shared" ca="1" si="0"/>
        <v>0.17857142857142858</v>
      </c>
      <c r="P16" s="160">
        <f ca="1">DATA!E472</f>
        <v>17</v>
      </c>
      <c r="Q16" s="135"/>
    </row>
    <row r="17" spans="1:17" ht="15.75" x14ac:dyDescent="0.25">
      <c r="A17" s="237"/>
      <c r="B17" s="77">
        <v>8</v>
      </c>
      <c r="C17" s="57">
        <f ca="1">DATA!C14</f>
        <v>1019</v>
      </c>
      <c r="D17" s="58">
        <f ca="1">DATA!C230</f>
        <v>0</v>
      </c>
      <c r="E17" s="59">
        <f ca="1">DATA!C257</f>
        <v>105</v>
      </c>
      <c r="F17" s="58">
        <f ca="1">DATA!C284</f>
        <v>0</v>
      </c>
      <c r="G17" s="58">
        <f ca="1">DATA!C311</f>
        <v>1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0</v>
      </c>
      <c r="L17" s="58">
        <f ca="1">DATA!C446</f>
        <v>0</v>
      </c>
      <c r="M17" s="58">
        <f ca="1">DATA!C203</f>
        <v>15</v>
      </c>
      <c r="N17" s="60">
        <f ca="1">DATA!C473</f>
        <v>121</v>
      </c>
      <c r="O17" s="61">
        <f t="shared" ca="1" si="0"/>
        <v>0.11874386653581943</v>
      </c>
      <c r="P17" s="160">
        <f ca="1">DATA!E473</f>
        <v>12</v>
      </c>
      <c r="Q17" s="135"/>
    </row>
    <row r="18" spans="1:17" ht="15.75" x14ac:dyDescent="0.25">
      <c r="A18" s="237"/>
      <c r="B18" s="77">
        <v>9</v>
      </c>
      <c r="C18" s="57">
        <f ca="1">DATA!C15</f>
        <v>182</v>
      </c>
      <c r="D18" s="58">
        <f ca="1">DATA!C231</f>
        <v>2</v>
      </c>
      <c r="E18" s="59">
        <f ca="1">DATA!C258</f>
        <v>8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10</v>
      </c>
      <c r="O18" s="61">
        <f t="shared" ca="1" si="0"/>
        <v>5.4945054945054944E-2</v>
      </c>
      <c r="P18" s="160">
        <f ca="1">DATA!E474</f>
        <v>2</v>
      </c>
      <c r="Q18" s="135"/>
    </row>
    <row r="19" spans="1:17" ht="15.75" x14ac:dyDescent="0.25">
      <c r="A19" s="237"/>
      <c r="B19" s="77">
        <v>10</v>
      </c>
      <c r="C19" s="57">
        <f ca="1">DATA!C16</f>
        <v>214</v>
      </c>
      <c r="D19" s="58">
        <f ca="1">DATA!C232</f>
        <v>3</v>
      </c>
      <c r="E19" s="59">
        <f ca="1">DATA!C259</f>
        <v>36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0</v>
      </c>
      <c r="K19" s="58">
        <f ca="1">DATA!C421</f>
        <v>0</v>
      </c>
      <c r="L19" s="58">
        <f ca="1">DATA!C448</f>
        <v>0</v>
      </c>
      <c r="M19" s="58">
        <f ca="1">DATA!C205</f>
        <v>0</v>
      </c>
      <c r="N19" s="60">
        <f ca="1">DATA!C475</f>
        <v>39</v>
      </c>
      <c r="O19" s="61">
        <f t="shared" ca="1" si="0"/>
        <v>0.1822429906542056</v>
      </c>
      <c r="P19" s="160">
        <f ca="1">DATA!E475</f>
        <v>19</v>
      </c>
      <c r="Q19" s="135"/>
    </row>
    <row r="20" spans="1:17" ht="15.75" x14ac:dyDescent="0.25">
      <c r="A20" s="237"/>
      <c r="B20" s="77">
        <v>11</v>
      </c>
      <c r="C20" s="57">
        <f ca="1">DATA!C17</f>
        <v>472</v>
      </c>
      <c r="D20" s="58">
        <f ca="1">DATA!C233</f>
        <v>6</v>
      </c>
      <c r="E20" s="59">
        <f ca="1">DATA!C260</f>
        <v>79</v>
      </c>
      <c r="F20" s="58">
        <f ca="1">DATA!C287</f>
        <v>0</v>
      </c>
      <c r="G20" s="58">
        <f ca="1">DATA!C314</f>
        <v>0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1</v>
      </c>
      <c r="L20" s="58">
        <f ca="1">DATA!C449</f>
        <v>0</v>
      </c>
      <c r="M20" s="58">
        <f ca="1">DATA!C206</f>
        <v>3</v>
      </c>
      <c r="N20" s="60">
        <f ca="1">DATA!C476</f>
        <v>89</v>
      </c>
      <c r="O20" s="61">
        <f t="shared" ca="1" si="0"/>
        <v>0.1885593220338983</v>
      </c>
      <c r="P20" s="160">
        <f ca="1">DATA!E476</f>
        <v>20</v>
      </c>
      <c r="Q20" s="135"/>
    </row>
    <row r="21" spans="1:17" ht="15.75" x14ac:dyDescent="0.25">
      <c r="A21" s="237"/>
      <c r="B21" s="77">
        <v>12</v>
      </c>
      <c r="C21" s="57">
        <f ca="1">DATA!C18</f>
        <v>929</v>
      </c>
      <c r="D21" s="58">
        <f ca="1">DATA!C234</f>
        <v>5</v>
      </c>
      <c r="E21" s="59">
        <f ca="1">DATA!C261</f>
        <v>120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0</v>
      </c>
      <c r="J21" s="58">
        <f ca="1">DATA!C396</f>
        <v>0</v>
      </c>
      <c r="K21" s="58">
        <f ca="1">DATA!C423</f>
        <v>1</v>
      </c>
      <c r="L21" s="58">
        <f ca="1">DATA!C450</f>
        <v>0</v>
      </c>
      <c r="M21" s="58">
        <f ca="1">DATA!C207</f>
        <v>0</v>
      </c>
      <c r="N21" s="60">
        <f ca="1">DATA!C477</f>
        <v>126</v>
      </c>
      <c r="O21" s="61">
        <f t="shared" ca="1" si="0"/>
        <v>0.13562970936490851</v>
      </c>
      <c r="P21" s="160">
        <f ca="1">DATA!E477</f>
        <v>15</v>
      </c>
      <c r="Q21" s="135"/>
    </row>
    <row r="22" spans="1:17" ht="15.75" x14ac:dyDescent="0.25">
      <c r="A22" s="237"/>
      <c r="B22" s="77">
        <v>13</v>
      </c>
      <c r="C22" s="57">
        <f ca="1">DATA!C19</f>
        <v>146</v>
      </c>
      <c r="D22" s="58">
        <f ca="1">DATA!C235</f>
        <v>2</v>
      </c>
      <c r="E22" s="59">
        <f ca="1">DATA!C262</f>
        <v>14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0</v>
      </c>
      <c r="L22" s="58">
        <f ca="1">DATA!C451</f>
        <v>0</v>
      </c>
      <c r="M22" s="58">
        <f ca="1">DATA!C208</f>
        <v>0</v>
      </c>
      <c r="N22" s="60">
        <f ca="1">DATA!C478</f>
        <v>16</v>
      </c>
      <c r="O22" s="61">
        <f t="shared" ca="1" si="0"/>
        <v>0.1095890410958904</v>
      </c>
      <c r="P22" s="160">
        <f ca="1">DATA!E478</f>
        <v>10</v>
      </c>
      <c r="Q22" s="135"/>
    </row>
    <row r="23" spans="1:17" ht="15.75" x14ac:dyDescent="0.25">
      <c r="A23" s="237"/>
      <c r="B23" s="77">
        <v>14</v>
      </c>
      <c r="C23" s="57">
        <f ca="1">DATA!C20</f>
        <v>313</v>
      </c>
      <c r="D23" s="58">
        <f ca="1">DATA!C236</f>
        <v>0</v>
      </c>
      <c r="E23" s="59">
        <f ca="1">DATA!C263</f>
        <v>5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5</v>
      </c>
      <c r="O23" s="61">
        <f t="shared" ca="1" si="0"/>
        <v>1.5974440894568689E-2</v>
      </c>
      <c r="P23" s="160">
        <f ca="1">DATA!E479</f>
        <v>1</v>
      </c>
      <c r="Q23" s="135"/>
    </row>
    <row r="24" spans="1:17" ht="15.75" x14ac:dyDescent="0.25">
      <c r="A24" s="237"/>
      <c r="B24" s="77">
        <v>15</v>
      </c>
      <c r="C24" s="57">
        <f ca="1">DATA!C21</f>
        <v>432</v>
      </c>
      <c r="D24" s="58">
        <f ca="1">DATA!C237</f>
        <v>1</v>
      </c>
      <c r="E24" s="59">
        <f ca="1">DATA!C264</f>
        <v>29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2</v>
      </c>
      <c r="M24" s="58">
        <f ca="1">DATA!C210</f>
        <v>1</v>
      </c>
      <c r="N24" s="60">
        <f ca="1">DATA!C480</f>
        <v>33</v>
      </c>
      <c r="O24" s="61">
        <f t="shared" ca="1" si="0"/>
        <v>7.6388888888888895E-2</v>
      </c>
      <c r="P24" s="160">
        <f ca="1">DATA!E480</f>
        <v>6</v>
      </c>
      <c r="Q24" s="135"/>
    </row>
    <row r="25" spans="1:17" ht="15.75" x14ac:dyDescent="0.25">
      <c r="A25" s="237"/>
      <c r="B25" s="77">
        <v>16</v>
      </c>
      <c r="C25" s="57">
        <f ca="1">DATA!C22</f>
        <v>190</v>
      </c>
      <c r="D25" s="58">
        <f ca="1">DATA!C238</f>
        <v>0</v>
      </c>
      <c r="E25" s="59">
        <f ca="1">DATA!C265</f>
        <v>26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26</v>
      </c>
      <c r="O25" s="61">
        <f t="shared" ca="1" si="0"/>
        <v>0.1368421052631579</v>
      </c>
      <c r="P25" s="160">
        <f ca="1">DATA!E481</f>
        <v>16</v>
      </c>
      <c r="Q25" s="135"/>
    </row>
    <row r="26" spans="1:17" ht="15.75" x14ac:dyDescent="0.25">
      <c r="A26" s="237"/>
      <c r="B26" s="77">
        <v>17</v>
      </c>
      <c r="C26" s="57">
        <f ca="1">DATA!C23</f>
        <v>286</v>
      </c>
      <c r="D26" s="58">
        <f ca="1">DATA!C239</f>
        <v>1</v>
      </c>
      <c r="E26" s="59">
        <f ca="1">DATA!C266</f>
        <v>32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1</v>
      </c>
      <c r="N26" s="60">
        <f ca="1">DATA!C482</f>
        <v>34</v>
      </c>
      <c r="O26" s="61">
        <f t="shared" ca="1" si="0"/>
        <v>0.11888111888111888</v>
      </c>
      <c r="P26" s="160">
        <f ca="1">DATA!E482</f>
        <v>13</v>
      </c>
      <c r="Q26" s="135"/>
    </row>
    <row r="27" spans="1:17" ht="15.75" x14ac:dyDescent="0.25">
      <c r="A27" s="237"/>
      <c r="B27" s="77">
        <v>18</v>
      </c>
      <c r="C27" s="57">
        <f ca="1">DATA!C24</f>
        <v>176</v>
      </c>
      <c r="D27" s="58">
        <f ca="1">DATA!C240</f>
        <v>3</v>
      </c>
      <c r="E27" s="59">
        <f ca="1">DATA!C267</f>
        <v>18</v>
      </c>
      <c r="F27" s="58">
        <f ca="1">DATA!C294</f>
        <v>0</v>
      </c>
      <c r="G27" s="58">
        <f ca="1">DATA!C321</f>
        <v>1</v>
      </c>
      <c r="H27" s="58">
        <f ca="1">DATA!C348</f>
        <v>0</v>
      </c>
      <c r="I27" s="58">
        <f ca="1">DATA!C375</f>
        <v>2</v>
      </c>
      <c r="J27" s="58">
        <f ca="1">DATA!C402</f>
        <v>0</v>
      </c>
      <c r="K27" s="58">
        <f ca="1">DATA!C429</f>
        <v>0</v>
      </c>
      <c r="L27" s="58">
        <f ca="1">DATA!C456</f>
        <v>1</v>
      </c>
      <c r="M27" s="58">
        <f ca="1">DATA!C213</f>
        <v>7</v>
      </c>
      <c r="N27" s="60">
        <f ca="1">DATA!C483</f>
        <v>32</v>
      </c>
      <c r="O27" s="61">
        <f t="shared" ca="1" si="0"/>
        <v>0.18181818181818182</v>
      </c>
      <c r="P27" s="160">
        <f ca="1">DATA!E483</f>
        <v>18</v>
      </c>
      <c r="Q27" s="135"/>
    </row>
    <row r="28" spans="1:17" ht="15.75" x14ac:dyDescent="0.25">
      <c r="A28" s="237"/>
      <c r="B28" s="77">
        <v>19</v>
      </c>
      <c r="C28" s="57">
        <f ca="1">DATA!C25</f>
        <v>49</v>
      </c>
      <c r="D28" s="58">
        <f ca="1">DATA!C241</f>
        <v>0</v>
      </c>
      <c r="E28" s="59">
        <f ca="1">DATA!C268</f>
        <v>7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1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2</v>
      </c>
      <c r="N28" s="60">
        <f ca="1">DATA!C484</f>
        <v>10</v>
      </c>
      <c r="O28" s="61">
        <f t="shared" ca="1" si="0"/>
        <v>0.20408163265306123</v>
      </c>
      <c r="P28" s="160">
        <f ca="1">DATA!E484</f>
        <v>21</v>
      </c>
      <c r="Q28" s="135"/>
    </row>
    <row r="29" spans="1:17" ht="15.75" x14ac:dyDescent="0.25">
      <c r="A29" s="237"/>
      <c r="B29" s="77">
        <v>20</v>
      </c>
      <c r="C29" s="57">
        <f ca="1">DATA!C26</f>
        <v>87</v>
      </c>
      <c r="D29" s="58">
        <f ca="1">DATA!C242</f>
        <v>0</v>
      </c>
      <c r="E29" s="59">
        <f ca="1">DATA!C269</f>
        <v>14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7</v>
      </c>
      <c r="N29" s="60">
        <f ca="1">DATA!C485</f>
        <v>21</v>
      </c>
      <c r="O29" s="61">
        <f t="shared" ca="1" si="0"/>
        <v>0.2413793103448276</v>
      </c>
      <c r="P29" s="160">
        <f ca="1">DATA!E485</f>
        <v>22</v>
      </c>
      <c r="Q29" s="135"/>
    </row>
    <row r="30" spans="1:17" ht="15.75" x14ac:dyDescent="0.25">
      <c r="A30" s="237"/>
      <c r="B30" s="77">
        <v>21</v>
      </c>
      <c r="C30" s="57">
        <f ca="1">DATA!C27</f>
        <v>250</v>
      </c>
      <c r="D30" s="58">
        <f ca="1">DATA!C243</f>
        <v>0</v>
      </c>
      <c r="E30" s="59">
        <f ca="1">DATA!C270</f>
        <v>18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0</v>
      </c>
      <c r="M30" s="58">
        <f ca="1">DATA!C216</f>
        <v>1</v>
      </c>
      <c r="N30" s="60">
        <f ca="1">DATA!C486</f>
        <v>19</v>
      </c>
      <c r="O30" s="61">
        <f t="shared" ca="1" si="0"/>
        <v>7.5999999999999998E-2</v>
      </c>
      <c r="P30" s="160">
        <f ca="1">DATA!E486</f>
        <v>5</v>
      </c>
      <c r="Q30" s="135"/>
    </row>
    <row r="31" spans="1:17" ht="15.75" x14ac:dyDescent="0.25">
      <c r="A31" s="237"/>
      <c r="B31" s="77">
        <v>22</v>
      </c>
      <c r="C31" s="57">
        <f ca="1">DATA!C28</f>
        <v>705</v>
      </c>
      <c r="D31" s="58">
        <f ca="1">DATA!C244</f>
        <v>4</v>
      </c>
      <c r="E31" s="59">
        <f ca="1">DATA!C271</f>
        <v>53</v>
      </c>
      <c r="F31" s="58">
        <f ca="1">DATA!C298</f>
        <v>0</v>
      </c>
      <c r="G31" s="58">
        <f ca="1">DATA!C325</f>
        <v>0</v>
      </c>
      <c r="H31" s="58">
        <f ca="1">DATA!C352</f>
        <v>1</v>
      </c>
      <c r="I31" s="58">
        <f ca="1">DATA!C379</f>
        <v>0</v>
      </c>
      <c r="J31" s="58">
        <f ca="1">DATA!C406</f>
        <v>0</v>
      </c>
      <c r="K31" s="58">
        <f ca="1">DATA!C433</f>
        <v>0</v>
      </c>
      <c r="L31" s="58">
        <f ca="1">DATA!C460</f>
        <v>0</v>
      </c>
      <c r="M31" s="58">
        <f ca="1">DATA!C217</f>
        <v>11</v>
      </c>
      <c r="N31" s="60">
        <f ca="1">DATA!C487</f>
        <v>69</v>
      </c>
      <c r="O31" s="61">
        <f t="shared" ca="1" si="0"/>
        <v>9.7872340425531917E-2</v>
      </c>
      <c r="P31" s="160">
        <f ca="1">DATA!E487</f>
        <v>8</v>
      </c>
      <c r="Q31" s="135"/>
    </row>
    <row r="32" spans="1:17" ht="15.75" x14ac:dyDescent="0.25">
      <c r="A32" s="237"/>
      <c r="B32" s="77">
        <v>23</v>
      </c>
      <c r="C32" s="57">
        <f ca="1">DATA!C29</f>
        <v>1510</v>
      </c>
      <c r="D32" s="58">
        <f ca="1">DATA!C245</f>
        <v>18</v>
      </c>
      <c r="E32" s="59">
        <f ca="1">DATA!C272</f>
        <v>79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1</v>
      </c>
      <c r="L32" s="58">
        <f ca="1">DATA!C461</f>
        <v>0</v>
      </c>
      <c r="M32" s="58">
        <f ca="1">DATA!C218</f>
        <v>3</v>
      </c>
      <c r="N32" s="60">
        <f ca="1">DATA!C488</f>
        <v>101</v>
      </c>
      <c r="O32" s="61">
        <f t="shared" ca="1" si="0"/>
        <v>6.6887417218543049E-2</v>
      </c>
      <c r="P32" s="160">
        <f ca="1">DATA!E488</f>
        <v>4</v>
      </c>
      <c r="Q32" s="135"/>
    </row>
    <row r="33" spans="1:17" ht="16.5" thickBot="1" x14ac:dyDescent="0.3">
      <c r="A33" s="237"/>
      <c r="B33" s="78">
        <v>24</v>
      </c>
      <c r="C33" s="62">
        <f ca="1">DATA!C30</f>
        <v>185</v>
      </c>
      <c r="D33" s="63">
        <f ca="1">DATA!C246</f>
        <v>0</v>
      </c>
      <c r="E33" s="64">
        <f ca="1">DATA!C273</f>
        <v>16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0</v>
      </c>
      <c r="L33" s="63">
        <f ca="1">DATA!C462</f>
        <v>0</v>
      </c>
      <c r="M33" s="63">
        <f ca="1">DATA!C219</f>
        <v>3</v>
      </c>
      <c r="N33" s="65">
        <f ca="1">DATA!C489</f>
        <v>19</v>
      </c>
      <c r="O33" s="66">
        <f t="shared" ca="1" si="0"/>
        <v>0.10270270270270271</v>
      </c>
      <c r="P33" s="161">
        <f ca="1">DATA!E489</f>
        <v>9</v>
      </c>
      <c r="Q33" s="135"/>
    </row>
    <row r="34" spans="1:17" ht="16.5" thickBot="1" x14ac:dyDescent="0.3">
      <c r="A34" s="237"/>
      <c r="B34" s="67" t="s">
        <v>136</v>
      </c>
      <c r="C34" s="68">
        <f ca="1">DATA!C31</f>
        <v>8228</v>
      </c>
      <c r="D34" s="68">
        <f ca="1">DATA!C247</f>
        <v>61</v>
      </c>
      <c r="E34" s="67">
        <f ca="1">DATA!C274</f>
        <v>746</v>
      </c>
      <c r="F34" s="68">
        <f ca="1">DATA!C301</f>
        <v>0</v>
      </c>
      <c r="G34" s="68">
        <f ca="1">DATA!C328</f>
        <v>4</v>
      </c>
      <c r="H34" s="68">
        <f ca="1">DATA!C355</f>
        <v>2</v>
      </c>
      <c r="I34" s="68">
        <f ca="1">DATA!C382</f>
        <v>17</v>
      </c>
      <c r="J34" s="68">
        <f ca="1">DATA!C409</f>
        <v>0</v>
      </c>
      <c r="K34" s="68">
        <f ca="1">DATA!C436</f>
        <v>6</v>
      </c>
      <c r="L34" s="68">
        <f ca="1">DATA!C463</f>
        <v>4</v>
      </c>
      <c r="M34" s="68">
        <f ca="1">DATA!C220</f>
        <v>73</v>
      </c>
      <c r="N34" s="68">
        <f ca="1">DATA!C490</f>
        <v>913</v>
      </c>
      <c r="O34" s="69">
        <f t="shared" ca="1" si="0"/>
        <v>0.11096256684491979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5" t="s">
        <v>222</v>
      </c>
      <c r="C37" s="516" t="s">
        <v>162</v>
      </c>
      <c r="D37" s="517"/>
      <c r="E37" s="517"/>
      <c r="F37" s="517"/>
      <c r="G37" s="517"/>
      <c r="H37" s="517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4" t="s">
        <v>223</v>
      </c>
      <c r="C39" s="516" t="s">
        <v>163</v>
      </c>
      <c r="D39" s="517"/>
      <c r="E39" s="517"/>
      <c r="F39" s="517"/>
      <c r="G39" s="517"/>
      <c r="H39" s="517"/>
    </row>
    <row r="40" spans="1:17" ht="8.1" customHeight="1" x14ac:dyDescent="0.2">
      <c r="C40" s="31"/>
      <c r="H40" s="28"/>
    </row>
    <row r="41" spans="1:17" ht="20.25" x14ac:dyDescent="0.3">
      <c r="G41" s="378" t="s">
        <v>568</v>
      </c>
      <c r="H41" s="378"/>
      <c r="I41" s="378"/>
      <c r="J41" s="378"/>
      <c r="K41" s="378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61" priority="1" stopIfTrue="1">
      <formula>$B10=$F$4</formula>
    </cfRule>
  </conditionalFormatting>
  <conditionalFormatting sqref="P10:P33">
    <cfRule type="cellIs" dxfId="60" priority="2" stopIfTrue="1" operator="between">
      <formula>1</formula>
      <formula>6</formula>
    </cfRule>
    <cfRule type="cellIs" dxfId="59" priority="3" stopIfTrue="1" operator="between">
      <formula>19</formula>
      <formula>24</formula>
    </cfRule>
    <cfRule type="expression" dxfId="58" priority="4" stopIfTrue="1">
      <formula>$B10=$F$4</formula>
    </cfRule>
  </conditionalFormatting>
  <conditionalFormatting sqref="C5:D5">
    <cfRule type="expression" dxfId="57" priority="5" stopIfTrue="1">
      <formula>VALUE(RIGHT($C$5,1))=5</formula>
    </cfRule>
    <cfRule type="expression" dxfId="56" priority="6" stopIfTrue="1">
      <formula>VALUE(RIGHT($C$5,1))=6</formula>
    </cfRule>
    <cfRule type="expression" dxfId="55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4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L9" sqref="L9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34" t="str">
        <f ca="1">"2003 - "&amp;RIGHT(E4,4)&amp;" WELFARE TRANSITION WEEKLY RANKINGS"</f>
        <v>2003 - 2017 WELFARE TRANSITION WEEKLY RANKINGS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6"/>
    </row>
    <row r="3" spans="2:19" ht="12.75" customHeight="1" x14ac:dyDescent="0.2"/>
    <row r="4" spans="2:19" ht="30" customHeight="1" x14ac:dyDescent="0.2">
      <c r="E4" s="356" t="str">
        <f ca="1">LOOKUP!G2</f>
        <v>September 11, 2017</v>
      </c>
      <c r="M4" s="540" t="str">
        <f ca="1">IF(LOOKUP!F3=25,"Statewide not Applicable",LOOKUP!F3&amp;"  -  "&amp;LOOKUP!G4)</f>
        <v>1  -  Escambia, Santa Rosa</v>
      </c>
      <c r="N4" s="541"/>
      <c r="O4" s="541"/>
      <c r="P4" s="541"/>
      <c r="Q4" s="541"/>
      <c r="R4" s="541"/>
      <c r="S4" s="542"/>
    </row>
    <row r="5" spans="2:19" ht="12.75" customHeight="1" x14ac:dyDescent="0.2">
      <c r="G5" s="537" t="s">
        <v>166</v>
      </c>
      <c r="H5" s="538"/>
      <c r="I5" s="539"/>
    </row>
    <row r="6" spans="2:19" ht="12.75" customHeight="1" x14ac:dyDescent="0.2">
      <c r="B6" s="195" t="s">
        <v>94</v>
      </c>
      <c r="C6" s="194"/>
      <c r="D6" s="543" t="s">
        <v>315</v>
      </c>
      <c r="E6" s="544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">
      <c r="B7" s="231">
        <v>1</v>
      </c>
      <c r="C7" s="222"/>
      <c r="D7" s="221">
        <f ca="1">MATCH(B7,DATA!$D$547:$D$570,0)</f>
        <v>14</v>
      </c>
      <c r="E7" s="223" t="str">
        <f ca="1">OFFSET(LOOKUP!$C$239,$D7,0)</f>
        <v>April 15, 2013</v>
      </c>
      <c r="F7" s="226"/>
      <c r="G7" s="156">
        <f ca="1">IF(LOOKUP!$F$2&gt;LOOKUP!$F$5,OFFSET(DATA!$F$546,$D7,LOOKUP!$F$2-LOOKUP!$F$5),"-")</f>
        <v>1</v>
      </c>
      <c r="H7" s="156">
        <f ca="1">IF(LOOKUP!$F$2&gt;LOOKUP!$F$6,OFFSET(DATA!$F$546,$D7,LOOKUP!$F$2-LOOKUP!$F$6),"-")</f>
        <v>1</v>
      </c>
      <c r="I7" s="156">
        <f ca="1">IF(LOOKUP!$F$2&gt;LOOKUP!$F$7,OFFSET(DATA!$F$546,$D7,LOOKUP!$F$2-LOOKUP!$F$7),"-")</f>
        <v>1</v>
      </c>
      <c r="L7">
        <f>LOOKUP!$F$3</f>
        <v>1</v>
      </c>
    </row>
    <row r="8" spans="2:19" ht="15" customHeight="1" x14ac:dyDescent="0.2">
      <c r="B8" s="231">
        <v>2</v>
      </c>
      <c r="C8" s="222"/>
      <c r="D8" s="221">
        <f ca="1">MATCH(B8,DATA!$D$547:$D$570,0)</f>
        <v>15</v>
      </c>
      <c r="E8" s="223" t="str">
        <f ca="1">OFFSET(LOOKUP!$C$239,$D8,0)</f>
        <v>April 22, 2013</v>
      </c>
      <c r="F8" s="226"/>
      <c r="G8" s="156">
        <f ca="1">IF(LOOKUP!$F$2&gt;LOOKUP!$F$5,OFFSET(DATA!$F$546,$D8,LOOKUP!$F$2-LOOKUP!$F$5),"-")</f>
        <v>2</v>
      </c>
      <c r="H8" s="156">
        <f ca="1">IF(LOOKUP!$F$2&gt;LOOKUP!$F$6,OFFSET(DATA!$F$546,$D8,LOOKUP!$F$2-LOOKUP!$F$6),"-")</f>
        <v>2</v>
      </c>
      <c r="I8" s="156">
        <f ca="1">IF(LOOKUP!$F$2&gt;LOOKUP!$F$7,OFFSET(DATA!$F$546,$D8,LOOKUP!$F$2-LOOKUP!$F$7),"-")</f>
        <v>2</v>
      </c>
    </row>
    <row r="9" spans="2:19" ht="15" customHeight="1" x14ac:dyDescent="0.2">
      <c r="B9" s="231">
        <v>3</v>
      </c>
      <c r="C9" s="222"/>
      <c r="D9" s="221">
        <f ca="1">MATCH(B9,DATA!$D$547:$D$570,0)</f>
        <v>16</v>
      </c>
      <c r="E9" s="223" t="str">
        <f ca="1">OFFSET(LOOKUP!$C$239,$D9,0)</f>
        <v>April 29, 2013</v>
      </c>
      <c r="F9" s="226"/>
      <c r="G9" s="156">
        <f ca="1">IF(LOOKUP!$F$2&gt;LOOKUP!$F$5,OFFSET(DATA!$F$546,$D9,LOOKUP!$F$2-LOOKUP!$F$5),"-")</f>
        <v>3</v>
      </c>
      <c r="H9" s="156">
        <f ca="1">IF(LOOKUP!$F$2&gt;LOOKUP!$F$6,OFFSET(DATA!$F$546,$D9,LOOKUP!$F$2-LOOKUP!$F$6),"-")</f>
        <v>3</v>
      </c>
      <c r="I9" s="156">
        <f ca="1">IF(LOOKUP!$F$2&gt;LOOKUP!$F$7,OFFSET(DATA!$F$546,$D9,LOOKUP!$F$2-LOOKUP!$F$7),"-")</f>
        <v>4</v>
      </c>
    </row>
    <row r="10" spans="2:19" ht="15" customHeight="1" x14ac:dyDescent="0.2">
      <c r="B10" s="231">
        <v>4</v>
      </c>
      <c r="C10" s="222"/>
      <c r="D10" s="221">
        <f ca="1">MATCH(B10,DATA!$D$547:$D$570,0)</f>
        <v>21</v>
      </c>
      <c r="E10" s="223" t="str">
        <f ca="1">OFFSET(LOOKUP!$C$239,$D10,0)</f>
        <v>June 3, 2013</v>
      </c>
      <c r="F10" s="226"/>
      <c r="G10" s="156">
        <f ca="1">IF(LOOKUP!$F$2&gt;LOOKUP!$F$5,OFFSET(DATA!$F$546,$D10,LOOKUP!$F$2-LOOKUP!$F$5),"-")</f>
        <v>11</v>
      </c>
      <c r="H10" s="156">
        <f ca="1">IF(LOOKUP!$F$2&gt;LOOKUP!$F$6,OFFSET(DATA!$F$546,$D10,LOOKUP!$F$2-LOOKUP!$F$6),"-")</f>
        <v>12</v>
      </c>
      <c r="I10" s="156">
        <f ca="1">IF(LOOKUP!$F$2&gt;LOOKUP!$F$7,OFFSET(DATA!$F$546,$D10,LOOKUP!$F$2-LOOKUP!$F$7),"-")</f>
        <v>12</v>
      </c>
    </row>
    <row r="11" spans="2:19" ht="15" customHeight="1" x14ac:dyDescent="0.2">
      <c r="B11" s="231">
        <v>5</v>
      </c>
      <c r="C11" s="222"/>
      <c r="D11" s="221">
        <f ca="1">MATCH(B11,DATA!$D$547:$D$570,0)</f>
        <v>6</v>
      </c>
      <c r="E11" s="223" t="str">
        <f ca="1">OFFSET(LOOKUP!$C$239,$D11,0)</f>
        <v>February 18. 2013</v>
      </c>
      <c r="F11" s="226"/>
      <c r="G11" s="156">
        <f ca="1">IF(LOOKUP!$F$2&gt;LOOKUP!$F$5,OFFSET(DATA!$F$546,$D11,LOOKUP!$F$2-LOOKUP!$F$5),"-")</f>
        <v>8</v>
      </c>
      <c r="H11" s="156">
        <f ca="1">IF(LOOKUP!$F$2&gt;LOOKUP!$F$6,OFFSET(DATA!$F$546,$D11,LOOKUP!$F$2-LOOKUP!$F$6),"-")</f>
        <v>4</v>
      </c>
      <c r="I11" s="156">
        <f ca="1">IF(LOOKUP!$F$2&gt;LOOKUP!$F$7,OFFSET(DATA!$F$546,$D11,LOOKUP!$F$2-LOOKUP!$F$7),"-")</f>
        <v>7</v>
      </c>
    </row>
    <row r="12" spans="2:19" ht="15" customHeight="1" x14ac:dyDescent="0.2">
      <c r="B12" s="231">
        <v>6</v>
      </c>
      <c r="C12" s="222"/>
      <c r="D12" s="221">
        <f ca="1">MATCH(B12,DATA!$D$547:$D$570,0)</f>
        <v>9</v>
      </c>
      <c r="E12" s="223" t="str">
        <f ca="1">OFFSET(LOOKUP!$C$239,$D12,0)</f>
        <v>March 11, 2013</v>
      </c>
      <c r="F12" s="226"/>
      <c r="G12" s="156">
        <f ca="1">IF(LOOKUP!$F$2&gt;LOOKUP!$F$5,OFFSET(DATA!$F$546,$D12,LOOKUP!$F$2-LOOKUP!$F$5),"-")</f>
        <v>5</v>
      </c>
      <c r="H12" s="156">
        <f ca="1">IF(LOOKUP!$F$2&gt;LOOKUP!$F$6,OFFSET(DATA!$F$546,$D12,LOOKUP!$F$2-LOOKUP!$F$6),"-")</f>
        <v>7</v>
      </c>
      <c r="I12" s="156">
        <f ca="1">IF(LOOKUP!$F$2&gt;LOOKUP!$F$7,OFFSET(DATA!$F$546,$D12,LOOKUP!$F$2-LOOKUP!$F$7),"-")</f>
        <v>5</v>
      </c>
    </row>
    <row r="13" spans="2:19" ht="15" customHeight="1" x14ac:dyDescent="0.2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">
      <c r="B14" s="152">
        <v>7</v>
      </c>
      <c r="C14" s="224"/>
      <c r="D14" s="192">
        <f ca="1">MATCH(B14,DATA!$D$547:$D$570,0)</f>
        <v>22</v>
      </c>
      <c r="E14" s="202" t="str">
        <f ca="1">OFFSET(LOOKUP!$C$239,$D14,0)</f>
        <v>June 10, 2013</v>
      </c>
      <c r="F14" s="226"/>
      <c r="G14" s="156">
        <f ca="1">IF(LOOKUP!$F$2&gt;LOOKUP!$F$5,OFFSET(DATA!$F$546,$D14,LOOKUP!$F$2-LOOKUP!$F$5),"-")</f>
        <v>6</v>
      </c>
      <c r="H14" s="156">
        <f ca="1">IF(LOOKUP!$F$2&gt;LOOKUP!$F$6,OFFSET(DATA!$F$546,$D14,LOOKUP!$F$2-LOOKUP!$F$6),"-")</f>
        <v>5</v>
      </c>
      <c r="I14" s="156">
        <f ca="1">IF(LOOKUP!$F$2&gt;LOOKUP!$F$7,OFFSET(DATA!$F$546,$D14,LOOKUP!$F$2-LOOKUP!$F$7),"-")</f>
        <v>10</v>
      </c>
    </row>
    <row r="15" spans="2:19" ht="15" customHeight="1" x14ac:dyDescent="0.2">
      <c r="B15" s="152">
        <v>8</v>
      </c>
      <c r="C15" s="224"/>
      <c r="D15" s="192">
        <f ca="1">MATCH(B15,DATA!$D$547:$D$570,0)</f>
        <v>5</v>
      </c>
      <c r="E15" s="202" t="str">
        <f ca="1">OFFSET(LOOKUP!$C$239,$D15,0)</f>
        <v>February 11, 2013</v>
      </c>
      <c r="F15" s="226"/>
      <c r="G15" s="156">
        <f ca="1">IF(LOOKUP!$F$2&gt;LOOKUP!$F$5,OFFSET(DATA!$F$546,$D15,LOOKUP!$F$2-LOOKUP!$F$5),"-")</f>
        <v>7</v>
      </c>
      <c r="H15" s="156">
        <f ca="1">IF(LOOKUP!$F$2&gt;LOOKUP!$F$6,OFFSET(DATA!$F$546,$D15,LOOKUP!$F$2-LOOKUP!$F$6),"-")</f>
        <v>11</v>
      </c>
      <c r="I15" s="156">
        <f ca="1">IF(LOOKUP!$F$2&gt;LOOKUP!$F$7,OFFSET(DATA!$F$546,$D15,LOOKUP!$F$2-LOOKUP!$F$7),"-")</f>
        <v>9</v>
      </c>
    </row>
    <row r="16" spans="2:19" ht="15" customHeight="1" x14ac:dyDescent="0.2">
      <c r="B16" s="152">
        <v>9</v>
      </c>
      <c r="C16" s="224"/>
      <c r="D16" s="192">
        <f ca="1">MATCH(B16,DATA!$D$547:$D$570,0)</f>
        <v>24</v>
      </c>
      <c r="E16" s="202" t="str">
        <f ca="1">OFFSET(LOOKUP!$C$239,$D16,0)</f>
        <v>June 24, 2013</v>
      </c>
      <c r="F16" s="226"/>
      <c r="G16" s="156">
        <f ca="1">IF(LOOKUP!$F$2&gt;LOOKUP!$F$5,OFFSET(DATA!$F$546,$D16,LOOKUP!$F$2-LOOKUP!$F$5),"-")</f>
        <v>15</v>
      </c>
      <c r="H16" s="156">
        <f ca="1">IF(LOOKUP!$F$2&gt;LOOKUP!$F$6,OFFSET(DATA!$F$546,$D16,LOOKUP!$F$2-LOOKUP!$F$6),"-")</f>
        <v>9</v>
      </c>
      <c r="I16" s="156">
        <f ca="1">IF(LOOKUP!$F$2&gt;LOOKUP!$F$7,OFFSET(DATA!$F$546,$D16,LOOKUP!$F$2-LOOKUP!$F$7),"-")</f>
        <v>6</v>
      </c>
    </row>
    <row r="17" spans="2:9" ht="15" customHeight="1" x14ac:dyDescent="0.2">
      <c r="B17" s="152">
        <v>10</v>
      </c>
      <c r="C17" s="224"/>
      <c r="D17" s="192">
        <f ca="1">MATCH(B17,DATA!$D$547:$D$570,0)</f>
        <v>17</v>
      </c>
      <c r="E17" s="202" t="str">
        <f ca="1">OFFSET(LOOKUP!$C$239,$D17,0)</f>
        <v>May 6, 2013</v>
      </c>
      <c r="F17" s="226"/>
      <c r="G17" s="156">
        <f ca="1">IF(LOOKUP!$F$2&gt;LOOKUP!$F$5,OFFSET(DATA!$F$546,$D17,LOOKUP!$F$2-LOOKUP!$F$5),"-")</f>
        <v>9</v>
      </c>
      <c r="H17" s="156">
        <f ca="1">IF(LOOKUP!$F$2&gt;LOOKUP!$F$6,OFFSET(DATA!$F$546,$D17,LOOKUP!$F$2-LOOKUP!$F$6),"-")</f>
        <v>6</v>
      </c>
      <c r="I17" s="156">
        <f ca="1">IF(LOOKUP!$F$2&gt;LOOKUP!$F$7,OFFSET(DATA!$F$546,$D17,LOOKUP!$F$2-LOOKUP!$F$7),"-")</f>
        <v>3</v>
      </c>
    </row>
    <row r="18" spans="2:9" ht="15" customHeight="1" x14ac:dyDescent="0.2">
      <c r="B18" s="152">
        <v>11</v>
      </c>
      <c r="C18" s="224"/>
      <c r="D18" s="192">
        <f ca="1">MATCH(B18,DATA!$D$547:$D$570,0)</f>
        <v>23</v>
      </c>
      <c r="E18" s="202" t="str">
        <f ca="1">OFFSET(LOOKUP!$C$239,$D18,0)</f>
        <v>June 17, 2013</v>
      </c>
      <c r="F18" s="226"/>
      <c r="G18" s="156">
        <f ca="1">IF(LOOKUP!$F$2&gt;LOOKUP!$F$5,OFFSET(DATA!$F$546,$D18,LOOKUP!$F$2-LOOKUP!$F$5),"-")</f>
        <v>4</v>
      </c>
      <c r="H18" s="156">
        <f ca="1">IF(LOOKUP!$F$2&gt;LOOKUP!$F$6,OFFSET(DATA!$F$546,$D18,LOOKUP!$F$2-LOOKUP!$F$6),"-")</f>
        <v>15</v>
      </c>
      <c r="I18" s="156">
        <f ca="1">IF(LOOKUP!$F$2&gt;LOOKUP!$F$7,OFFSET(DATA!$F$546,$D18,LOOKUP!$F$2-LOOKUP!$F$7),"-")</f>
        <v>13</v>
      </c>
    </row>
    <row r="19" spans="2:9" ht="15" customHeight="1" x14ac:dyDescent="0.2">
      <c r="B19" s="152">
        <v>12</v>
      </c>
      <c r="C19" s="224"/>
      <c r="D19" s="192">
        <f ca="1">MATCH(B19,DATA!$D$547:$D$570,0)</f>
        <v>11</v>
      </c>
      <c r="E19" s="202" t="str">
        <f ca="1">OFFSET(LOOKUP!$C$239,$D19,0)</f>
        <v>March 25, 2013</v>
      </c>
      <c r="F19" s="226"/>
      <c r="G19" s="156">
        <f ca="1">IF(LOOKUP!$F$2&gt;LOOKUP!$F$5,OFFSET(DATA!$F$546,$D19,LOOKUP!$F$2-LOOKUP!$F$5),"-")</f>
        <v>12</v>
      </c>
      <c r="H19" s="156">
        <f ca="1">IF(LOOKUP!$F$2&gt;LOOKUP!$F$6,OFFSET(DATA!$F$546,$D19,LOOKUP!$F$2-LOOKUP!$F$6),"-")</f>
        <v>13</v>
      </c>
      <c r="I19" s="156">
        <f ca="1">IF(LOOKUP!$F$2&gt;LOOKUP!$F$7,OFFSET(DATA!$F$546,$D19,LOOKUP!$F$2-LOOKUP!$F$7),"-")</f>
        <v>11</v>
      </c>
    </row>
    <row r="20" spans="2:9" ht="15" customHeight="1" x14ac:dyDescent="0.2">
      <c r="B20" s="152">
        <v>13</v>
      </c>
      <c r="C20" s="224"/>
      <c r="D20" s="192">
        <f ca="1">MATCH(B20,DATA!$D$547:$D$570,0)</f>
        <v>18</v>
      </c>
      <c r="E20" s="202" t="str">
        <f ca="1">OFFSET(LOOKUP!$C$239,$D20,0)</f>
        <v>May 13, 2013</v>
      </c>
      <c r="F20" s="226"/>
      <c r="G20" s="156">
        <f ca="1">IF(LOOKUP!$F$2&gt;LOOKUP!$F$5,OFFSET(DATA!$F$546,$D20,LOOKUP!$F$2-LOOKUP!$F$5),"-")</f>
        <v>19</v>
      </c>
      <c r="H20" s="156">
        <f ca="1">IF(LOOKUP!$F$2&gt;LOOKUP!$F$6,OFFSET(DATA!$F$546,$D20,LOOKUP!$F$2-LOOKUP!$F$6),"-")</f>
        <v>14</v>
      </c>
      <c r="I20" s="156">
        <f ca="1">IF(LOOKUP!$F$2&gt;LOOKUP!$F$7,OFFSET(DATA!$F$546,$D20,LOOKUP!$F$2-LOOKUP!$F$7),"-")</f>
        <v>14</v>
      </c>
    </row>
    <row r="21" spans="2:9" ht="15" customHeight="1" x14ac:dyDescent="0.2">
      <c r="B21" s="152">
        <v>14</v>
      </c>
      <c r="C21" s="224"/>
      <c r="D21" s="192">
        <f ca="1">MATCH(B21,DATA!$D$547:$D$570,0)</f>
        <v>12</v>
      </c>
      <c r="E21" s="202" t="str">
        <f ca="1">OFFSET(LOOKUP!$C$239,$D21,0)</f>
        <v>April 1, 2013</v>
      </c>
      <c r="F21" s="226"/>
      <c r="G21" s="156">
        <f ca="1">IF(LOOKUP!$F$2&gt;LOOKUP!$F$5,OFFSET(DATA!$F$546,$D21,LOOKUP!$F$2-LOOKUP!$F$5),"-")</f>
        <v>10</v>
      </c>
      <c r="H21" s="156">
        <f ca="1">IF(LOOKUP!$F$2&gt;LOOKUP!$F$6,OFFSET(DATA!$F$546,$D21,LOOKUP!$F$2-LOOKUP!$F$6),"-")</f>
        <v>10</v>
      </c>
      <c r="I21" s="156">
        <f ca="1">IF(LOOKUP!$F$2&gt;LOOKUP!$F$7,OFFSET(DATA!$F$546,$D21,LOOKUP!$F$2-LOOKUP!$F$7),"-")</f>
        <v>8</v>
      </c>
    </row>
    <row r="22" spans="2:9" ht="15" customHeight="1" x14ac:dyDescent="0.2">
      <c r="B22" s="152">
        <v>15</v>
      </c>
      <c r="C22" s="224"/>
      <c r="D22" s="192">
        <f ca="1">MATCH(B22,DATA!$D$547:$D$570,0)</f>
        <v>19</v>
      </c>
      <c r="E22" s="202" t="str">
        <f ca="1">OFFSET(LOOKUP!$C$239,$D22,0)</f>
        <v>May 20, 2013</v>
      </c>
      <c r="F22" s="226"/>
      <c r="G22" s="156">
        <f ca="1">IF(LOOKUP!$F$2&gt;LOOKUP!$F$5,OFFSET(DATA!$F$546,$D22,LOOKUP!$F$2-LOOKUP!$F$5),"-")</f>
        <v>14</v>
      </c>
      <c r="H22" s="156">
        <f ca="1">IF(LOOKUP!$F$2&gt;LOOKUP!$F$6,OFFSET(DATA!$F$546,$D22,LOOKUP!$F$2-LOOKUP!$F$6),"-")</f>
        <v>8</v>
      </c>
      <c r="I22" s="156">
        <f ca="1">IF(LOOKUP!$F$2&gt;LOOKUP!$F$7,OFFSET(DATA!$F$546,$D22,LOOKUP!$F$2-LOOKUP!$F$7),"-")</f>
        <v>19</v>
      </c>
    </row>
    <row r="23" spans="2:9" ht="15" customHeight="1" x14ac:dyDescent="0.2">
      <c r="B23" s="152">
        <v>16</v>
      </c>
      <c r="C23" s="224"/>
      <c r="D23" s="192">
        <f ca="1">MATCH(B23,DATA!$D$547:$D$570,0)</f>
        <v>8</v>
      </c>
      <c r="E23" s="202" t="str">
        <f ca="1">OFFSET(LOOKUP!$C$239,$D23,0)</f>
        <v>March 4, 2013</v>
      </c>
      <c r="F23" s="226"/>
      <c r="G23" s="156">
        <f ca="1">IF(LOOKUP!$F$2&gt;LOOKUP!$F$5,OFFSET(DATA!$F$546,$D23,LOOKUP!$F$2-LOOKUP!$F$5),"-")</f>
        <v>13</v>
      </c>
      <c r="H23" s="156">
        <f ca="1">IF(LOOKUP!$F$2&gt;LOOKUP!$F$6,OFFSET(DATA!$F$546,$D23,LOOKUP!$F$2-LOOKUP!$F$6),"-")</f>
        <v>18</v>
      </c>
      <c r="I23" s="156">
        <f ca="1">IF(LOOKUP!$F$2&gt;LOOKUP!$F$7,OFFSET(DATA!$F$546,$D23,LOOKUP!$F$2-LOOKUP!$F$7),"-")</f>
        <v>17</v>
      </c>
    </row>
    <row r="24" spans="2:9" ht="15" customHeight="1" x14ac:dyDescent="0.2">
      <c r="B24" s="152">
        <v>17</v>
      </c>
      <c r="C24" s="224"/>
      <c r="D24" s="192">
        <f ca="1">MATCH(B24,DATA!$D$547:$D$570,0)</f>
        <v>13</v>
      </c>
      <c r="E24" s="202" t="str">
        <f ca="1">OFFSET(LOOKUP!$C$239,$D24,0)</f>
        <v>April 8, 2013</v>
      </c>
      <c r="F24" s="226"/>
      <c r="G24" s="156">
        <f ca="1">IF(LOOKUP!$F$2&gt;LOOKUP!$F$5,OFFSET(DATA!$F$546,$D24,LOOKUP!$F$2-LOOKUP!$F$5),"-")</f>
        <v>17</v>
      </c>
      <c r="H24" s="156">
        <f ca="1">IF(LOOKUP!$F$2&gt;LOOKUP!$F$6,OFFSET(DATA!$F$546,$D24,LOOKUP!$F$2-LOOKUP!$F$6),"-")</f>
        <v>16</v>
      </c>
      <c r="I24" s="156">
        <f ca="1">IF(LOOKUP!$F$2&gt;LOOKUP!$F$7,OFFSET(DATA!$F$546,$D24,LOOKUP!$F$2-LOOKUP!$F$7),"-")</f>
        <v>16</v>
      </c>
    </row>
    <row r="25" spans="2:9" ht="15" customHeight="1" x14ac:dyDescent="0.2">
      <c r="B25" s="152">
        <v>18</v>
      </c>
      <c r="C25" s="224"/>
      <c r="D25" s="192">
        <f ca="1">MATCH(B25,DATA!$D$547:$D$570,0)</f>
        <v>20</v>
      </c>
      <c r="E25" s="202" t="str">
        <f ca="1">OFFSET(LOOKUP!$C$239,$D25,0)</f>
        <v>May 27, 2013</v>
      </c>
      <c r="F25" s="226"/>
      <c r="G25" s="156">
        <f ca="1">IF(LOOKUP!$F$2&gt;LOOKUP!$F$5,OFFSET(DATA!$F$546,$D25,LOOKUP!$F$2-LOOKUP!$F$5),"-")</f>
        <v>24</v>
      </c>
      <c r="H25" s="156">
        <f ca="1">IF(LOOKUP!$F$2&gt;LOOKUP!$F$6,OFFSET(DATA!$F$546,$D25,LOOKUP!$F$2-LOOKUP!$F$6),"-")</f>
        <v>20</v>
      </c>
      <c r="I25" s="156">
        <f ca="1">IF(LOOKUP!$F$2&gt;LOOKUP!$F$7,OFFSET(DATA!$F$546,$D25,LOOKUP!$F$2-LOOKUP!$F$7),"-")</f>
        <v>20</v>
      </c>
    </row>
    <row r="26" spans="2:9" ht="15" customHeight="1" x14ac:dyDescent="0.2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">
      <c r="B27" s="153">
        <v>19</v>
      </c>
      <c r="C27" s="225"/>
      <c r="D27" s="193">
        <f ca="1">MATCH(B27,DATA!$D$547:$D$570,0)</f>
        <v>1</v>
      </c>
      <c r="E27" s="203" t="str">
        <f ca="1">OFFSET(LOOKUP!$C$239,$D27,0)</f>
        <v>January 14, 2013</v>
      </c>
      <c r="F27" s="226"/>
      <c r="G27" s="156">
        <f ca="1">IF(LOOKUP!$F$2&gt;LOOKUP!$F$5,OFFSET(DATA!$F$546,$D27,LOOKUP!$F$2-LOOKUP!$F$5),"-")</f>
        <v>20</v>
      </c>
      <c r="H27" s="156">
        <f ca="1">IF(LOOKUP!$F$2&gt;LOOKUP!$F$6,OFFSET(DATA!$F$546,$D27,LOOKUP!$F$2-LOOKUP!$F$6),"-")</f>
        <v>19</v>
      </c>
      <c r="I27" s="156">
        <f ca="1">IF(LOOKUP!$F$2&gt;LOOKUP!$F$7,OFFSET(DATA!$F$546,$D27,LOOKUP!$F$2-LOOKUP!$F$7),"-")</f>
        <v>21</v>
      </c>
    </row>
    <row r="28" spans="2:9" ht="15" customHeight="1" x14ac:dyDescent="0.2">
      <c r="B28" s="153">
        <v>20</v>
      </c>
      <c r="C28" s="225"/>
      <c r="D28" s="193">
        <f ca="1">MATCH(B28,DATA!$D$547:$D$570,0)</f>
        <v>3</v>
      </c>
      <c r="E28" s="203" t="str">
        <f ca="1">OFFSET(LOOKUP!$C$239,$D28,0)</f>
        <v>January 28, 2013</v>
      </c>
      <c r="F28" s="226"/>
      <c r="G28" s="156">
        <f ca="1">IF(LOOKUP!$F$2&gt;LOOKUP!$F$5,OFFSET(DATA!$F$546,$D28,LOOKUP!$F$2-LOOKUP!$F$5),"-")</f>
        <v>21</v>
      </c>
      <c r="H28" s="156">
        <f ca="1">IF(LOOKUP!$F$2&gt;LOOKUP!$F$6,OFFSET(DATA!$F$546,$D28,LOOKUP!$F$2-LOOKUP!$F$6),"-")</f>
        <v>21</v>
      </c>
      <c r="I28" s="156">
        <f ca="1">IF(LOOKUP!$F$2&gt;LOOKUP!$F$7,OFFSET(DATA!$F$546,$D28,LOOKUP!$F$2-LOOKUP!$F$7),"-")</f>
        <v>15</v>
      </c>
    </row>
    <row r="29" spans="2:9" ht="15" customHeight="1" x14ac:dyDescent="0.2">
      <c r="B29" s="153">
        <v>21</v>
      </c>
      <c r="C29" s="225"/>
      <c r="D29" s="193">
        <f ca="1">MATCH(B29,DATA!$D$547:$D$570,0)</f>
        <v>7</v>
      </c>
      <c r="E29" s="203" t="str">
        <f ca="1">OFFSET(LOOKUP!$C$239,$D29,0)</f>
        <v>February 25, 2013</v>
      </c>
      <c r="F29" s="226"/>
      <c r="G29" s="156">
        <f ca="1">IF(LOOKUP!$F$2&gt;LOOKUP!$F$5,OFFSET(DATA!$F$546,$D29,LOOKUP!$F$2-LOOKUP!$F$5),"-")</f>
        <v>16</v>
      </c>
      <c r="H29" s="156">
        <f ca="1">IF(LOOKUP!$F$2&gt;LOOKUP!$F$6,OFFSET(DATA!$F$546,$D29,LOOKUP!$F$2-LOOKUP!$F$6),"-")</f>
        <v>22</v>
      </c>
      <c r="I29" s="156">
        <f ca="1">IF(LOOKUP!$F$2&gt;LOOKUP!$F$7,OFFSET(DATA!$F$546,$D29,LOOKUP!$F$2-LOOKUP!$F$7),"-")</f>
        <v>24</v>
      </c>
    </row>
    <row r="30" spans="2:9" ht="15" customHeight="1" x14ac:dyDescent="0.2">
      <c r="B30" s="153">
        <v>22</v>
      </c>
      <c r="C30" s="225"/>
      <c r="D30" s="193">
        <f ca="1">MATCH(B30,DATA!$D$547:$D$570,0)</f>
        <v>4</v>
      </c>
      <c r="E30" s="203" t="str">
        <f ca="1">OFFSET(LOOKUP!$C$239,$D30,0)</f>
        <v>February 4, 2013</v>
      </c>
      <c r="F30" s="226"/>
      <c r="G30" s="156">
        <f ca="1">IF(LOOKUP!$F$2&gt;LOOKUP!$F$5,OFFSET(DATA!$F$546,$D30,LOOKUP!$F$2-LOOKUP!$F$5),"-")</f>
        <v>22</v>
      </c>
      <c r="H30" s="156">
        <f ca="1">IF(LOOKUP!$F$2&gt;LOOKUP!$F$6,OFFSET(DATA!$F$546,$D30,LOOKUP!$F$2-LOOKUP!$F$6),"-")</f>
        <v>24</v>
      </c>
      <c r="I30" s="156">
        <f ca="1">IF(LOOKUP!$F$2&gt;LOOKUP!$F$7,OFFSET(DATA!$F$546,$D30,LOOKUP!$F$2-LOOKUP!$F$7),"-")</f>
        <v>22</v>
      </c>
    </row>
    <row r="31" spans="2:9" ht="15" customHeight="1" x14ac:dyDescent="0.2">
      <c r="B31" s="153">
        <v>23</v>
      </c>
      <c r="C31" s="225"/>
      <c r="D31" s="193">
        <f ca="1">MATCH(B31,DATA!$D$547:$D$570,0)</f>
        <v>10</v>
      </c>
      <c r="E31" s="203" t="str">
        <f ca="1">OFFSET(LOOKUP!$C$239,$D31,0)</f>
        <v>March 18, 2013</v>
      </c>
      <c r="F31" s="226"/>
      <c r="G31" s="156">
        <f ca="1">IF(LOOKUP!$F$2&gt;LOOKUP!$F$5,OFFSET(DATA!$F$546,$D31,LOOKUP!$F$2-LOOKUP!$F$5),"-")</f>
        <v>18</v>
      </c>
      <c r="H31" s="156">
        <f ca="1">IF(LOOKUP!$F$2&gt;LOOKUP!$F$6,OFFSET(DATA!$F$546,$D31,LOOKUP!$F$2-LOOKUP!$F$6),"-")</f>
        <v>17</v>
      </c>
      <c r="I31" s="156">
        <f ca="1">IF(LOOKUP!$F$2&gt;LOOKUP!$F$7,OFFSET(DATA!$F$546,$D31,LOOKUP!$F$2-LOOKUP!$F$7),"-")</f>
        <v>18</v>
      </c>
    </row>
    <row r="32" spans="2:9" ht="15" customHeight="1" x14ac:dyDescent="0.2">
      <c r="B32" s="153">
        <v>24</v>
      </c>
      <c r="C32" s="225"/>
      <c r="D32" s="193">
        <f ca="1">MATCH(B32,DATA!$D$547:$D$570,0)</f>
        <v>2</v>
      </c>
      <c r="E32" s="203" t="str">
        <f ca="1">OFFSET(LOOKUP!$C$239,$D32,0)</f>
        <v>January 21, 2013</v>
      </c>
      <c r="F32" s="226"/>
      <c r="G32" s="156">
        <f ca="1">IF(LOOKUP!$F$2&gt;LOOKUP!$F$5,OFFSET(DATA!$F$546,$D32,LOOKUP!$F$2-LOOKUP!$F$5),"-")</f>
        <v>23</v>
      </c>
      <c r="H32" s="156">
        <f ca="1">IF(LOOKUP!$F$2&gt;LOOKUP!$F$6,OFFSET(DATA!$F$546,$D32,LOOKUP!$F$2-LOOKUP!$F$6),"-")</f>
        <v>23</v>
      </c>
      <c r="I32" s="156">
        <f ca="1">IF(LOOKUP!$F$2&gt;LOOKUP!$F$7,OFFSET(DATA!$F$546,$D32,LOOKUP!$F$2-LOOKUP!$F$7),"-")</f>
        <v>23</v>
      </c>
    </row>
    <row r="33" spans="2:5" ht="15" customHeight="1" x14ac:dyDescent="0.2">
      <c r="C33" s="229"/>
      <c r="D33" s="229"/>
      <c r="E33" s="229"/>
    </row>
    <row r="34" spans="2:5" x14ac:dyDescent="0.2">
      <c r="B34" s="165" t="s">
        <v>222</v>
      </c>
      <c r="C34" s="516" t="s">
        <v>162</v>
      </c>
      <c r="D34" s="517"/>
      <c r="E34" s="517"/>
    </row>
    <row r="35" spans="2:5" x14ac:dyDescent="0.2">
      <c r="C35" s="31"/>
      <c r="D35" s="40"/>
    </row>
    <row r="36" spans="2:5" x14ac:dyDescent="0.2">
      <c r="B36" s="164" t="s">
        <v>223</v>
      </c>
      <c r="C36" s="516" t="s">
        <v>163</v>
      </c>
      <c r="D36" s="517"/>
      <c r="E36" s="517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4" priority="1" stopIfTrue="1" operator="between">
      <formula>1</formula>
      <formula>6</formula>
    </cfRule>
    <cfRule type="cellIs" dxfId="53" priority="2" stopIfTrue="1" operator="between">
      <formula>19</formula>
      <formula>24</formula>
    </cfRule>
    <cfRule type="cellIs" dxfId="52" priority="3" stopIfTrue="1" operator="between">
      <formula>7</formula>
      <formula>18</formula>
    </cfRule>
  </conditionalFormatting>
  <conditionalFormatting sqref="D13 D26">
    <cfRule type="expression" dxfId="51" priority="4" stopIfTrue="1">
      <formula>$D13=$L$7</formula>
    </cfRule>
  </conditionalFormatting>
  <conditionalFormatting sqref="C7:E12">
    <cfRule type="expression" dxfId="50" priority="5" stopIfTrue="1">
      <formula>$D7=$L$7</formula>
    </cfRule>
    <cfRule type="expression" dxfId="49" priority="6" stopIfTrue="1">
      <formula>$D7&lt;&gt;$L$7</formula>
    </cfRule>
  </conditionalFormatting>
  <conditionalFormatting sqref="C14:E25 C27:E32">
    <cfRule type="expression" dxfId="48" priority="7" stopIfTrue="1">
      <formula>$D14=$L$7</formula>
    </cfRule>
  </conditionalFormatting>
  <conditionalFormatting sqref="B14:B32">
    <cfRule type="expression" dxfId="47" priority="8" stopIfTrue="1">
      <formula>$D14=$L$7</formula>
    </cfRule>
  </conditionalFormatting>
  <conditionalFormatting sqref="B7:B12">
    <cfRule type="expression" dxfId="46" priority="9" stopIfTrue="1">
      <formula>$D7=$L$7</formula>
    </cfRule>
    <cfRule type="expression" dxfId="45" priority="10" stopIfTrue="1">
      <formula>$D7&lt;&gt;$L$7</formula>
    </cfRule>
  </conditionalFormatting>
  <conditionalFormatting sqref="E4">
    <cfRule type="expression" dxfId="44" priority="11" stopIfTrue="1">
      <formula>VALUE(RIGHT($E$4,1))=5</formula>
    </cfRule>
    <cfRule type="expression" dxfId="43" priority="12" stopIfTrue="1">
      <formula>VALUE(RIGHT($E$4,1))=6</formula>
    </cfRule>
    <cfRule type="expression" dxfId="42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I45" sqref="I45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5" t="s">
        <v>338</v>
      </c>
      <c r="C2" s="546"/>
      <c r="D2" s="546"/>
      <c r="E2" s="546"/>
      <c r="F2" s="546"/>
      <c r="G2" s="546"/>
      <c r="H2" s="546"/>
      <c r="I2" s="546"/>
      <c r="J2" s="547"/>
      <c r="N2" s="554" t="str">
        <f ca="1">"Through week of "&amp;U6</f>
        <v>Through week of September 11, 2017</v>
      </c>
      <c r="O2" s="555"/>
      <c r="P2" s="555"/>
      <c r="Q2" s="556"/>
    </row>
    <row r="3" spans="2:24" ht="8.1" customHeight="1" x14ac:dyDescent="0.2"/>
    <row r="4" spans="2:24" ht="30" customHeight="1" x14ac:dyDescent="0.2">
      <c r="C4" s="548" t="str">
        <f ca="1">$S$7&amp;"  -  "&amp;$T$7</f>
        <v>1  -  CareerSource Escarosa</v>
      </c>
      <c r="D4" s="549"/>
      <c r="E4" s="549"/>
      <c r="F4" s="549"/>
      <c r="G4" s="549"/>
      <c r="H4" s="549"/>
      <c r="I4" s="549"/>
      <c r="J4" s="550"/>
      <c r="L4" s="551" t="s">
        <v>325</v>
      </c>
      <c r="M4" s="552"/>
      <c r="N4" s="552"/>
      <c r="O4" s="552"/>
      <c r="P4" s="552"/>
      <c r="Q4" s="553"/>
      <c r="S4">
        <v>15000</v>
      </c>
    </row>
    <row r="5" spans="2:24" ht="8.1" customHeight="1" x14ac:dyDescent="0.2"/>
    <row r="6" spans="2:24" ht="20.100000000000001" customHeight="1" x14ac:dyDescent="0.2">
      <c r="S6" s="282">
        <f>LOOKUP!$E$3</f>
        <v>402</v>
      </c>
      <c r="T6" s="273">
        <f>LOOKUP!$F$2</f>
        <v>454</v>
      </c>
      <c r="U6" s="279" t="str">
        <f ca="1">LOOKUP!$G$2</f>
        <v>September 11, 2017</v>
      </c>
    </row>
    <row r="7" spans="2:24" ht="20.100000000000001" customHeight="1" x14ac:dyDescent="0.2">
      <c r="N7" s="257"/>
      <c r="P7" s="256">
        <v>1</v>
      </c>
      <c r="Q7" s="250" t="s">
        <v>321</v>
      </c>
      <c r="R7" s="255"/>
      <c r="S7" s="281">
        <f>LOOKUP!F3</f>
        <v>1</v>
      </c>
      <c r="T7" s="279" t="str">
        <f ca="1">OFFSET(LOOKUP!C572,CASELOADS!S7,0)</f>
        <v>CareerSource Escarosa</v>
      </c>
    </row>
    <row r="8" spans="2:24" ht="20.100000000000001" customHeight="1" x14ac:dyDescent="0.2">
      <c r="N8" s="251">
        <f>T13</f>
        <v>13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>DEFERRED (51)  DISABLED CHILD</v>
      </c>
      <c r="T9" s="260"/>
      <c r="U9" s="260"/>
      <c r="V9" s="260"/>
      <c r="W9" s="261"/>
    </row>
    <row r="10" spans="2:24" ht="20.100000000000001" customHeight="1" x14ac:dyDescent="0.2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">
      <c r="N11" s="258"/>
      <c r="P11" s="256">
        <v>5</v>
      </c>
      <c r="Q11" s="250" t="s">
        <v>5</v>
      </c>
      <c r="R11" s="255"/>
      <c r="S11" s="265" t="str">
        <f ca="1">OFFSET($X$12,T19,0)</f>
        <v xml:space="preserve">OPEN CASES                                               </v>
      </c>
      <c r="T11" s="266"/>
      <c r="U11" s="266"/>
      <c r="V11" s="266"/>
      <c r="W11" s="267"/>
    </row>
    <row r="12" spans="2:24" ht="20.100000000000001" customHeight="1" x14ac:dyDescent="0.2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">
      <c r="P13" s="256">
        <v>7</v>
      </c>
      <c r="Q13" s="250" t="s">
        <v>320</v>
      </c>
      <c r="R13" s="255"/>
      <c r="S13" s="268">
        <v>6</v>
      </c>
      <c r="T13" s="269">
        <f>19-S13</f>
        <v>13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">
      <c r="P14" s="256">
        <v>8</v>
      </c>
      <c r="Q14" s="250" t="s">
        <v>326</v>
      </c>
      <c r="R14" s="255"/>
      <c r="S14" s="270"/>
      <c r="T14" s="271">
        <f ca="1">OFFSET($V$12,$T13,0)</f>
        <v>329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">
      <c r="N16" s="254">
        <f>T19</f>
        <v>1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">
      <c r="P19" s="256">
        <v>13</v>
      </c>
      <c r="Q19" s="250" t="s">
        <v>565</v>
      </c>
      <c r="R19" s="255"/>
      <c r="S19" s="268">
        <v>18</v>
      </c>
      <c r="T19" s="269">
        <f>19-S19</f>
        <v>1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">
      <c r="P20" s="256">
        <v>14</v>
      </c>
      <c r="Q20" s="250" t="s">
        <v>332</v>
      </c>
      <c r="R20" s="255"/>
      <c r="S20" s="270"/>
      <c r="T20" s="271">
        <f ca="1">OFFSET($V$12,$T19,0)</f>
        <v>5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1" priority="1" stopIfTrue="1">
      <formula>$N$8=U13</formula>
    </cfRule>
    <cfRule type="expression" dxfId="40" priority="2" stopIfTrue="1">
      <formula>$N$12=U13</formula>
    </cfRule>
    <cfRule type="expression" dxfId="39" priority="3" stopIfTrue="1">
      <formula>$N$16=U13</formula>
    </cfRule>
  </conditionalFormatting>
  <conditionalFormatting sqref="P7:P24">
    <cfRule type="expression" dxfId="38" priority="4" stopIfTrue="1">
      <formula>$P7=$N$8</formula>
    </cfRule>
    <cfRule type="expression" dxfId="37" priority="5" stopIfTrue="1">
      <formula>$P7=$N$12</formula>
    </cfRule>
    <cfRule type="expression" dxfId="36" priority="6" stopIfTrue="1">
      <formula>$P7=$N$16</formula>
    </cfRule>
  </conditionalFormatting>
  <conditionalFormatting sqref="N2:Q2">
    <cfRule type="expression" dxfId="35" priority="7" stopIfTrue="1">
      <formula>VALUE(RIGHT($N$2,1))=5</formula>
    </cfRule>
    <cfRule type="expression" dxfId="34" priority="8" stopIfTrue="1">
      <formula>VALUE(RIGHT($N$2,1))=6</formula>
    </cfRule>
    <cfRule type="expression" dxfId="33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491"/>
  <sheetViews>
    <sheetView showGridLines="0" showRowColHeaders="0" showRuler="0" zoomScale="75" zoomScaleNormal="90" workbookViewId="0">
      <selection activeCell="W40" sqref="W39:W40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57" t="str">
        <f t="shared" ref="D2:D7" si="0">AZ11</f>
        <v>COUNTABLE ACTIVITIES</v>
      </c>
      <c r="E2" s="558"/>
      <c r="F2" s="558"/>
      <c r="G2" s="558"/>
      <c r="H2" s="558"/>
      <c r="I2" s="559"/>
      <c r="K2" s="240" t="str">
        <f>AH9&amp;" Counties"</f>
        <v>REGION - 1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57" t="str">
        <f t="shared" si="0"/>
        <v>OTHER EDUCATIONAL ACTIVITIES</v>
      </c>
      <c r="E3" s="558"/>
      <c r="F3" s="558"/>
      <c r="G3" s="558"/>
      <c r="H3" s="558"/>
      <c r="I3" s="559"/>
      <c r="K3" s="243">
        <f ca="1">OFFSET(LOOKUP!$A$599,$AG$10,2,1,1)</f>
        <v>17</v>
      </c>
      <c r="L3" s="244" t="str">
        <f ca="1">OFFSET(LOOKUP!$B$599,K3,0,1,1)</f>
        <v>Escambia</v>
      </c>
      <c r="M3" s="245"/>
      <c r="N3" s="238"/>
      <c r="O3" s="3"/>
      <c r="P3" s="232"/>
      <c r="Q3" s="233"/>
    </row>
    <row r="4" spans="2:77" ht="14.25" customHeight="1" x14ac:dyDescent="0.2">
      <c r="D4" s="557" t="str">
        <f t="shared" si="0"/>
        <v>DEFERRED - NO OTHER ACTIVITY</v>
      </c>
      <c r="E4" s="558"/>
      <c r="F4" s="558"/>
      <c r="G4" s="558"/>
      <c r="H4" s="558"/>
      <c r="I4" s="559"/>
      <c r="K4" s="243">
        <f ca="1">OFFSET(LOOKUP!$A$599,$AG$10,3,1,1)</f>
        <v>57</v>
      </c>
      <c r="L4" s="246" t="str">
        <f ca="1">OFFSET(LOOKUP!$B$599,K4,0,1,1)</f>
        <v>Santa Rosa</v>
      </c>
      <c r="M4" s="247"/>
      <c r="N4" s="238"/>
      <c r="O4" s="3"/>
      <c r="P4" s="232"/>
      <c r="Q4" s="233"/>
    </row>
    <row r="5" spans="2:77" ht="14.25" customHeight="1" x14ac:dyDescent="0.2">
      <c r="D5" s="557" t="str">
        <f t="shared" si="0"/>
        <v>PENDING SANCTION</v>
      </c>
      <c r="E5" s="558"/>
      <c r="F5" s="558"/>
      <c r="G5" s="558"/>
      <c r="H5" s="558"/>
      <c r="I5" s="559"/>
      <c r="K5" s="243">
        <f ca="1">OFFSET(LOOKUP!$A$599,$AG$10,4,1,1)</f>
        <v>69</v>
      </c>
      <c r="L5" s="246">
        <f ca="1">OFFSET(LOOKUP!$B$599,K5,0,1,1)</f>
        <v>0</v>
      </c>
      <c r="M5" s="247"/>
      <c r="N5" s="238"/>
      <c r="O5" s="3"/>
      <c r="P5" s="232"/>
      <c r="Q5" s="233"/>
    </row>
    <row r="6" spans="2:77" ht="14.25" customHeight="1" x14ac:dyDescent="0.2">
      <c r="D6" s="557" t="str">
        <f t="shared" si="0"/>
        <v>NO RECORDED ACTIVITY</v>
      </c>
      <c r="E6" s="558"/>
      <c r="F6" s="558"/>
      <c r="G6" s="558"/>
      <c r="H6" s="558"/>
      <c r="I6" s="559"/>
      <c r="K6" s="243">
        <f ca="1">OFFSET(LOOKUP!$A$599,$AG$10,5,1,1)</f>
        <v>69</v>
      </c>
      <c r="L6" s="246">
        <f ca="1">OFFSET(LOOKUP!$B$599,K6,0,1,1)</f>
        <v>0</v>
      </c>
      <c r="M6" s="247"/>
      <c r="N6" s="238"/>
      <c r="O6" s="3"/>
      <c r="P6" s="232"/>
      <c r="Q6" s="233"/>
      <c r="AH6" s="273">
        <f>LOOKUP!$F$2</f>
        <v>454</v>
      </c>
    </row>
    <row r="7" spans="2:77" ht="14.25" customHeight="1" x14ac:dyDescent="0.2">
      <c r="D7" s="557" t="str">
        <f t="shared" si="0"/>
        <v>NO RECORDED ACTIVITY - OVER 30 DAYS</v>
      </c>
      <c r="E7" s="558"/>
      <c r="F7" s="558"/>
      <c r="G7" s="558"/>
      <c r="H7" s="558"/>
      <c r="I7" s="559"/>
      <c r="K7" s="243">
        <f ca="1">OFFSET(LOOKUP!$A$599,$AG$10,6,1,1)</f>
        <v>69</v>
      </c>
      <c r="L7" s="246">
        <f ca="1">OFFSET(LOOKUP!$B$599,K7,0,1,1)</f>
        <v>0</v>
      </c>
      <c r="M7" s="247"/>
      <c r="N7" s="238"/>
      <c r="O7" s="3"/>
      <c r="P7" s="232"/>
      <c r="Q7" s="233"/>
      <c r="AG7" s="282">
        <f>LOOKUP!$E$3</f>
        <v>402</v>
      </c>
      <c r="AH7" s="273">
        <f>LOOKUP!$E$4</f>
        <v>52</v>
      </c>
      <c r="AI7" s="279" t="str">
        <f ca="1">OFFSET(LOOKUP!$C$29,AH6,0)</f>
        <v>September 11, 2017</v>
      </c>
    </row>
    <row r="8" spans="2:77" x14ac:dyDescent="0.2">
      <c r="K8" s="243">
        <f ca="1">OFFSET(LOOKUP!$A$599,$AG$10,7,1,1)</f>
        <v>69</v>
      </c>
      <c r="L8" s="246">
        <f ca="1">OFFSET(LOOKUP!$B$599,K8,0,1,1)</f>
        <v>0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8" t="str">
        <f>"REGION - "&amp;AG10</f>
        <v>REGION - 1</v>
      </c>
      <c r="BB9" s="1">
        <f>AG10</f>
        <v>1</v>
      </c>
      <c r="BC9" t="s">
        <v>246</v>
      </c>
    </row>
    <row r="10" spans="2:77" ht="15" customHeight="1" x14ac:dyDescent="0.2">
      <c r="B10" s="578" t="str">
        <f>AH9</f>
        <v>REGION - 1</v>
      </c>
      <c r="C10" s="579"/>
      <c r="D10" s="579"/>
      <c r="E10" s="580"/>
      <c r="F10" s="214"/>
      <c r="G10" s="569" t="str">
        <f ca="1">$AH$8</f>
        <v>COUNTABLE ACTIVITIES</v>
      </c>
      <c r="H10" s="570"/>
      <c r="I10" s="570"/>
      <c r="J10" s="570"/>
      <c r="K10" s="570"/>
      <c r="L10" s="570"/>
      <c r="M10" s="571"/>
      <c r="N10" s="214"/>
      <c r="O10" s="563" t="str">
        <f ca="1">"Through "&amp;AI7</f>
        <v>Through September 11, 2017</v>
      </c>
      <c r="P10" s="564"/>
      <c r="Q10" s="564"/>
      <c r="R10" s="565"/>
      <c r="AG10" s="216">
        <v>1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1"/>
      <c r="C11" s="582"/>
      <c r="D11" s="582"/>
      <c r="E11" s="583"/>
      <c r="G11" s="572"/>
      <c r="H11" s="573"/>
      <c r="I11" s="573"/>
      <c r="J11" s="573"/>
      <c r="K11" s="573"/>
      <c r="L11" s="573"/>
      <c r="M11" s="574"/>
      <c r="O11" s="566"/>
      <c r="P11" s="567"/>
      <c r="Q11" s="567"/>
      <c r="R11" s="568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">
      <c r="AG12" s="1">
        <v>1</v>
      </c>
      <c r="AH12">
        <f ca="1">OFFSET(DATA!$F$6,$AG$10,$AG12,1,1)</f>
        <v>591</v>
      </c>
      <c r="AI12" s="205">
        <f ca="1">IF($AH12&gt;0,OFFSET(DATA!$F$6,$AG$10+27*AI$10,$AG12,1,1)/$AH12,0)</f>
        <v>0.55160744500846026</v>
      </c>
      <c r="AJ12" s="205">
        <f ca="1">IF($AH12&gt;0,OFFSET(DATA!$F$6,$AG$10+27*AJ$10,$AG12,1,1)/$AH12,0)</f>
        <v>0</v>
      </c>
      <c r="AK12" s="205">
        <f ca="1">IF($AH12&gt;0,OFFSET(DATA!$F$6,$AG$10+27*AK$10,$AG12,1,1)/$AH12,0)</f>
        <v>0.13705583756345177</v>
      </c>
      <c r="AL12" s="205">
        <f ca="1">IF($AH12&gt;0,OFFSET(DATA!$F$6,$AG$10+27*AL$10,$AG12,1,1)/$AH12,0)</f>
        <v>9.3062605752961089E-2</v>
      </c>
      <c r="AM12" s="205">
        <f ca="1">IF($AH12&gt;0,OFFSET(DATA!$F$6,$AG$10+27*AM$10,$AG12,1,1)/$AH12,0)</f>
        <v>7.7834179357021999E-2</v>
      </c>
      <c r="AN12" s="205">
        <f ca="1">IF($AH12&gt;0,OFFSET(DATA!$F$6,$AG$10+27*AN$10,$AG12,1,1)/$AH12,0)</f>
        <v>2.8764805414551606E-2</v>
      </c>
      <c r="AO12" s="1">
        <f ca="1">OFFSET(DATA!$F$6,$AG$10+27*AO$10,$AG12,1,1)</f>
        <v>16</v>
      </c>
      <c r="AP12" s="1">
        <f ca="1">IF($AP$8=1,$AO12,$BA12)</f>
        <v>16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17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75" x14ac:dyDescent="0.2">
      <c r="B13" s="575" t="str">
        <f ca="1">"REGION  "&amp;$AG$10&amp;"   vs  STATE"&amp;"  -  "&amp;$AH$8</f>
        <v>REGION  1   vs  STATE  -  COUNTABLE ACTIVITIES</v>
      </c>
      <c r="C13" s="576"/>
      <c r="D13" s="576"/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  <c r="P13" s="576"/>
      <c r="Q13" s="576"/>
      <c r="R13" s="577"/>
      <c r="AG13" s="1">
        <v>2</v>
      </c>
      <c r="AH13">
        <f ca="1">OFFSET(DATA!$F$6,$AG$10,$AG13,1,1)</f>
        <v>581</v>
      </c>
      <c r="AI13" s="205">
        <f ca="1">IF($AH13&gt;0,OFFSET(DATA!$F$6,$AG$10+27*AI$10,$AG13,1,1)/$AH13,0)</f>
        <v>0.55077452667814109</v>
      </c>
      <c r="AJ13" s="205">
        <f ca="1">IF($AH13&gt;0,OFFSET(DATA!$F$6,$AG$10+27*AJ$10,$AG13,1,1)/$AH13,0)</f>
        <v>0</v>
      </c>
      <c r="AK13" s="205">
        <f ca="1">IF($AH13&gt;0,OFFSET(DATA!$F$6,$AG$10+27*AK$10,$AG13,1,1)/$AH13,0)</f>
        <v>0.13425129087779691</v>
      </c>
      <c r="AL13" s="205">
        <f ca="1">IF($AH13&gt;0,OFFSET(DATA!$F$6,$AG$10+27*AL$10,$AG13,1,1)/$AH13,0)</f>
        <v>7.2289156626506021E-2</v>
      </c>
      <c r="AM13" s="205">
        <f ca="1">IF($AH13&gt;0,OFFSET(DATA!$F$6,$AG$10+27*AM$10,$AG13,1,1)/$AH13,0)</f>
        <v>0.10843373493975904</v>
      </c>
      <c r="AN13" s="205">
        <f ca="1">IF($AH13&gt;0,OFFSET(DATA!$F$6,$AG$10+27*AN$10,$AG13,1,1)/$AH13,0)</f>
        <v>4.8192771084337352E-2</v>
      </c>
      <c r="AO13" s="1">
        <f ca="1">OFFSET(DATA!$F$6,$AG$10+27*AO$10,$AG13,1,1)</f>
        <v>18</v>
      </c>
      <c r="AP13" s="1">
        <f t="shared" ref="AP13:AP76" ca="1" si="1">IF($AP$8=1,$AO13,$BA13)</f>
        <v>18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17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">
      <c r="B14" s="560" t="str">
        <f>IF($AP$8=1,"OVERALL",$AH$8)&amp;" WEEKLY PERFORMANCE"</f>
        <v>OVERALL WEEKLY PERFORMANCE</v>
      </c>
      <c r="C14" s="561"/>
      <c r="D14" s="561"/>
      <c r="E14" s="561"/>
      <c r="F14" s="561"/>
      <c r="G14" s="561"/>
      <c r="H14" s="561"/>
      <c r="I14" s="561"/>
      <c r="J14" s="561"/>
      <c r="K14" s="561"/>
      <c r="L14" s="561"/>
      <c r="M14" s="561"/>
      <c r="N14" s="561"/>
      <c r="O14" s="561"/>
      <c r="P14" s="561"/>
      <c r="Q14" s="561"/>
      <c r="R14" s="562"/>
      <c r="AG14" s="1">
        <v>3</v>
      </c>
      <c r="AH14">
        <f ca="1">OFFSET(DATA!$F$6,$AG$10,$AG14,1,1)</f>
        <v>580</v>
      </c>
      <c r="AI14" s="205">
        <f ca="1">IF($AH14&gt;0,OFFSET(DATA!$F$6,$AG$10+27*AI$10,$AG14,1,1)/$AH14,0)</f>
        <v>0.5431034482758621</v>
      </c>
      <c r="AJ14" s="205">
        <f ca="1">IF($AH14&gt;0,OFFSET(DATA!$F$6,$AG$10+27*AJ$10,$AG14,1,1)/$AH14,0)</f>
        <v>0</v>
      </c>
      <c r="AK14" s="205">
        <f ca="1">IF($AH14&gt;0,OFFSET(DATA!$F$6,$AG$10+27*AK$10,$AG14,1,1)/$AH14,0)</f>
        <v>0.12931034482758622</v>
      </c>
      <c r="AL14" s="205">
        <f ca="1">IF($AH14&gt;0,OFFSET(DATA!$F$6,$AG$10+27*AL$10,$AG14,1,1)/$AH14,0)</f>
        <v>6.7241379310344823E-2</v>
      </c>
      <c r="AM14" s="205">
        <f ca="1">IF($AH14&gt;0,OFFSET(DATA!$F$6,$AG$10+27*AM$10,$AG14,1,1)/$AH14,0)</f>
        <v>0.13017241379310346</v>
      </c>
      <c r="AN14" s="205">
        <f ca="1">IF($AH14&gt;0,OFFSET(DATA!$F$6,$AG$10+27*AN$10,$AG14,1,1)/$AH14,0)</f>
        <v>6.3793103448275865E-2</v>
      </c>
      <c r="AO14" s="1">
        <f ca="1">OFFSET(DATA!$F$6,$AG$10+27*AO$10,$AG14,1,1)</f>
        <v>19</v>
      </c>
      <c r="AP14" s="1">
        <f t="shared" ca="1" si="1"/>
        <v>19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18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579</v>
      </c>
      <c r="AI15" s="205">
        <f ca="1">IF($AH15&gt;0,OFFSET(DATA!$F$6,$AG$10+27*AI$10,$AG15,1,1)/$AH15,0)</f>
        <v>0.53540587219343694</v>
      </c>
      <c r="AJ15" s="205">
        <f ca="1">IF($AH15&gt;0,OFFSET(DATA!$F$6,$AG$10+27*AJ$10,$AG15,1,1)/$AH15,0)</f>
        <v>0</v>
      </c>
      <c r="AK15" s="205">
        <f ca="1">IF($AH15&gt;0,OFFSET(DATA!$F$6,$AG$10+27*AK$10,$AG15,1,1)/$AH15,0)</f>
        <v>0.12435233160621761</v>
      </c>
      <c r="AL15" s="205">
        <f ca="1">IF($AH15&gt;0,OFFSET(DATA!$F$6,$AG$10+27*AL$10,$AG15,1,1)/$AH15,0)</f>
        <v>6.2176165803108807E-2</v>
      </c>
      <c r="AM15" s="205">
        <f ca="1">IF($AH15&gt;0,OFFSET(DATA!$F$6,$AG$10+27*AM$10,$AG15,1,1)/$AH15,0)</f>
        <v>0.15198618307426598</v>
      </c>
      <c r="AN15" s="205">
        <f ca="1">IF($AH15&gt;0,OFFSET(DATA!$F$6,$AG$10+27*AN$10,$AG15,1,1)/$AH15,0)</f>
        <v>7.9447322970639028E-2</v>
      </c>
      <c r="AO15" s="1">
        <f ca="1">OFFSET(DATA!$F$6,$AG$10+27*AO$10,$AG15,1,1)</f>
        <v>18</v>
      </c>
      <c r="AP15" s="1">
        <f t="shared" ca="1" si="1"/>
        <v>18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18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556</v>
      </c>
      <c r="AI16" s="205">
        <f ca="1">IF($AH16&gt;0,OFFSET(DATA!$F$6,$AG$10+27*AI$10,$AG16,1,1)/$AH16,0)</f>
        <v>0.55035971223021585</v>
      </c>
      <c r="AJ16" s="205">
        <f ca="1">IF($AH16&gt;0,OFFSET(DATA!$F$6,$AG$10+27*AJ$10,$AG16,1,1)/$AH16,0)</f>
        <v>1.7985611510791368E-3</v>
      </c>
      <c r="AK16" s="205">
        <f ca="1">IF($AH16&gt;0,OFFSET(DATA!$F$6,$AG$10+27*AK$10,$AG16,1,1)/$AH16,0)</f>
        <v>0.12769784172661872</v>
      </c>
      <c r="AL16" s="205">
        <f ca="1">IF($AH16&gt;0,OFFSET(DATA!$F$6,$AG$10+27*AL$10,$AG16,1,1)/$AH16,0)</f>
        <v>4.1366906474820143E-2</v>
      </c>
      <c r="AM16" s="205">
        <f ca="1">IF($AH16&gt;0,OFFSET(DATA!$F$6,$AG$10+27*AM$10,$AG16,1,1)/$AH16,0)</f>
        <v>0.16546762589928057</v>
      </c>
      <c r="AN16" s="205">
        <f ca="1">IF($AH16&gt;0,OFFSET(DATA!$F$6,$AG$10+27*AN$10,$AG16,1,1)/$AH16,0)</f>
        <v>8.6330935251798566E-2</v>
      </c>
      <c r="AO16" s="1">
        <f ca="1">OFFSET(DATA!$F$6,$AG$10+27*AO$10,$AG16,1,1)</f>
        <v>19</v>
      </c>
      <c r="AP16" s="1">
        <f t="shared" ca="1" si="1"/>
        <v>19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18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525</v>
      </c>
      <c r="AI17" s="205">
        <f ca="1">IF($AH17&gt;0,OFFSET(DATA!$F$6,$AG$10+27*AI$10,$AG17,1,1)/$AH17,0)</f>
        <v>0.54095238095238096</v>
      </c>
      <c r="AJ17" s="205">
        <f ca="1">IF($AH17&gt;0,OFFSET(DATA!$F$6,$AG$10+27*AJ$10,$AG17,1,1)/$AH17,0)</f>
        <v>1.9047619047619048E-3</v>
      </c>
      <c r="AK17" s="205">
        <f ca="1">IF($AH17&gt;0,OFFSET(DATA!$F$6,$AG$10+27*AK$10,$AG17,1,1)/$AH17,0)</f>
        <v>0.12761904761904763</v>
      </c>
      <c r="AL17" s="205">
        <f ca="1">IF($AH17&gt;0,OFFSET(DATA!$F$6,$AG$10+27*AL$10,$AG17,1,1)/$AH17,0)</f>
        <v>2.2857142857142857E-2</v>
      </c>
      <c r="AM17" s="205">
        <f ca="1">IF($AH17&gt;0,OFFSET(DATA!$F$6,$AG$10+27*AM$10,$AG17,1,1)/$AH17,0)</f>
        <v>0.15619047619047619</v>
      </c>
      <c r="AN17" s="205">
        <f ca="1">IF($AH17&gt;0,OFFSET(DATA!$F$6,$AG$10+27*AN$10,$AG17,1,1)/$AH17,0)</f>
        <v>6.8571428571428575E-2</v>
      </c>
      <c r="AO17" s="1">
        <f ca="1">OFFSET(DATA!$F$6,$AG$10+27*AO$10,$AG17,1,1)</f>
        <v>20</v>
      </c>
      <c r="AP17" s="1">
        <f t="shared" ca="1" si="1"/>
        <v>20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18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534</v>
      </c>
      <c r="AI18" s="205">
        <f ca="1">IF($AH18&gt;0,OFFSET(DATA!$F$6,$AG$10+27*AI$10,$AG18,1,1)/$AH18,0)</f>
        <v>0.51498127340823974</v>
      </c>
      <c r="AJ18" s="205">
        <f ca="1">IF($AH18&gt;0,OFFSET(DATA!$F$6,$AG$10+27*AJ$10,$AG18,1,1)/$AH18,0)</f>
        <v>1.8726591760299626E-3</v>
      </c>
      <c r="AK18" s="205">
        <f ca="1">IF($AH18&gt;0,OFFSET(DATA!$F$6,$AG$10+27*AK$10,$AG18,1,1)/$AH18,0)</f>
        <v>0.12734082397003746</v>
      </c>
      <c r="AL18" s="205">
        <f ca="1">IF($AH18&gt;0,OFFSET(DATA!$F$6,$AG$10+27*AL$10,$AG18,1,1)/$AH18,0)</f>
        <v>6.9288389513108617E-2</v>
      </c>
      <c r="AM18" s="205">
        <f ca="1">IF($AH18&gt;0,OFFSET(DATA!$F$6,$AG$10+27*AM$10,$AG18,1,1)/$AH18,0)</f>
        <v>0.1198501872659176</v>
      </c>
      <c r="AN18" s="205">
        <f ca="1">IF($AH18&gt;0,OFFSET(DATA!$F$6,$AG$10+27*AN$10,$AG18,1,1)/$AH18,0)</f>
        <v>4.8689138576779027E-2</v>
      </c>
      <c r="AO18" s="1">
        <f ca="1">OFFSET(DATA!$F$6,$AG$10+27*AO$10,$AG18,1,1)</f>
        <v>20</v>
      </c>
      <c r="AP18" s="1">
        <f t="shared" ca="1" si="1"/>
        <v>20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19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535</v>
      </c>
      <c r="AI19" s="205">
        <f ca="1">IF($AH19&gt;0,OFFSET(DATA!$F$6,$AG$10+27*AI$10,$AG19,1,1)/$AH19,0)</f>
        <v>0.51214953271028041</v>
      </c>
      <c r="AJ19" s="205">
        <f ca="1">IF($AH19&gt;0,OFFSET(DATA!$F$6,$AG$10+27*AJ$10,$AG19,1,1)/$AH19,0)</f>
        <v>1.869158878504673E-3</v>
      </c>
      <c r="AK19" s="205">
        <f ca="1">IF($AH19&gt;0,OFFSET(DATA!$F$6,$AG$10+27*AK$10,$AG19,1,1)/$AH19,0)</f>
        <v>0.12897196261682242</v>
      </c>
      <c r="AL19" s="205">
        <f ca="1">IF($AH19&gt;0,OFFSET(DATA!$F$6,$AG$10+27*AL$10,$AG19,1,1)/$AH19,0)</f>
        <v>9.1588785046728974E-2</v>
      </c>
      <c r="AM19" s="205">
        <f ca="1">IF($AH19&gt;0,OFFSET(DATA!$F$6,$AG$10+27*AM$10,$AG19,1,1)/$AH19,0)</f>
        <v>0.12523364485981309</v>
      </c>
      <c r="AN19" s="205">
        <f ca="1">IF($AH19&gt;0,OFFSET(DATA!$F$6,$AG$10+27*AN$10,$AG19,1,1)/$AH19,0)</f>
        <v>4.2990654205607479E-2</v>
      </c>
      <c r="AO19" s="1">
        <f ca="1">OFFSET(DATA!$F$6,$AG$10+27*AO$10,$AG19,1,1)</f>
        <v>20</v>
      </c>
      <c r="AP19" s="1">
        <f t="shared" ca="1" si="1"/>
        <v>20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20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520</v>
      </c>
      <c r="AI20" s="205">
        <f ca="1">IF($AH20&gt;0,OFFSET(DATA!$F$6,$AG$10+27*AI$10,$AG20,1,1)/$AH20,0)</f>
        <v>0.53269230769230769</v>
      </c>
      <c r="AJ20" s="205">
        <f ca="1">IF($AH20&gt;0,OFFSET(DATA!$F$6,$AG$10+27*AJ$10,$AG20,1,1)/$AH20,0)</f>
        <v>9.6153846153846159E-3</v>
      </c>
      <c r="AK20" s="205">
        <f ca="1">IF($AH20&gt;0,OFFSET(DATA!$F$6,$AG$10+27*AK$10,$AG20,1,1)/$AH20,0)</f>
        <v>0.13846153846153847</v>
      </c>
      <c r="AL20" s="205">
        <f ca="1">IF($AH20&gt;0,OFFSET(DATA!$F$6,$AG$10+27*AL$10,$AG20,1,1)/$AH20,0)</f>
        <v>5.9615384615384619E-2</v>
      </c>
      <c r="AM20" s="205">
        <f ca="1">IF($AH20&gt;0,OFFSET(DATA!$F$6,$AG$10+27*AM$10,$AG20,1,1)/$AH20,0)</f>
        <v>0.12115384615384615</v>
      </c>
      <c r="AN20" s="205">
        <f ca="1">IF($AH20&gt;0,OFFSET(DATA!$F$6,$AG$10+27*AN$10,$AG20,1,1)/$AH20,0)</f>
        <v>4.0384615384615387E-2</v>
      </c>
      <c r="AO20" s="1">
        <f ca="1">OFFSET(DATA!$F$6,$AG$10+27*AO$10,$AG20,1,1)</f>
        <v>21</v>
      </c>
      <c r="AP20" s="1">
        <f t="shared" ca="1" si="1"/>
        <v>21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20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486</v>
      </c>
      <c r="AI21" s="205">
        <f ca="1">IF($AH21&gt;0,OFFSET(DATA!$F$6,$AG$10+27*AI$10,$AG21,1,1)/$AH21,0)</f>
        <v>0.52469135802469136</v>
      </c>
      <c r="AJ21" s="205">
        <f ca="1">IF($AH21&gt;0,OFFSET(DATA!$F$6,$AG$10+27*AJ$10,$AG21,1,1)/$AH21,0)</f>
        <v>0</v>
      </c>
      <c r="AK21" s="205">
        <f ca="1">IF($AH21&gt;0,OFFSET(DATA!$F$6,$AG$10+27*AK$10,$AG21,1,1)/$AH21,0)</f>
        <v>0.14814814814814814</v>
      </c>
      <c r="AL21" s="205">
        <f ca="1">IF($AH21&gt;0,OFFSET(DATA!$F$6,$AG$10+27*AL$10,$AG21,1,1)/$AH21,0)</f>
        <v>5.9670781893004114E-2</v>
      </c>
      <c r="AM21" s="205">
        <f ca="1">IF($AH21&gt;0,OFFSET(DATA!$F$6,$AG$10+27*AM$10,$AG21,1,1)/$AH21,0)</f>
        <v>7.407407407407407E-2</v>
      </c>
      <c r="AN21" s="205">
        <f ca="1">IF($AH21&gt;0,OFFSET(DATA!$F$6,$AG$10+27*AN$10,$AG21,1,1)/$AH21,0)</f>
        <v>1.646090534979424E-2</v>
      </c>
      <c r="AO21" s="1">
        <f ca="1">OFFSET(DATA!$F$6,$AG$10+27*AO$10,$AG21,1,1)</f>
        <v>22</v>
      </c>
      <c r="AP21" s="1">
        <f t="shared" ca="1" si="1"/>
        <v>22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22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481</v>
      </c>
      <c r="AI22" s="205">
        <f ca="1">IF($AH22&gt;0,OFFSET(DATA!$F$6,$AG$10+27*AI$10,$AG22,1,1)/$AH22,0)</f>
        <v>0.54261954261954259</v>
      </c>
      <c r="AJ22" s="205">
        <f ca="1">IF($AH22&gt;0,OFFSET(DATA!$F$6,$AG$10+27*AJ$10,$AG22,1,1)/$AH22,0)</f>
        <v>0</v>
      </c>
      <c r="AK22" s="205">
        <f ca="1">IF($AH22&gt;0,OFFSET(DATA!$F$6,$AG$10+27*AK$10,$AG22,1,1)/$AH22,0)</f>
        <v>0.15176715176715178</v>
      </c>
      <c r="AL22" s="205">
        <f ca="1">IF($AH22&gt;0,OFFSET(DATA!$F$6,$AG$10+27*AL$10,$AG22,1,1)/$AH22,0)</f>
        <v>5.4054054054054057E-2</v>
      </c>
      <c r="AM22" s="205">
        <f ca="1">IF($AH22&gt;0,OFFSET(DATA!$F$6,$AG$10+27*AM$10,$AG22,1,1)/$AH22,0)</f>
        <v>8.5239085239085244E-2</v>
      </c>
      <c r="AN22" s="205">
        <f ca="1">IF($AH22&gt;0,OFFSET(DATA!$F$6,$AG$10+27*AN$10,$AG22,1,1)/$AH22,0)</f>
        <v>2.9106029106029108E-2</v>
      </c>
      <c r="AO22" s="1">
        <f ca="1">OFFSET(DATA!$F$6,$AG$10+27*AO$10,$AG22,1,1)</f>
        <v>21</v>
      </c>
      <c r="AP22" s="1">
        <f t="shared" ca="1" si="1"/>
        <v>21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21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492</v>
      </c>
      <c r="AI23" s="205">
        <f ca="1">IF($AH23&gt;0,OFFSET(DATA!$F$6,$AG$10+27*AI$10,$AG23,1,1)/$AH23,0)</f>
        <v>0.54471544715447151</v>
      </c>
      <c r="AJ23" s="205">
        <f ca="1">IF($AH23&gt;0,OFFSET(DATA!$F$6,$AG$10+27*AJ$10,$AG23,1,1)/$AH23,0)</f>
        <v>0</v>
      </c>
      <c r="AK23" s="205">
        <f ca="1">IF($AH23&gt;0,OFFSET(DATA!$F$6,$AG$10+27*AK$10,$AG23,1,1)/$AH23,0)</f>
        <v>0.1524390243902439</v>
      </c>
      <c r="AL23" s="205">
        <f ca="1">IF($AH23&gt;0,OFFSET(DATA!$F$6,$AG$10+27*AL$10,$AG23,1,1)/$AH23,0)</f>
        <v>5.6910569105691054E-2</v>
      </c>
      <c r="AM23" s="205">
        <f ca="1">IF($AH23&gt;0,OFFSET(DATA!$F$6,$AG$10+27*AM$10,$AG23,1,1)/$AH23,0)</f>
        <v>7.926829268292683E-2</v>
      </c>
      <c r="AN23" s="205">
        <f ca="1">IF($AH23&gt;0,OFFSET(DATA!$F$6,$AG$10+27*AN$10,$AG23,1,1)/$AH23,0)</f>
        <v>3.2520325203252036E-2</v>
      </c>
      <c r="AO23" s="1">
        <f ca="1">OFFSET(DATA!$F$6,$AG$10+27*AO$10,$AG23,1,1)</f>
        <v>21</v>
      </c>
      <c r="AP23" s="1">
        <f t="shared" ca="1" si="1"/>
        <v>21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21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516</v>
      </c>
      <c r="AI24" s="205">
        <f ca="1">IF($AH24&gt;0,OFFSET(DATA!$F$6,$AG$10+27*AI$10,$AG24,1,1)/$AH24,0)</f>
        <v>0.56007751937984496</v>
      </c>
      <c r="AJ24" s="205">
        <f ca="1">IF($AH24&gt;0,OFFSET(DATA!$F$6,$AG$10+27*AJ$10,$AG24,1,1)/$AH24,0)</f>
        <v>0</v>
      </c>
      <c r="AK24" s="205">
        <f ca="1">IF($AH24&gt;0,OFFSET(DATA!$F$6,$AG$10+27*AK$10,$AG24,1,1)/$AH24,0)</f>
        <v>0.1434108527131783</v>
      </c>
      <c r="AL24" s="205">
        <f ca="1">IF($AH24&gt;0,OFFSET(DATA!$F$6,$AG$10+27*AL$10,$AG24,1,1)/$AH24,0)</f>
        <v>5.0387596899224806E-2</v>
      </c>
      <c r="AM24" s="205">
        <f ca="1">IF($AH24&gt;0,OFFSET(DATA!$F$6,$AG$10+27*AM$10,$AG24,1,1)/$AH24,0)</f>
        <v>0.10077519379844961</v>
      </c>
      <c r="AN24" s="205">
        <f ca="1">IF($AH24&gt;0,OFFSET(DATA!$F$6,$AG$10+27*AN$10,$AG24,1,1)/$AH24,0)</f>
        <v>3.6821705426356592E-2</v>
      </c>
      <c r="AO24" s="1">
        <f ca="1">OFFSET(DATA!$F$6,$AG$10+27*AO$10,$AG24,1,1)</f>
        <v>21</v>
      </c>
      <c r="AP24" s="1">
        <f t="shared" ca="1" si="1"/>
        <v>21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21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498</v>
      </c>
      <c r="AI25" s="205">
        <f ca="1">IF($AH25&gt;0,OFFSET(DATA!$F$6,$AG$10+27*AI$10,$AG25,1,1)/$AH25,0)</f>
        <v>0.53012048192771088</v>
      </c>
      <c r="AJ25" s="205">
        <f ca="1">IF($AH25&gt;0,OFFSET(DATA!$F$6,$AG$10+27*AJ$10,$AG25,1,1)/$AH25,0)</f>
        <v>0</v>
      </c>
      <c r="AK25" s="205">
        <f ca="1">IF($AH25&gt;0,OFFSET(DATA!$F$6,$AG$10+27*AK$10,$AG25,1,1)/$AH25,0)</f>
        <v>0.1465863453815261</v>
      </c>
      <c r="AL25" s="205">
        <f ca="1">IF($AH25&gt;0,OFFSET(DATA!$F$6,$AG$10+27*AL$10,$AG25,1,1)/$AH25,0)</f>
        <v>3.614457831325301E-2</v>
      </c>
      <c r="AM25" s="205">
        <f ca="1">IF($AH25&gt;0,OFFSET(DATA!$F$6,$AG$10+27*AM$10,$AG25,1,1)/$AH25,0)</f>
        <v>0.1144578313253012</v>
      </c>
      <c r="AN25" s="205">
        <f ca="1">IF($AH25&gt;0,OFFSET(DATA!$F$6,$AG$10+27*AN$10,$AG25,1,1)/$AH25,0)</f>
        <v>5.4216867469879519E-2</v>
      </c>
      <c r="AO25" s="1">
        <f ca="1">OFFSET(DATA!$F$6,$AG$10+27*AO$10,$AG25,1,1)</f>
        <v>21</v>
      </c>
      <c r="AP25" s="1">
        <f t="shared" ca="1" si="1"/>
        <v>21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21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496</v>
      </c>
      <c r="AI26" s="205">
        <f ca="1">IF($AH26&gt;0,OFFSET(DATA!$F$6,$AG$10+27*AI$10,$AG26,1,1)/$AH26,0)</f>
        <v>0.55846774193548387</v>
      </c>
      <c r="AJ26" s="205">
        <f ca="1">IF($AH26&gt;0,OFFSET(DATA!$F$6,$AG$10+27*AJ$10,$AG26,1,1)/$AH26,0)</f>
        <v>0</v>
      </c>
      <c r="AK26" s="205">
        <f ca="1">IF($AH26&gt;0,OFFSET(DATA!$F$6,$AG$10+27*AK$10,$AG26,1,1)/$AH26,0)</f>
        <v>0.13709677419354838</v>
      </c>
      <c r="AL26" s="205">
        <f ca="1">IF($AH26&gt;0,OFFSET(DATA!$F$6,$AG$10+27*AL$10,$AG26,1,1)/$AH26,0)</f>
        <v>5.2419354838709679E-2</v>
      </c>
      <c r="AM26" s="205">
        <f ca="1">IF($AH26&gt;0,OFFSET(DATA!$F$6,$AG$10+27*AM$10,$AG26,1,1)/$AH26,0)</f>
        <v>9.8790322580645157E-2</v>
      </c>
      <c r="AN26" s="205">
        <f ca="1">IF($AH26&gt;0,OFFSET(DATA!$F$6,$AG$10+27*AN$10,$AG26,1,1)/$AH26,0)</f>
        <v>3.2258064516129031E-2</v>
      </c>
      <c r="AO26" s="1">
        <f ca="1">OFFSET(DATA!$F$6,$AG$10+27*AO$10,$AG26,1,1)</f>
        <v>21</v>
      </c>
      <c r="AP26" s="1">
        <f t="shared" ca="1" si="1"/>
        <v>21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21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518</v>
      </c>
      <c r="AI27" s="205">
        <f ca="1">IF($AH27&gt;0,OFFSET(DATA!$F$6,$AG$10+27*AI$10,$AG27,1,1)/$AH27,0)</f>
        <v>0.56177606177606176</v>
      </c>
      <c r="AJ27" s="205">
        <f ca="1">IF($AH27&gt;0,OFFSET(DATA!$F$6,$AG$10+27*AJ$10,$AG27,1,1)/$AH27,0)</f>
        <v>0</v>
      </c>
      <c r="AK27" s="205">
        <f ca="1">IF($AH27&gt;0,OFFSET(DATA!$F$6,$AG$10+27*AK$10,$AG27,1,1)/$AH27,0)</f>
        <v>0.12741312741312741</v>
      </c>
      <c r="AL27" s="205">
        <f ca="1">IF($AH27&gt;0,OFFSET(DATA!$F$6,$AG$10+27*AL$10,$AG27,1,1)/$AH27,0)</f>
        <v>5.019305019305019E-2</v>
      </c>
      <c r="AM27" s="205">
        <f ca="1">IF($AH27&gt;0,OFFSET(DATA!$F$6,$AG$10+27*AM$10,$AG27,1,1)/$AH27,0)</f>
        <v>0.11003861003861004</v>
      </c>
      <c r="AN27" s="205">
        <f ca="1">IF($AH27&gt;0,OFFSET(DATA!$F$6,$AG$10+27*AN$10,$AG27,1,1)/$AH27,0)</f>
        <v>4.0540540540540543E-2</v>
      </c>
      <c r="AO27" s="1">
        <f ca="1">OFFSET(DATA!$F$6,$AG$10+27*AO$10,$AG27,1,1)</f>
        <v>19</v>
      </c>
      <c r="AP27" s="1">
        <f t="shared" ca="1" si="1"/>
        <v>19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19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542</v>
      </c>
      <c r="AI28" s="205">
        <f ca="1">IF($AH28&gt;0,OFFSET(DATA!$F$6,$AG$10+27*AI$10,$AG28,1,1)/$AH28,0)</f>
        <v>0.55535055350553508</v>
      </c>
      <c r="AJ28" s="205">
        <f ca="1">IF($AH28&gt;0,OFFSET(DATA!$F$6,$AG$10+27*AJ$10,$AG28,1,1)/$AH28,0)</f>
        <v>0</v>
      </c>
      <c r="AK28" s="205">
        <f ca="1">IF($AH28&gt;0,OFFSET(DATA!$F$6,$AG$10+27*AK$10,$AG28,1,1)/$AH28,0)</f>
        <v>0.13099630996309963</v>
      </c>
      <c r="AL28" s="205">
        <f ca="1">IF($AH28&gt;0,OFFSET(DATA!$F$6,$AG$10+27*AL$10,$AG28,1,1)/$AH28,0)</f>
        <v>5.5350553505535055E-2</v>
      </c>
      <c r="AM28" s="205">
        <f ca="1">IF($AH28&gt;0,OFFSET(DATA!$F$6,$AG$10+27*AM$10,$AG28,1,1)/$AH28,0)</f>
        <v>8.6715867158671592E-2</v>
      </c>
      <c r="AN28" s="205">
        <f ca="1">IF($AH28&gt;0,OFFSET(DATA!$F$6,$AG$10+27*AN$10,$AG28,1,1)/$AH28,0)</f>
        <v>3.5055350553505532E-2</v>
      </c>
      <c r="AO28" s="1">
        <f ca="1">OFFSET(DATA!$F$6,$AG$10+27*AO$10,$AG28,1,1)</f>
        <v>19</v>
      </c>
      <c r="AP28" s="1">
        <f t="shared" ca="1" si="1"/>
        <v>19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19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532</v>
      </c>
      <c r="AI29" s="205">
        <f ca="1">IF($AH29&gt;0,OFFSET(DATA!$F$6,$AG$10+27*AI$10,$AG29,1,1)/$AH29,0)</f>
        <v>0.58082706766917291</v>
      </c>
      <c r="AJ29" s="205">
        <f ca="1">IF($AH29&gt;0,OFFSET(DATA!$F$6,$AG$10+27*AJ$10,$AG29,1,1)/$AH29,0)</f>
        <v>0</v>
      </c>
      <c r="AK29" s="205">
        <f ca="1">IF($AH29&gt;0,OFFSET(DATA!$F$6,$AG$10+27*AK$10,$AG29,1,1)/$AH29,0)</f>
        <v>0.13157894736842105</v>
      </c>
      <c r="AL29" s="205">
        <f ca="1">IF($AH29&gt;0,OFFSET(DATA!$F$6,$AG$10+27*AL$10,$AG29,1,1)/$AH29,0)</f>
        <v>3.5714285714285712E-2</v>
      </c>
      <c r="AM29" s="205">
        <f ca="1">IF($AH29&gt;0,OFFSET(DATA!$F$6,$AG$10+27*AM$10,$AG29,1,1)/$AH29,0)</f>
        <v>0.10150375939849623</v>
      </c>
      <c r="AN29" s="205">
        <f ca="1">IF($AH29&gt;0,OFFSET(DATA!$F$6,$AG$10+27*AN$10,$AG29,1,1)/$AH29,0)</f>
        <v>3.9473684210526314E-2</v>
      </c>
      <c r="AO29" s="1">
        <f ca="1">OFFSET(DATA!$F$6,$AG$10+27*AO$10,$AG29,1,1)</f>
        <v>19</v>
      </c>
      <c r="AP29" s="1">
        <f t="shared" ca="1" si="1"/>
        <v>19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18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540</v>
      </c>
      <c r="AI30" s="205">
        <f ca="1">IF($AH30&gt;0,OFFSET(DATA!$F$6,$AG$10+27*AI$10,$AG30,1,1)/$AH30,0)</f>
        <v>0.59074074074074079</v>
      </c>
      <c r="AJ30" s="205">
        <f ca="1">IF($AH30&gt;0,OFFSET(DATA!$F$6,$AG$10+27*AJ$10,$AG30,1,1)/$AH30,0)</f>
        <v>0</v>
      </c>
      <c r="AK30" s="205">
        <f ca="1">IF($AH30&gt;0,OFFSET(DATA!$F$6,$AG$10+27*AK$10,$AG30,1,1)/$AH30,0)</f>
        <v>0.11851851851851852</v>
      </c>
      <c r="AL30" s="205">
        <f ca="1">IF($AH30&gt;0,OFFSET(DATA!$F$6,$AG$10+27*AL$10,$AG30,1,1)/$AH30,0)</f>
        <v>4.2592592592592592E-2</v>
      </c>
      <c r="AM30" s="205">
        <f ca="1">IF($AH30&gt;0,OFFSET(DATA!$F$6,$AG$10+27*AM$10,$AG30,1,1)/$AH30,0)</f>
        <v>8.7037037037037038E-2</v>
      </c>
      <c r="AN30" s="205">
        <f ca="1">IF($AH30&gt;0,OFFSET(DATA!$F$6,$AG$10+27*AN$10,$AG30,1,1)/$AH30,0)</f>
        <v>4.0740740740740744E-2</v>
      </c>
      <c r="AO30" s="1">
        <f ca="1">OFFSET(DATA!$F$6,$AG$10+27*AO$10,$AG30,1,1)</f>
        <v>19</v>
      </c>
      <c r="AP30" s="1">
        <f t="shared" ca="1" si="1"/>
        <v>19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18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552</v>
      </c>
      <c r="AI31" s="205">
        <f ca="1">IF($AH31&gt;0,OFFSET(DATA!$F$6,$AG$10+27*AI$10,$AG31,1,1)/$AH31,0)</f>
        <v>0.57971014492753625</v>
      </c>
      <c r="AJ31" s="205">
        <f ca="1">IF($AH31&gt;0,OFFSET(DATA!$F$6,$AG$10+27*AJ$10,$AG31,1,1)/$AH31,0)</f>
        <v>0</v>
      </c>
      <c r="AK31" s="205">
        <f ca="1">IF($AH31&gt;0,OFFSET(DATA!$F$6,$AG$10+27*AK$10,$AG31,1,1)/$AH31,0)</f>
        <v>0.11231884057971014</v>
      </c>
      <c r="AL31" s="205">
        <f ca="1">IF($AH31&gt;0,OFFSET(DATA!$F$6,$AG$10+27*AL$10,$AG31,1,1)/$AH31,0)</f>
        <v>3.6231884057971016E-2</v>
      </c>
      <c r="AM31" s="205">
        <f ca="1">IF($AH31&gt;0,OFFSET(DATA!$F$6,$AG$10+27*AM$10,$AG31,1,1)/$AH31,0)</f>
        <v>9.6014492753623185E-2</v>
      </c>
      <c r="AN31" s="205">
        <f ca="1">IF($AH31&gt;0,OFFSET(DATA!$F$6,$AG$10+27*AN$10,$AG31,1,1)/$AH31,0)</f>
        <v>4.5289855072463768E-2</v>
      </c>
      <c r="AO31" s="1">
        <f ca="1">OFFSET(DATA!$F$6,$AG$10+27*AO$10,$AG31,1,1)</f>
        <v>19</v>
      </c>
      <c r="AP31" s="1">
        <f t="shared" ca="1" si="1"/>
        <v>19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18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554</v>
      </c>
      <c r="AI32" s="205">
        <f ca="1">IF($AH32&gt;0,OFFSET(DATA!$F$6,$AG$10+27*AI$10,$AG32,1,1)/$AH32,0)</f>
        <v>0.60830324909747291</v>
      </c>
      <c r="AJ32" s="205">
        <f ca="1">IF($AH32&gt;0,OFFSET(DATA!$F$6,$AG$10+27*AJ$10,$AG32,1,1)/$AH32,0)</f>
        <v>0</v>
      </c>
      <c r="AK32" s="205">
        <f ca="1">IF($AH32&gt;0,OFFSET(DATA!$F$6,$AG$10+27*AK$10,$AG32,1,1)/$AH32,0)</f>
        <v>0.11732851985559567</v>
      </c>
      <c r="AL32" s="205">
        <f ca="1">IF($AH32&gt;0,OFFSET(DATA!$F$6,$AG$10+27*AL$10,$AG32,1,1)/$AH32,0)</f>
        <v>3.0685920577617327E-2</v>
      </c>
      <c r="AM32" s="205">
        <f ca="1">IF($AH32&gt;0,OFFSET(DATA!$F$6,$AG$10+27*AM$10,$AG32,1,1)/$AH32,0)</f>
        <v>8.4837545126353789E-2</v>
      </c>
      <c r="AN32" s="205">
        <f ca="1">IF($AH32&gt;0,OFFSET(DATA!$F$6,$AG$10+27*AN$10,$AG32,1,1)/$AH32,0)</f>
        <v>3.9711191335740074E-2</v>
      </c>
      <c r="AO32" s="1">
        <f ca="1">OFFSET(DATA!$F$6,$AG$10+27*AO$10,$AG32,1,1)</f>
        <v>19</v>
      </c>
      <c r="AP32" s="1">
        <f t="shared" ca="1" si="1"/>
        <v>19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17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575</v>
      </c>
      <c r="AI33" s="205">
        <f ca="1">IF($AH33&gt;0,OFFSET(DATA!$F$6,$AG$10+27*AI$10,$AG33,1,1)/$AH33,0)</f>
        <v>0.61739130434782608</v>
      </c>
      <c r="AJ33" s="205">
        <f ca="1">IF($AH33&gt;0,OFFSET(DATA!$F$6,$AG$10+27*AJ$10,$AG33,1,1)/$AH33,0)</f>
        <v>0</v>
      </c>
      <c r="AK33" s="205">
        <f ca="1">IF($AH33&gt;0,OFFSET(DATA!$F$6,$AG$10+27*AK$10,$AG33,1,1)/$AH33,0)</f>
        <v>0.12</v>
      </c>
      <c r="AL33" s="205">
        <f ca="1">IF($AH33&gt;0,OFFSET(DATA!$F$6,$AG$10+27*AL$10,$AG33,1,1)/$AH33,0)</f>
        <v>2.782608695652174E-2</v>
      </c>
      <c r="AM33" s="205">
        <f ca="1">IF($AH33&gt;0,OFFSET(DATA!$F$6,$AG$10+27*AM$10,$AG33,1,1)/$AH33,0)</f>
        <v>9.3913043478260863E-2</v>
      </c>
      <c r="AN33" s="205">
        <f ca="1">IF($AH33&gt;0,OFFSET(DATA!$F$6,$AG$10+27*AN$10,$AG33,1,1)/$AH33,0)</f>
        <v>5.2173913043478258E-2</v>
      </c>
      <c r="AO33" s="1">
        <f ca="1">OFFSET(DATA!$F$6,$AG$10+27*AO$10,$AG33,1,1)</f>
        <v>19</v>
      </c>
      <c r="AP33" s="1">
        <f t="shared" ca="1" si="1"/>
        <v>19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17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583</v>
      </c>
      <c r="AI34" s="205">
        <f ca="1">IF($AH34&gt;0,OFFSET(DATA!$F$6,$AG$10+27*AI$10,$AG34,1,1)/$AH34,0)</f>
        <v>0.59005145797598624</v>
      </c>
      <c r="AJ34" s="205">
        <f ca="1">IF($AH34&gt;0,OFFSET(DATA!$F$6,$AG$10+27*AJ$10,$AG34,1,1)/$AH34,0)</f>
        <v>0</v>
      </c>
      <c r="AK34" s="205">
        <f ca="1">IF($AH34&gt;0,OFFSET(DATA!$F$6,$AG$10+27*AK$10,$AG34,1,1)/$AH34,0)</f>
        <v>0.11492281303602059</v>
      </c>
      <c r="AL34" s="205">
        <f ca="1">IF($AH34&gt;0,OFFSET(DATA!$F$6,$AG$10+27*AL$10,$AG34,1,1)/$AH34,0)</f>
        <v>3.7735849056603772E-2</v>
      </c>
      <c r="AM34" s="205">
        <f ca="1">IF($AH34&gt;0,OFFSET(DATA!$F$6,$AG$10+27*AM$10,$AG34,1,1)/$AH34,0)</f>
        <v>9.7770154373927956E-2</v>
      </c>
      <c r="AN34" s="205">
        <f ca="1">IF($AH34&gt;0,OFFSET(DATA!$F$6,$AG$10+27*AN$10,$AG34,1,1)/$AH34,0)</f>
        <v>6.1749571183533448E-2</v>
      </c>
      <c r="AO34" s="1">
        <f ca="1">OFFSET(DATA!$F$6,$AG$10+27*AO$10,$AG34,1,1)</f>
        <v>18</v>
      </c>
      <c r="AP34" s="1">
        <f t="shared" ca="1" si="1"/>
        <v>18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18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562</v>
      </c>
      <c r="AI35" s="205">
        <f ca="1">IF($AH35&gt;0,OFFSET(DATA!$F$6,$AG$10+27*AI$10,$AG35,1,1)/$AH35,0)</f>
        <v>0.58362989323843417</v>
      </c>
      <c r="AJ35" s="205">
        <f ca="1">IF($AH35&gt;0,OFFSET(DATA!$F$6,$AG$10+27*AJ$10,$AG35,1,1)/$AH35,0)</f>
        <v>0</v>
      </c>
      <c r="AK35" s="205">
        <f ca="1">IF($AH35&gt;0,OFFSET(DATA!$F$6,$AG$10+27*AK$10,$AG35,1,1)/$AH35,0)</f>
        <v>0.1298932384341637</v>
      </c>
      <c r="AL35" s="205">
        <f ca="1">IF($AH35&gt;0,OFFSET(DATA!$F$6,$AG$10+27*AL$10,$AG35,1,1)/$AH35,0)</f>
        <v>5.6939501779359428E-2</v>
      </c>
      <c r="AM35" s="205">
        <f ca="1">IF($AH35&gt;0,OFFSET(DATA!$F$6,$AG$10+27*AM$10,$AG35,1,1)/$AH35,0)</f>
        <v>9.6085409252669035E-2</v>
      </c>
      <c r="AN35" s="205">
        <f ca="1">IF($AH35&gt;0,OFFSET(DATA!$F$6,$AG$10+27*AN$10,$AG35,1,1)/$AH35,0)</f>
        <v>6.0498220640569395E-2</v>
      </c>
      <c r="AO35" s="1">
        <f ca="1">OFFSET(DATA!$F$6,$AG$10+27*AO$10,$AG35,1,1)</f>
        <v>18</v>
      </c>
      <c r="AP35" s="1">
        <f t="shared" ca="1" si="1"/>
        <v>18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17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585</v>
      </c>
      <c r="AI36" s="205">
        <f ca="1">IF($AH36&gt;0,OFFSET(DATA!$F$6,$AG$10+27*AI$10,$AG36,1,1)/$AH36,0)</f>
        <v>0.55897435897435899</v>
      </c>
      <c r="AJ36" s="205">
        <f ca="1">IF($AH36&gt;0,OFFSET(DATA!$F$6,$AG$10+27*AJ$10,$AG36,1,1)/$AH36,0)</f>
        <v>0</v>
      </c>
      <c r="AK36" s="205">
        <f ca="1">IF($AH36&gt;0,OFFSET(DATA!$F$6,$AG$10+27*AK$10,$AG36,1,1)/$AH36,0)</f>
        <v>0.12991452991452992</v>
      </c>
      <c r="AL36" s="205">
        <f ca="1">IF($AH36&gt;0,OFFSET(DATA!$F$6,$AG$10+27*AL$10,$AG36,1,1)/$AH36,0)</f>
        <v>8.3760683760683755E-2</v>
      </c>
      <c r="AM36" s="205">
        <f ca="1">IF($AH36&gt;0,OFFSET(DATA!$F$6,$AG$10+27*AM$10,$AG36,1,1)/$AH36,0)</f>
        <v>7.3504273504273507E-2</v>
      </c>
      <c r="AN36" s="205">
        <f ca="1">IF($AH36&gt;0,OFFSET(DATA!$F$6,$AG$10+27*AN$10,$AG36,1,1)/$AH36,0)</f>
        <v>4.1025641025641026E-2</v>
      </c>
      <c r="AO36" s="1">
        <f ca="1">OFFSET(DATA!$F$6,$AG$10+27*AO$10,$AG36,1,1)</f>
        <v>19</v>
      </c>
      <c r="AP36" s="1">
        <f t="shared" ca="1" si="1"/>
        <v>19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19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571</v>
      </c>
      <c r="AI37" s="205">
        <f ca="1">IF($AH37&gt;0,OFFSET(DATA!$F$6,$AG$10+27*AI$10,$AG37,1,1)/$AH37,0)</f>
        <v>0.59019264448336251</v>
      </c>
      <c r="AJ37" s="205">
        <f ca="1">IF($AH37&gt;0,OFFSET(DATA!$F$6,$AG$10+27*AJ$10,$AG37,1,1)/$AH37,0)</f>
        <v>0</v>
      </c>
      <c r="AK37" s="205">
        <f ca="1">IF($AH37&gt;0,OFFSET(DATA!$F$6,$AG$10+27*AK$10,$AG37,1,1)/$AH37,0)</f>
        <v>0.1295971978984238</v>
      </c>
      <c r="AL37" s="205">
        <f ca="1">IF($AH37&gt;0,OFFSET(DATA!$F$6,$AG$10+27*AL$10,$AG37,1,1)/$AH37,0)</f>
        <v>5.9544658493870403E-2</v>
      </c>
      <c r="AM37" s="205">
        <f ca="1">IF($AH37&gt;0,OFFSET(DATA!$F$6,$AG$10+27*AM$10,$AG37,1,1)/$AH37,0)</f>
        <v>8.9316987740805598E-2</v>
      </c>
      <c r="AN37" s="205">
        <f ca="1">IF($AH37&gt;0,OFFSET(DATA!$F$6,$AG$10+27*AN$10,$AG37,1,1)/$AH37,0)</f>
        <v>3.6777583187390543E-2</v>
      </c>
      <c r="AO37" s="1">
        <f ca="1">OFFSET(DATA!$F$6,$AG$10+27*AO$10,$AG37,1,1)</f>
        <v>18</v>
      </c>
      <c r="AP37" s="1">
        <f t="shared" ca="1" si="1"/>
        <v>18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17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531</v>
      </c>
      <c r="AI38" s="205">
        <f ca="1">IF($AH38&gt;0,OFFSET(DATA!$F$6,$AG$10+27*AI$10,$AG38,1,1)/$AH38,0)</f>
        <v>0.58757062146892658</v>
      </c>
      <c r="AJ38" s="205">
        <f ca="1">IF($AH38&gt;0,OFFSET(DATA!$F$6,$AG$10+27*AJ$10,$AG38,1,1)/$AH38,0)</f>
        <v>0</v>
      </c>
      <c r="AK38" s="205">
        <f ca="1">IF($AH38&gt;0,OFFSET(DATA!$F$6,$AG$10+27*AK$10,$AG38,1,1)/$AH38,0)</f>
        <v>0.13182674199623351</v>
      </c>
      <c r="AL38" s="205">
        <f ca="1">IF($AH38&gt;0,OFFSET(DATA!$F$6,$AG$10+27*AL$10,$AG38,1,1)/$AH38,0)</f>
        <v>4.519774011299435E-2</v>
      </c>
      <c r="AM38" s="205">
        <f ca="1">IF($AH38&gt;0,OFFSET(DATA!$F$6,$AG$10+27*AM$10,$AG38,1,1)/$AH38,0)</f>
        <v>9.2278719397363471E-2</v>
      </c>
      <c r="AN38" s="205">
        <f ca="1">IF($AH38&gt;0,OFFSET(DATA!$F$6,$AG$10+27*AN$10,$AG38,1,1)/$AH38,0)</f>
        <v>3.954802259887006E-2</v>
      </c>
      <c r="AO38" s="1">
        <f ca="1">OFFSET(DATA!$F$6,$AG$10+27*AO$10,$AG38,1,1)</f>
        <v>18</v>
      </c>
      <c r="AP38" s="1">
        <f t="shared" ca="1" si="1"/>
        <v>18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17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548</v>
      </c>
      <c r="AI39" s="205">
        <f ca="1">IF($AH39&gt;0,OFFSET(DATA!$F$6,$AG$10+27*AI$10,$AG39,1,1)/$AH39,0)</f>
        <v>0.57846715328467158</v>
      </c>
      <c r="AJ39" s="205">
        <f ca="1">IF($AH39&gt;0,OFFSET(DATA!$F$6,$AG$10+27*AJ$10,$AG39,1,1)/$AH39,0)</f>
        <v>0</v>
      </c>
      <c r="AK39" s="205">
        <f ca="1">IF($AH39&gt;0,OFFSET(DATA!$F$6,$AG$10+27*AK$10,$AG39,1,1)/$AH39,0)</f>
        <v>0.1478102189781022</v>
      </c>
      <c r="AL39" s="205">
        <f ca="1">IF($AH39&gt;0,OFFSET(DATA!$F$6,$AG$10+27*AL$10,$AG39,1,1)/$AH39,0)</f>
        <v>6.0218978102189784E-2</v>
      </c>
      <c r="AM39" s="205">
        <f ca="1">IF($AH39&gt;0,OFFSET(DATA!$F$6,$AG$10+27*AM$10,$AG39,1,1)/$AH39,0)</f>
        <v>6.7518248175182483E-2</v>
      </c>
      <c r="AN39" s="205">
        <f ca="1">IF($AH39&gt;0,OFFSET(DATA!$F$6,$AG$10+27*AN$10,$AG39,1,1)/$AH39,0)</f>
        <v>3.1021897810218978E-2</v>
      </c>
      <c r="AO39" s="1">
        <f ca="1">OFFSET(DATA!$F$6,$AG$10+27*AO$10,$AG39,1,1)</f>
        <v>18</v>
      </c>
      <c r="AP39" s="1">
        <f t="shared" ca="1" si="1"/>
        <v>18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18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556</v>
      </c>
      <c r="AI40" s="205">
        <f ca="1">IF($AH40&gt;0,OFFSET(DATA!$F$6,$AG$10+27*AI$10,$AG40,1,1)/$AH40,0)</f>
        <v>0.58273381294964033</v>
      </c>
      <c r="AJ40" s="205">
        <f ca="1">IF($AH40&gt;0,OFFSET(DATA!$F$6,$AG$10+27*AJ$10,$AG40,1,1)/$AH40,0)</f>
        <v>0</v>
      </c>
      <c r="AK40" s="205">
        <f ca="1">IF($AH40&gt;0,OFFSET(DATA!$F$6,$AG$10+27*AK$10,$AG40,1,1)/$AH40,0)</f>
        <v>0.14568345323741008</v>
      </c>
      <c r="AL40" s="205">
        <f ca="1">IF($AH40&gt;0,OFFSET(DATA!$F$6,$AG$10+27*AL$10,$AG40,1,1)/$AH40,0)</f>
        <v>5.0359712230215826E-2</v>
      </c>
      <c r="AM40" s="205">
        <f ca="1">IF($AH40&gt;0,OFFSET(DATA!$F$6,$AG$10+27*AM$10,$AG40,1,1)/$AH40,0)</f>
        <v>7.3741007194244604E-2</v>
      </c>
      <c r="AN40" s="205">
        <f ca="1">IF($AH40&gt;0,OFFSET(DATA!$F$6,$AG$10+27*AN$10,$AG40,1,1)/$AH40,0)</f>
        <v>3.41726618705036E-2</v>
      </c>
      <c r="AO40" s="1">
        <f ca="1">OFFSET(DATA!$F$6,$AG$10+27*AO$10,$AG40,1,1)</f>
        <v>18</v>
      </c>
      <c r="AP40" s="1">
        <f t="shared" ca="1" si="1"/>
        <v>18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17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563</v>
      </c>
      <c r="AI41" s="205">
        <f ca="1">IF($AH41&gt;0,OFFSET(DATA!$F$6,$AG$10+27*AI$10,$AG41,1,1)/$AH41,0)</f>
        <v>0.56660746003552398</v>
      </c>
      <c r="AJ41" s="205">
        <f ca="1">IF($AH41&gt;0,OFFSET(DATA!$F$6,$AG$10+27*AJ$10,$AG41,1,1)/$AH41,0)</f>
        <v>1.7761989342806395E-3</v>
      </c>
      <c r="AK41" s="205">
        <f ca="1">IF($AH41&gt;0,OFFSET(DATA!$F$6,$AG$10+27*AK$10,$AG41,1,1)/$AH41,0)</f>
        <v>0.15808170515097691</v>
      </c>
      <c r="AL41" s="205">
        <f ca="1">IF($AH41&gt;0,OFFSET(DATA!$F$6,$AG$10+27*AL$10,$AG41,1,1)/$AH41,0)</f>
        <v>5.5062166962699825E-2</v>
      </c>
      <c r="AM41" s="205">
        <f ca="1">IF($AH41&gt;0,OFFSET(DATA!$F$6,$AG$10+27*AM$10,$AG41,1,1)/$AH41,0)</f>
        <v>7.6376554174067496E-2</v>
      </c>
      <c r="AN41" s="205">
        <f ca="1">IF($AH41&gt;0,OFFSET(DATA!$F$6,$AG$10+27*AN$10,$AG41,1,1)/$AH41,0)</f>
        <v>2.3090586145648313E-2</v>
      </c>
      <c r="AO41" s="1">
        <f ca="1">OFFSET(DATA!$F$6,$AG$10+27*AO$10,$AG41,1,1)</f>
        <v>19</v>
      </c>
      <c r="AP41" s="1">
        <f t="shared" ca="1" si="1"/>
        <v>19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18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563</v>
      </c>
      <c r="AI42" s="205">
        <f ca="1">IF($AH42&gt;0,OFFSET(DATA!$F$6,$AG$10+27*AI$10,$AG42,1,1)/$AH42,0)</f>
        <v>0.5701598579040853</v>
      </c>
      <c r="AJ42" s="205">
        <f ca="1">IF($AH42&gt;0,OFFSET(DATA!$F$6,$AG$10+27*AJ$10,$AG42,1,1)/$AH42,0)</f>
        <v>0</v>
      </c>
      <c r="AK42" s="205">
        <f ca="1">IF($AH42&gt;0,OFFSET(DATA!$F$6,$AG$10+27*AK$10,$AG42,1,1)/$AH42,0)</f>
        <v>0.15097690941385436</v>
      </c>
      <c r="AL42" s="205">
        <f ca="1">IF($AH42&gt;0,OFFSET(DATA!$F$6,$AG$10+27*AL$10,$AG42,1,1)/$AH42,0)</f>
        <v>4.7957371225577264E-2</v>
      </c>
      <c r="AM42" s="205">
        <f ca="1">IF($AH42&gt;0,OFFSET(DATA!$F$6,$AG$10+27*AM$10,$AG42,1,1)/$AH42,0)</f>
        <v>8.348134991119005E-2</v>
      </c>
      <c r="AN42" s="205">
        <f ca="1">IF($AH42&gt;0,OFFSET(DATA!$F$6,$AG$10+27*AN$10,$AG42,1,1)/$AH42,0)</f>
        <v>2.3090586145648313E-2</v>
      </c>
      <c r="AO42" s="1">
        <f ca="1">OFFSET(DATA!$F$6,$AG$10+27*AO$10,$AG42,1,1)</f>
        <v>17</v>
      </c>
      <c r="AP42" s="1">
        <f t="shared" ca="1" si="1"/>
        <v>17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17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552</v>
      </c>
      <c r="AI43" s="205">
        <f ca="1">IF($AH43&gt;0,OFFSET(DATA!$F$6,$AG$10+27*AI$10,$AG43,1,1)/$AH43,0)</f>
        <v>0.56702898550724634</v>
      </c>
      <c r="AJ43" s="205">
        <f ca="1">IF($AH43&gt;0,OFFSET(DATA!$F$6,$AG$10+27*AJ$10,$AG43,1,1)/$AH43,0)</f>
        <v>0</v>
      </c>
      <c r="AK43" s="205">
        <f ca="1">IF($AH43&gt;0,OFFSET(DATA!$F$6,$AG$10+27*AK$10,$AG43,1,1)/$AH43,0)</f>
        <v>0.14855072463768115</v>
      </c>
      <c r="AL43" s="205">
        <f ca="1">IF($AH43&gt;0,OFFSET(DATA!$F$6,$AG$10+27*AL$10,$AG43,1,1)/$AH43,0)</f>
        <v>3.9855072463768113E-2</v>
      </c>
      <c r="AM43" s="205">
        <f ca="1">IF($AH43&gt;0,OFFSET(DATA!$F$6,$AG$10+27*AM$10,$AG43,1,1)/$AH43,0)</f>
        <v>8.8768115942028991E-2</v>
      </c>
      <c r="AN43" s="205">
        <f ca="1">IF($AH43&gt;0,OFFSET(DATA!$F$6,$AG$10+27*AN$10,$AG43,1,1)/$AH43,0)</f>
        <v>2.717391304347826E-2</v>
      </c>
      <c r="AO43" s="1">
        <f ca="1">OFFSET(DATA!$F$6,$AG$10+27*AO$10,$AG43,1,1)</f>
        <v>16</v>
      </c>
      <c r="AP43" s="1">
        <f t="shared" ca="1" si="1"/>
        <v>16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16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546</v>
      </c>
      <c r="AI44" s="205">
        <f ca="1">IF($AH44&gt;0,OFFSET(DATA!$F$6,$AG$10+27*AI$10,$AG44,1,1)/$AH44,0)</f>
        <v>0.56227106227106227</v>
      </c>
      <c r="AJ44" s="205">
        <f ca="1">IF($AH44&gt;0,OFFSET(DATA!$F$6,$AG$10+27*AJ$10,$AG44,1,1)/$AH44,0)</f>
        <v>0</v>
      </c>
      <c r="AK44" s="205">
        <f ca="1">IF($AH44&gt;0,OFFSET(DATA!$F$6,$AG$10+27*AK$10,$AG44,1,1)/$AH44,0)</f>
        <v>0.1446886446886447</v>
      </c>
      <c r="AL44" s="205">
        <f ca="1">IF($AH44&gt;0,OFFSET(DATA!$F$6,$AG$10+27*AL$10,$AG44,1,1)/$AH44,0)</f>
        <v>6.043956043956044E-2</v>
      </c>
      <c r="AM44" s="205">
        <f ca="1">IF($AH44&gt;0,OFFSET(DATA!$F$6,$AG$10+27*AM$10,$AG44,1,1)/$AH44,0)</f>
        <v>8.9743589743589744E-2</v>
      </c>
      <c r="AN44" s="205">
        <f ca="1">IF($AH44&gt;0,OFFSET(DATA!$F$6,$AG$10+27*AN$10,$AG44,1,1)/$AH44,0)</f>
        <v>3.47985347985348E-2</v>
      </c>
      <c r="AO44" s="1">
        <f ca="1">OFFSET(DATA!$F$6,$AG$10+27*AO$10,$AG44,1,1)</f>
        <v>16</v>
      </c>
      <c r="AP44" s="1">
        <f t="shared" ca="1" si="1"/>
        <v>16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16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536</v>
      </c>
      <c r="AI45" s="205">
        <f ca="1">IF($AH45&gt;0,OFFSET(DATA!$F$6,$AG$10+27*AI$10,$AG45,1,1)/$AH45,0)</f>
        <v>0.53917910447761197</v>
      </c>
      <c r="AJ45" s="205">
        <f ca="1">IF($AH45&gt;0,OFFSET(DATA!$F$6,$AG$10+27*AJ$10,$AG45,1,1)/$AH45,0)</f>
        <v>0</v>
      </c>
      <c r="AK45" s="205">
        <f ca="1">IF($AH45&gt;0,OFFSET(DATA!$F$6,$AG$10+27*AK$10,$AG45,1,1)/$AH45,0)</f>
        <v>0.13432835820895522</v>
      </c>
      <c r="AL45" s="205">
        <f ca="1">IF($AH45&gt;0,OFFSET(DATA!$F$6,$AG$10+27*AL$10,$AG45,1,1)/$AH45,0)</f>
        <v>7.2761194029850748E-2</v>
      </c>
      <c r="AM45" s="205">
        <f ca="1">IF($AH45&gt;0,OFFSET(DATA!$F$6,$AG$10+27*AM$10,$AG45,1,1)/$AH45,0)</f>
        <v>9.1417910447761194E-2</v>
      </c>
      <c r="AN45" s="205">
        <f ca="1">IF($AH45&gt;0,OFFSET(DATA!$F$6,$AG$10+27*AN$10,$AG45,1,1)/$AH45,0)</f>
        <v>3.5447761194029849E-2</v>
      </c>
      <c r="AO45" s="1">
        <f ca="1">OFFSET(DATA!$F$6,$AG$10+27*AO$10,$AG45,1,1)</f>
        <v>19</v>
      </c>
      <c r="AP45" s="1">
        <f t="shared" ca="1" si="1"/>
        <v>19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19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">
      <c r="D46" s="416" t="s">
        <v>986</v>
      </c>
      <c r="AG46" s="1">
        <v>35</v>
      </c>
      <c r="AH46">
        <f ca="1">OFFSET(DATA!$F$6,$AG$10,$AG46,1,1)</f>
        <v>523</v>
      </c>
      <c r="AI46" s="205">
        <f ca="1">IF($AH46&gt;0,OFFSET(DATA!$F$6,$AG$10+27*AI$10,$AG46,1,1)/$AH46,0)</f>
        <v>0.54875717017208414</v>
      </c>
      <c r="AJ46" s="205">
        <f ca="1">IF($AH46&gt;0,OFFSET(DATA!$F$6,$AG$10+27*AJ$10,$AG46,1,1)/$AH46,0)</f>
        <v>0</v>
      </c>
      <c r="AK46" s="205">
        <f ca="1">IF($AH46&gt;0,OFFSET(DATA!$F$6,$AG$10+27*AK$10,$AG46,1,1)/$AH46,0)</f>
        <v>0.14149139579349904</v>
      </c>
      <c r="AL46" s="205">
        <f ca="1">IF($AH46&gt;0,OFFSET(DATA!$F$6,$AG$10+27*AL$10,$AG46,1,1)/$AH46,0)</f>
        <v>5.1625239005736137E-2</v>
      </c>
      <c r="AM46" s="205">
        <f ca="1">IF($AH46&gt;0,OFFSET(DATA!$F$6,$AG$10+27*AM$10,$AG46,1,1)/$AH46,0)</f>
        <v>9.3690248565965584E-2</v>
      </c>
      <c r="AN46" s="205">
        <f ca="1">IF($AH46&gt;0,OFFSET(DATA!$F$6,$AG$10+27*AN$10,$AG46,1,1)/$AH46,0)</f>
        <v>3.6328871892925434E-2</v>
      </c>
      <c r="AO46" s="1">
        <f ca="1">OFFSET(DATA!$F$6,$AG$10+27*AO$10,$AG46,1,1)</f>
        <v>20</v>
      </c>
      <c r="AP46" s="1">
        <f t="shared" ca="1" si="1"/>
        <v>20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20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524.5</v>
      </c>
      <c r="AI47" s="205">
        <f ca="1">IF($AH47&gt;0,OFFSET(DATA!$F$6,$AG$10+27*AI$10,$AG47,1,1)/$AH47,0)</f>
        <v>0.54909437559580554</v>
      </c>
      <c r="AJ47" s="205">
        <f ca="1">IF($AH47&gt;0,OFFSET(DATA!$F$6,$AG$10+27*AJ$10,$AG47,1,1)/$AH47,0)</f>
        <v>9.5328884652049568E-4</v>
      </c>
      <c r="AK47" s="205">
        <f ca="1">IF($AH47&gt;0,OFFSET(DATA!$F$6,$AG$10+27*AK$10,$AG47,1,1)/$AH47,0)</f>
        <v>0.12964728312678742</v>
      </c>
      <c r="AL47" s="205">
        <f ca="1">IF($AH47&gt;0,OFFSET(DATA!$F$6,$AG$10+27*AL$10,$AG47,1,1)/$AH47,0)</f>
        <v>6.8636796949475692E-2</v>
      </c>
      <c r="AM47" s="205">
        <f ca="1">IF($AH47&gt;0,OFFSET(DATA!$F$6,$AG$10+27*AM$10,$AG47,1,1)/$AH47,0)</f>
        <v>8.9609151572926593E-2</v>
      </c>
      <c r="AN47" s="205">
        <f ca="1">IF($AH47&gt;0,OFFSET(DATA!$F$6,$AG$10+27*AN$10,$AG47,1,1)/$AH47,0)</f>
        <v>3.2411820781696854E-2</v>
      </c>
      <c r="AO47" s="1">
        <f ca="1">OFFSET(DATA!$F$6,$AG$10+27*AO$10,$AG47,1,1)</f>
        <v>21</v>
      </c>
      <c r="AP47" s="1">
        <f t="shared" ca="1" si="1"/>
        <v>21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20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526</v>
      </c>
      <c r="AI48" s="205">
        <f ca="1">IF($AH48&gt;0,OFFSET(DATA!$F$6,$AG$10+27*AI$10,$AG48,1,1)/$AH48,0)</f>
        <v>0.54942965779467678</v>
      </c>
      <c r="AJ48" s="205">
        <f ca="1">IF($AH48&gt;0,OFFSET(DATA!$F$6,$AG$10+27*AJ$10,$AG48,1,1)/$AH48,0)</f>
        <v>1.9011406844106464E-3</v>
      </c>
      <c r="AK48" s="205">
        <f ca="1">IF($AH48&gt;0,OFFSET(DATA!$F$6,$AG$10+27*AK$10,$AG48,1,1)/$AH48,0)</f>
        <v>0.11787072243346007</v>
      </c>
      <c r="AL48" s="205">
        <f ca="1">IF($AH48&gt;0,OFFSET(DATA!$F$6,$AG$10+27*AL$10,$AG48,1,1)/$AH48,0)</f>
        <v>8.5551330798479083E-2</v>
      </c>
      <c r="AM48" s="205">
        <f ca="1">IF($AH48&gt;0,OFFSET(DATA!$F$6,$AG$10+27*AM$10,$AG48,1,1)/$AH48,0)</f>
        <v>8.5551330798479083E-2</v>
      </c>
      <c r="AN48" s="205">
        <f ca="1">IF($AH48&gt;0,OFFSET(DATA!$F$6,$AG$10+27*AN$10,$AG48,1,1)/$AH48,0)</f>
        <v>2.8517110266159697E-2</v>
      </c>
      <c r="AO48" s="1">
        <f ca="1">OFFSET(DATA!$F$6,$AG$10+27*AO$10,$AG48,1,1)</f>
        <v>19</v>
      </c>
      <c r="AP48" s="1">
        <f t="shared" ca="1" si="1"/>
        <v>19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20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532</v>
      </c>
      <c r="AI49" s="205">
        <f ca="1">IF($AH49&gt;0,OFFSET(DATA!$F$6,$AG$10+27*AI$10,$AG49,1,1)/$AH49,0)</f>
        <v>0.5714285714285714</v>
      </c>
      <c r="AJ49" s="205">
        <f ca="1">IF($AH49&gt;0,OFFSET(DATA!$F$6,$AG$10+27*AJ$10,$AG49,1,1)/$AH49,0)</f>
        <v>0</v>
      </c>
      <c r="AK49" s="205">
        <f ca="1">IF($AH49&gt;0,OFFSET(DATA!$F$6,$AG$10+27*AK$10,$AG49,1,1)/$AH49,0)</f>
        <v>0.12218045112781954</v>
      </c>
      <c r="AL49" s="205">
        <f ca="1">IF($AH49&gt;0,OFFSET(DATA!$F$6,$AG$10+27*AL$10,$AG49,1,1)/$AH49,0)</f>
        <v>6.5789473684210523E-2</v>
      </c>
      <c r="AM49" s="205">
        <f ca="1">IF($AH49&gt;0,OFFSET(DATA!$F$6,$AG$10+27*AM$10,$AG49,1,1)/$AH49,0)</f>
        <v>9.9624060150375934E-2</v>
      </c>
      <c r="AN49" s="205">
        <f ca="1">IF($AH49&gt;0,OFFSET(DATA!$F$6,$AG$10+27*AN$10,$AG49,1,1)/$AH49,0)</f>
        <v>2.6315789473684209E-2</v>
      </c>
      <c r="AO49" s="1">
        <f ca="1">OFFSET(DATA!$F$6,$AG$10+27*AO$10,$AG49,1,1)</f>
        <v>18</v>
      </c>
      <c r="AP49" s="1">
        <f t="shared" ca="1" si="1"/>
        <v>18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18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537</v>
      </c>
      <c r="AI50" s="205">
        <f ca="1">IF($AH50&gt;0,OFFSET(DATA!$F$6,$AG$10+27*AI$10,$AG50,1,1)/$AH50,0)</f>
        <v>0.56797020484171323</v>
      </c>
      <c r="AJ50" s="205">
        <f ca="1">IF($AH50&gt;0,OFFSET(DATA!$F$6,$AG$10+27*AJ$10,$AG50,1,1)/$AH50,0)</f>
        <v>0</v>
      </c>
      <c r="AK50" s="205">
        <f ca="1">IF($AH50&gt;0,OFFSET(DATA!$F$6,$AG$10+27*AK$10,$AG50,1,1)/$AH50,0)</f>
        <v>0.1154562383612663</v>
      </c>
      <c r="AL50" s="205">
        <f ca="1">IF($AH50&gt;0,OFFSET(DATA!$F$6,$AG$10+27*AL$10,$AG50,1,1)/$AH50,0)</f>
        <v>6.5176908752327747E-2</v>
      </c>
      <c r="AM50" s="205">
        <f ca="1">IF($AH50&gt;0,OFFSET(DATA!$F$6,$AG$10+27*AM$10,$AG50,1,1)/$AH50,0)</f>
        <v>6.8901303538175043E-2</v>
      </c>
      <c r="AN50" s="205">
        <f ca="1">IF($AH50&gt;0,OFFSET(DATA!$F$6,$AG$10+27*AN$10,$AG50,1,1)/$AH50,0)</f>
        <v>1.4897579143389199E-2</v>
      </c>
      <c r="AO50" s="1">
        <f ca="1">OFFSET(DATA!$F$6,$AG$10+27*AO$10,$AG50,1,1)</f>
        <v>18</v>
      </c>
      <c r="AP50" s="1">
        <f t="shared" ca="1" si="1"/>
        <v>18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18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503</v>
      </c>
      <c r="AI51" s="205">
        <f ca="1">IF($AH51&gt;0,OFFSET(DATA!$F$6,$AG$10+27*AI$10,$AG51,1,1)/$AH51,0)</f>
        <v>0.56461232604373757</v>
      </c>
      <c r="AJ51" s="205">
        <f ca="1">IF($AH51&gt;0,OFFSET(DATA!$F$6,$AG$10+27*AJ$10,$AG51,1,1)/$AH51,0)</f>
        <v>0</v>
      </c>
      <c r="AK51" s="205">
        <f ca="1">IF($AH51&gt;0,OFFSET(DATA!$F$6,$AG$10+27*AK$10,$AG51,1,1)/$AH51,0)</f>
        <v>0.11332007952286283</v>
      </c>
      <c r="AL51" s="205">
        <f ca="1">IF($AH51&gt;0,OFFSET(DATA!$F$6,$AG$10+27*AL$10,$AG51,1,1)/$AH51,0)</f>
        <v>6.9582504970178927E-2</v>
      </c>
      <c r="AM51" s="205">
        <f ca="1">IF($AH51&gt;0,OFFSET(DATA!$F$6,$AG$10+27*AM$10,$AG51,1,1)/$AH51,0)</f>
        <v>7.3558648111332003E-2</v>
      </c>
      <c r="AN51" s="205">
        <f ca="1">IF($AH51&gt;0,OFFSET(DATA!$F$6,$AG$10+27*AN$10,$AG51,1,1)/$AH51,0)</f>
        <v>3.7773359840954271E-2</v>
      </c>
      <c r="AO51" s="1">
        <f ca="1">OFFSET(DATA!$F$6,$AG$10+27*AO$10,$AG51,1,1)</f>
        <v>19</v>
      </c>
      <c r="AP51" s="1">
        <f t="shared" ca="1" si="1"/>
        <v>19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19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530</v>
      </c>
      <c r="AI52" s="205">
        <f ca="1">IF($AH52&gt;0,OFFSET(DATA!$F$6,$AG$10+27*AI$10,$AG52,1,1)/$AH52,0)</f>
        <v>0.56603773584905659</v>
      </c>
      <c r="AJ52" s="205">
        <f ca="1">IF($AH52&gt;0,OFFSET(DATA!$F$6,$AG$10+27*AJ$10,$AG52,1,1)/$AH52,0)</f>
        <v>0</v>
      </c>
      <c r="AK52" s="205">
        <f ca="1">IF($AH52&gt;0,OFFSET(DATA!$F$6,$AG$10+27*AK$10,$AG52,1,1)/$AH52,0)</f>
        <v>0.10377358490566038</v>
      </c>
      <c r="AL52" s="205">
        <f ca="1">IF($AH52&gt;0,OFFSET(DATA!$F$6,$AG$10+27*AL$10,$AG52,1,1)/$AH52,0)</f>
        <v>5.849056603773585E-2</v>
      </c>
      <c r="AM52" s="205">
        <f ca="1">IF($AH52&gt;0,OFFSET(DATA!$F$6,$AG$10+27*AM$10,$AG52,1,1)/$AH52,0)</f>
        <v>8.3018867924528297E-2</v>
      </c>
      <c r="AN52" s="205">
        <f ca="1">IF($AH52&gt;0,OFFSET(DATA!$F$6,$AG$10+27*AN$10,$AG52,1,1)/$AH52,0)</f>
        <v>2.2641509433962263E-2</v>
      </c>
      <c r="AO52" s="1">
        <f ca="1">OFFSET(DATA!$F$6,$AG$10+27*AO$10,$AG52,1,1)</f>
        <v>19</v>
      </c>
      <c r="AP52" s="1">
        <f t="shared" ca="1" si="1"/>
        <v>19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20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553</v>
      </c>
      <c r="AI53" s="205">
        <f ca="1">IF($AH53&gt;0,OFFSET(DATA!$F$6,$AG$10+27*AI$10,$AG53,1,1)/$AH53,0)</f>
        <v>0.58408679927667273</v>
      </c>
      <c r="AJ53" s="205">
        <f ca="1">IF($AH53&gt;0,OFFSET(DATA!$F$6,$AG$10+27*AJ$10,$AG53,1,1)/$AH53,0)</f>
        <v>0</v>
      </c>
      <c r="AK53" s="205">
        <f ca="1">IF($AH53&gt;0,OFFSET(DATA!$F$6,$AG$10+27*AK$10,$AG53,1,1)/$AH53,0)</f>
        <v>0.10849909584086799</v>
      </c>
      <c r="AL53" s="205">
        <f ca="1">IF($AH53&gt;0,OFFSET(DATA!$F$6,$AG$10+27*AL$10,$AG53,1,1)/$AH53,0)</f>
        <v>7.2332730560578665E-2</v>
      </c>
      <c r="AM53" s="205">
        <f ca="1">IF($AH53&gt;0,OFFSET(DATA!$F$6,$AG$10+27*AM$10,$AG53,1,1)/$AH53,0)</f>
        <v>6.50994575045208E-2</v>
      </c>
      <c r="AN53" s="205">
        <f ca="1">IF($AH53&gt;0,OFFSET(DATA!$F$6,$AG$10+27*AN$10,$AG53,1,1)/$AH53,0)</f>
        <v>3.074141048824593E-2</v>
      </c>
      <c r="AO53" s="1">
        <f ca="1">OFFSET(DATA!$F$6,$AG$10+27*AO$10,$AG53,1,1)</f>
        <v>19</v>
      </c>
      <c r="AP53" s="1">
        <f t="shared" ca="1" si="1"/>
        <v>19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20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574</v>
      </c>
      <c r="AI54" s="205">
        <f ca="1">IF($AH54&gt;0,OFFSET(DATA!$F$6,$AG$10+27*AI$10,$AG54,1,1)/$AH54,0)</f>
        <v>0.59233449477351918</v>
      </c>
      <c r="AJ54" s="205">
        <f ca="1">IF($AH54&gt;0,OFFSET(DATA!$F$6,$AG$10+27*AJ$10,$AG54,1,1)/$AH54,0)</f>
        <v>0</v>
      </c>
      <c r="AK54" s="205">
        <f ca="1">IF($AH54&gt;0,OFFSET(DATA!$F$6,$AG$10+27*AK$10,$AG54,1,1)/$AH54,0)</f>
        <v>0.10627177700348432</v>
      </c>
      <c r="AL54" s="205">
        <f ca="1">IF($AH54&gt;0,OFFSET(DATA!$F$6,$AG$10+27*AL$10,$AG54,1,1)/$AH54,0)</f>
        <v>5.2264808362369339E-2</v>
      </c>
      <c r="AM54" s="205">
        <f ca="1">IF($AH54&gt;0,OFFSET(DATA!$F$6,$AG$10+27*AM$10,$AG54,1,1)/$AH54,0)</f>
        <v>9.0592334494773524E-2</v>
      </c>
      <c r="AN54" s="205">
        <f ca="1">IF($AH54&gt;0,OFFSET(DATA!$F$6,$AG$10+27*AN$10,$AG54,1,1)/$AH54,0)</f>
        <v>3.3101045296167246E-2</v>
      </c>
      <c r="AO54" s="1">
        <f ca="1">OFFSET(DATA!$F$6,$AG$10+27*AO$10,$AG54,1,1)</f>
        <v>20</v>
      </c>
      <c r="AP54" s="1">
        <f t="shared" ca="1" si="1"/>
        <v>20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19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580</v>
      </c>
      <c r="AI55" s="205">
        <f ca="1">IF($AH55&gt;0,OFFSET(DATA!$F$6,$AG$10+27*AI$10,$AG55,1,1)/$AH55,0)</f>
        <v>0.62068965517241381</v>
      </c>
      <c r="AJ55" s="205">
        <f ca="1">IF($AH55&gt;0,OFFSET(DATA!$F$6,$AG$10+27*AJ$10,$AG55,1,1)/$AH55,0)</f>
        <v>0</v>
      </c>
      <c r="AK55" s="205">
        <f ca="1">IF($AH55&gt;0,OFFSET(DATA!$F$6,$AG$10+27*AK$10,$AG55,1,1)/$AH55,0)</f>
        <v>0.10689655172413794</v>
      </c>
      <c r="AL55" s="205">
        <f ca="1">IF($AH55&gt;0,OFFSET(DATA!$F$6,$AG$10+27*AL$10,$AG55,1,1)/$AH55,0)</f>
        <v>3.6206896551724141E-2</v>
      </c>
      <c r="AM55" s="205">
        <f ca="1">IF($AH55&gt;0,OFFSET(DATA!$F$6,$AG$10+27*AM$10,$AG55,1,1)/$AH55,0)</f>
        <v>0.10172413793103448</v>
      </c>
      <c r="AN55" s="205">
        <f ca="1">IF($AH55&gt;0,OFFSET(DATA!$F$6,$AG$10+27*AN$10,$AG55,1,1)/$AH55,0)</f>
        <v>4.4827586206896551E-2</v>
      </c>
      <c r="AO55" s="1">
        <f ca="1">OFFSET(DATA!$F$6,$AG$10+27*AO$10,$AG55,1,1)</f>
        <v>18</v>
      </c>
      <c r="AP55" s="1">
        <f t="shared" ca="1" si="1"/>
        <v>18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18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530</v>
      </c>
      <c r="AI56" s="205">
        <f ca="1">IF($AH56&gt;0,OFFSET(DATA!$F$6,$AG$10+27*AI$10,$AG56,1,1)/$AH56,0)</f>
        <v>0.61509433962264148</v>
      </c>
      <c r="AJ56" s="205">
        <f ca="1">IF($AH56&gt;0,OFFSET(DATA!$F$6,$AG$10+27*AJ$10,$AG56,1,1)/$AH56,0)</f>
        <v>0</v>
      </c>
      <c r="AK56" s="205">
        <f ca="1">IF($AH56&gt;0,OFFSET(DATA!$F$6,$AG$10+27*AK$10,$AG56,1,1)/$AH56,0)</f>
        <v>0.10377358490566038</v>
      </c>
      <c r="AL56" s="205">
        <f ca="1">IF($AH56&gt;0,OFFSET(DATA!$F$6,$AG$10+27*AL$10,$AG56,1,1)/$AH56,0)</f>
        <v>2.2641509433962263E-2</v>
      </c>
      <c r="AM56" s="205">
        <f ca="1">IF($AH56&gt;0,OFFSET(DATA!$F$6,$AG$10+27*AM$10,$AG56,1,1)/$AH56,0)</f>
        <v>0.11320754716981132</v>
      </c>
      <c r="AN56" s="205">
        <f ca="1">IF($AH56&gt;0,OFFSET(DATA!$F$6,$AG$10+27*AN$10,$AG56,1,1)/$AH56,0)</f>
        <v>6.0377358490566038E-2</v>
      </c>
      <c r="AO56" s="1">
        <f ca="1">OFFSET(DATA!$F$6,$AG$10+27*AO$10,$AG56,1,1)</f>
        <v>19</v>
      </c>
      <c r="AP56" s="1">
        <f t="shared" ca="1" si="1"/>
        <v>19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18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550</v>
      </c>
      <c r="AI57" s="205">
        <f ca="1">IF($AH57&gt;0,OFFSET(DATA!$F$6,$AG$10+27*AI$10,$AG57,1,1)/$AH57,0)</f>
        <v>0.57999999999999996</v>
      </c>
      <c r="AJ57" s="205">
        <f ca="1">IF($AH57&gt;0,OFFSET(DATA!$F$6,$AG$10+27*AJ$10,$AG57,1,1)/$AH57,0)</f>
        <v>0</v>
      </c>
      <c r="AK57" s="205">
        <f ca="1">IF($AH57&gt;0,OFFSET(DATA!$F$6,$AG$10+27*AK$10,$AG57,1,1)/$AH57,0)</f>
        <v>8.9090909090909096E-2</v>
      </c>
      <c r="AL57" s="205">
        <f ca="1">IF($AH57&gt;0,OFFSET(DATA!$F$6,$AG$10+27*AL$10,$AG57,1,1)/$AH57,0)</f>
        <v>2.9090909090909091E-2</v>
      </c>
      <c r="AM57" s="205">
        <f ca="1">IF($AH57&gt;0,OFFSET(DATA!$F$6,$AG$10+27*AM$10,$AG57,1,1)/$AH57,0)</f>
        <v>0.12727272727272726</v>
      </c>
      <c r="AN57" s="205">
        <f ca="1">IF($AH57&gt;0,OFFSET(DATA!$F$6,$AG$10+27*AN$10,$AG57,1,1)/$AH57,0)</f>
        <v>5.2727272727272727E-2</v>
      </c>
      <c r="AO57" s="1">
        <f ca="1">OFFSET(DATA!$F$6,$AG$10+27*AO$10,$AG57,1,1)</f>
        <v>19</v>
      </c>
      <c r="AP57" s="1">
        <f t="shared" ca="1" si="1"/>
        <v>19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19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538</v>
      </c>
      <c r="AI58" s="205">
        <f ca="1">IF($AH58&gt;0,OFFSET(DATA!$F$6,$AG$10+27*AI$10,$AG58,1,1)/$AH58,0)</f>
        <v>0.5985130111524164</v>
      </c>
      <c r="AJ58" s="205">
        <f ca="1">IF($AH58&gt;0,OFFSET(DATA!$F$6,$AG$10+27*AJ$10,$AG58,1,1)/$AH58,0)</f>
        <v>0</v>
      </c>
      <c r="AK58" s="205">
        <f ca="1">IF($AH58&gt;0,OFFSET(DATA!$F$6,$AG$10+27*AK$10,$AG58,1,1)/$AH58,0)</f>
        <v>9.4795539033457249E-2</v>
      </c>
      <c r="AL58" s="205">
        <f ca="1">IF($AH58&gt;0,OFFSET(DATA!$F$6,$AG$10+27*AL$10,$AG58,1,1)/$AH58,0)</f>
        <v>5.0185873605947957E-2</v>
      </c>
      <c r="AM58" s="205">
        <f ca="1">IF($AH58&gt;0,OFFSET(DATA!$F$6,$AG$10+27*AM$10,$AG58,1,1)/$AH58,0)</f>
        <v>0.10037174721189591</v>
      </c>
      <c r="AN58" s="205">
        <f ca="1">IF($AH58&gt;0,OFFSET(DATA!$F$6,$AG$10+27*AN$10,$AG58,1,1)/$AH58,0)</f>
        <v>4.6468401486988845E-2</v>
      </c>
      <c r="AO58" s="1">
        <f ca="1">OFFSET(DATA!$F$6,$AG$10+27*AO$10,$AG58,1,1)</f>
        <v>19</v>
      </c>
      <c r="AP58" s="1">
        <f t="shared" ca="1" si="1"/>
        <v>19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18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538</v>
      </c>
      <c r="AI59" s="205">
        <f ca="1">IF($AH59&gt;0,OFFSET(DATA!$F$6,$AG$10+27*AI$10,$AG59,1,1)/$AH59,0)</f>
        <v>0.60408921933085502</v>
      </c>
      <c r="AJ59" s="205">
        <f ca="1">IF($AH59&gt;0,OFFSET(DATA!$F$6,$AG$10+27*AJ$10,$AG59,1,1)/$AH59,0)</f>
        <v>1.8587360594795538E-3</v>
      </c>
      <c r="AK59" s="205">
        <f ca="1">IF($AH59&gt;0,OFFSET(DATA!$F$6,$AG$10+27*AK$10,$AG59,1,1)/$AH59,0)</f>
        <v>0.10037174721189591</v>
      </c>
      <c r="AL59" s="205">
        <f ca="1">IF($AH59&gt;0,OFFSET(DATA!$F$6,$AG$10+27*AL$10,$AG59,1,1)/$AH59,0)</f>
        <v>5.5762081784386616E-2</v>
      </c>
      <c r="AM59" s="205">
        <f ca="1">IF($AH59&gt;0,OFFSET(DATA!$F$6,$AG$10+27*AM$10,$AG59,1,1)/$AH59,0)</f>
        <v>9.4795539033457249E-2</v>
      </c>
      <c r="AN59" s="205">
        <f ca="1">IF($AH59&gt;0,OFFSET(DATA!$F$6,$AG$10+27*AN$10,$AG59,1,1)/$AH59,0)</f>
        <v>3.9033457249070633E-2</v>
      </c>
      <c r="AO59" s="1">
        <f ca="1">OFFSET(DATA!$F$6,$AG$10+27*AO$10,$AG59,1,1)</f>
        <v>17</v>
      </c>
      <c r="AP59" s="1">
        <f t="shared" ca="1" si="1"/>
        <v>17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17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482</v>
      </c>
      <c r="AI60" s="205">
        <f ca="1">IF($AH60&gt;0,OFFSET(DATA!$F$6,$AG$10+27*AI$10,$AG60,1,1)/$AH60,0)</f>
        <v>0.64107883817427391</v>
      </c>
      <c r="AJ60" s="205">
        <f ca="1">IF($AH60&gt;0,OFFSET(DATA!$F$6,$AG$10+27*AJ$10,$AG60,1,1)/$AH60,0)</f>
        <v>0</v>
      </c>
      <c r="AK60" s="205">
        <f ca="1">IF($AH60&gt;0,OFFSET(DATA!$F$6,$AG$10+27*AK$10,$AG60,1,1)/$AH60,0)</f>
        <v>0.10580912863070539</v>
      </c>
      <c r="AL60" s="205">
        <f ca="1">IF($AH60&gt;0,OFFSET(DATA!$F$6,$AG$10+27*AL$10,$AG60,1,1)/$AH60,0)</f>
        <v>4.1493775933609957E-2</v>
      </c>
      <c r="AM60" s="205">
        <f ca="1">IF($AH60&gt;0,OFFSET(DATA!$F$6,$AG$10+27*AM$10,$AG60,1,1)/$AH60,0)</f>
        <v>8.9211618257261413E-2</v>
      </c>
      <c r="AN60" s="205">
        <f ca="1">IF($AH60&gt;0,OFFSET(DATA!$F$6,$AG$10+27*AN$10,$AG60,1,1)/$AH60,0)</f>
        <v>3.7344398340248962E-2</v>
      </c>
      <c r="AO60" s="1">
        <f ca="1">OFFSET(DATA!$F$6,$AG$10+27*AO$10,$AG60,1,1)</f>
        <v>12</v>
      </c>
      <c r="AP60" s="1">
        <f t="shared" ca="1" si="1"/>
        <v>12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11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492</v>
      </c>
      <c r="AI61" s="205">
        <f ca="1">IF($AH61&gt;0,OFFSET(DATA!$F$6,$AG$10+27*AI$10,$AG61,1,1)/$AH61,0)</f>
        <v>0.64227642276422769</v>
      </c>
      <c r="AJ61" s="205">
        <f ca="1">IF($AH61&gt;0,OFFSET(DATA!$F$6,$AG$10+27*AJ$10,$AG61,1,1)/$AH61,0)</f>
        <v>0</v>
      </c>
      <c r="AK61" s="205">
        <f ca="1">IF($AH61&gt;0,OFFSET(DATA!$F$6,$AG$10+27*AK$10,$AG61,1,1)/$AH61,0)</f>
        <v>9.5528455284552852E-2</v>
      </c>
      <c r="AL61" s="205">
        <f ca="1">IF($AH61&gt;0,OFFSET(DATA!$F$6,$AG$10+27*AL$10,$AG61,1,1)/$AH61,0)</f>
        <v>3.8617886178861791E-2</v>
      </c>
      <c r="AM61" s="205">
        <f ca="1">IF($AH61&gt;0,OFFSET(DATA!$F$6,$AG$10+27*AM$10,$AG61,1,1)/$AH61,0)</f>
        <v>7.5203252032520332E-2</v>
      </c>
      <c r="AN61" s="205">
        <f ca="1">IF($AH61&gt;0,OFFSET(DATA!$F$6,$AG$10+27*AN$10,$AG61,1,1)/$AH61,0)</f>
        <v>4.065040650406504E-2</v>
      </c>
      <c r="AO61" s="1">
        <f ca="1">OFFSET(DATA!$F$6,$AG$10+27*AO$10,$AG61,1,1)</f>
        <v>11</v>
      </c>
      <c r="AP61" s="1">
        <f t="shared" ca="1" si="1"/>
        <v>11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11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500</v>
      </c>
      <c r="AI62" s="205">
        <f ca="1">IF($AH62&gt;0,OFFSET(DATA!$F$6,$AG$10+27*AI$10,$AG62,1,1)/$AH62,0)</f>
        <v>0.58399999999999996</v>
      </c>
      <c r="AJ62" s="205">
        <f ca="1">IF($AH62&gt;0,OFFSET(DATA!$F$6,$AG$10+27*AJ$10,$AG62,1,1)/$AH62,0)</f>
        <v>0</v>
      </c>
      <c r="AK62" s="205">
        <f ca="1">IF($AH62&gt;0,OFFSET(DATA!$F$6,$AG$10+27*AK$10,$AG62,1,1)/$AH62,0)</f>
        <v>0.09</v>
      </c>
      <c r="AL62" s="205">
        <f ca="1">IF($AH62&gt;0,OFFSET(DATA!$F$6,$AG$10+27*AL$10,$AG62,1,1)/$AH62,0)</f>
        <v>6.2E-2</v>
      </c>
      <c r="AM62" s="205">
        <f ca="1">IF($AH62&gt;0,OFFSET(DATA!$F$6,$AG$10+27*AM$10,$AG62,1,1)/$AH62,0)</f>
        <v>8.5999999999999993E-2</v>
      </c>
      <c r="AN62" s="205">
        <f ca="1">IF($AH62&gt;0,OFFSET(DATA!$F$6,$AG$10+27*AN$10,$AG62,1,1)/$AH62,0)</f>
        <v>0.05</v>
      </c>
      <c r="AO62" s="1">
        <f ca="1">OFFSET(DATA!$F$6,$AG$10+27*AO$10,$AG62,1,1)</f>
        <v>17</v>
      </c>
      <c r="AP62" s="1">
        <f t="shared" ca="1" si="1"/>
        <v>17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18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516</v>
      </c>
      <c r="AI63" s="205">
        <f ca="1">IF($AH63&gt;0,OFFSET(DATA!$F$6,$AG$10+27*AI$10,$AG63,1,1)/$AH63,0)</f>
        <v>0.57558139534883723</v>
      </c>
      <c r="AJ63" s="205">
        <f ca="1">IF($AH63&gt;0,OFFSET(DATA!$F$6,$AG$10+27*AJ$10,$AG63,1,1)/$AH63,0)</f>
        <v>0</v>
      </c>
      <c r="AK63" s="205">
        <f ca="1">IF($AH63&gt;0,OFFSET(DATA!$F$6,$AG$10+27*AK$10,$AG63,1,1)/$AH63,0)</f>
        <v>9.1085271317829453E-2</v>
      </c>
      <c r="AL63" s="205">
        <f ca="1">IF($AH63&gt;0,OFFSET(DATA!$F$6,$AG$10+27*AL$10,$AG63,1,1)/$AH63,0)</f>
        <v>3.4883720930232558E-2</v>
      </c>
      <c r="AM63" s="205">
        <f ca="1">IF($AH63&gt;0,OFFSET(DATA!$F$6,$AG$10+27*AM$10,$AG63,1,1)/$AH63,0)</f>
        <v>0.10271317829457365</v>
      </c>
      <c r="AN63" s="205">
        <f ca="1">IF($AH63&gt;0,OFFSET(DATA!$F$6,$AG$10+27*AN$10,$AG63,1,1)/$AH63,0)</f>
        <v>2.3255813953488372E-2</v>
      </c>
      <c r="AO63" s="1">
        <f ca="1">OFFSET(DATA!$F$6,$AG$10+27*AO$10,$AG63,1,1)</f>
        <v>17</v>
      </c>
      <c r="AP63" s="1">
        <f t="shared" ca="1" si="1"/>
        <v>17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18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483</v>
      </c>
      <c r="AI64" s="205">
        <f ca="1">IF($AH64&gt;0,OFFSET(DATA!$F$6,$AG$10+27*AI$10,$AG64,1,1)/$AH64,0)</f>
        <v>0.61697722567287783</v>
      </c>
      <c r="AJ64" s="205">
        <f ca="1">IF($AH64&gt;0,OFFSET(DATA!$F$6,$AG$10+27*AJ$10,$AG64,1,1)/$AH64,0)</f>
        <v>0</v>
      </c>
      <c r="AK64" s="205">
        <f ca="1">IF($AH64&gt;0,OFFSET(DATA!$F$6,$AG$10+27*AK$10,$AG64,1,1)/$AH64,0)</f>
        <v>9.1097308488612833E-2</v>
      </c>
      <c r="AL64" s="205">
        <f ca="1">IF($AH64&gt;0,OFFSET(DATA!$F$6,$AG$10+27*AL$10,$AG64,1,1)/$AH64,0)</f>
        <v>5.1759834368530024E-2</v>
      </c>
      <c r="AM64" s="205">
        <f ca="1">IF($AH64&gt;0,OFFSET(DATA!$F$6,$AG$10+27*AM$10,$AG64,1,1)/$AH64,0)</f>
        <v>8.6956521739130432E-2</v>
      </c>
      <c r="AN64" s="205">
        <f ca="1">IF($AH64&gt;0,OFFSET(DATA!$F$6,$AG$10+27*AN$10,$AG64,1,1)/$AH64,0)</f>
        <v>1.4492753623188406E-2</v>
      </c>
      <c r="AO64" s="1">
        <f ca="1">OFFSET(DATA!$F$6,$AG$10+27*AO$10,$AG64,1,1)</f>
        <v>13</v>
      </c>
      <c r="AP64" s="1">
        <f t="shared" ca="1" si="1"/>
        <v>13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13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472</v>
      </c>
      <c r="AI65" s="205">
        <f ca="1">IF($AH65&gt;0,OFFSET(DATA!$F$6,$AG$10+27*AI$10,$AG65,1,1)/$AH65,0)</f>
        <v>0.60593220338983056</v>
      </c>
      <c r="AJ65" s="205">
        <f ca="1">IF($AH65&gt;0,OFFSET(DATA!$F$6,$AG$10+27*AJ$10,$AG65,1,1)/$AH65,0)</f>
        <v>0</v>
      </c>
      <c r="AK65" s="205">
        <f ca="1">IF($AH65&gt;0,OFFSET(DATA!$F$6,$AG$10+27*AK$10,$AG65,1,1)/$AH65,0)</f>
        <v>8.8983050847457626E-2</v>
      </c>
      <c r="AL65" s="205">
        <f ca="1">IF($AH65&gt;0,OFFSET(DATA!$F$6,$AG$10+27*AL$10,$AG65,1,1)/$AH65,0)</f>
        <v>6.3559322033898302E-2</v>
      </c>
      <c r="AM65" s="205">
        <f ca="1">IF($AH65&gt;0,OFFSET(DATA!$F$6,$AG$10+27*AM$10,$AG65,1,1)/$AH65,0)</f>
        <v>5.7203389830508475E-2</v>
      </c>
      <c r="AN65" s="205">
        <f ca="1">IF($AH65&gt;0,OFFSET(DATA!$F$6,$AG$10+27*AN$10,$AG65,1,1)/$AH65,0)</f>
        <v>2.3305084745762712E-2</v>
      </c>
      <c r="AO65" s="1">
        <f ca="1">OFFSET(DATA!$F$6,$AG$10+27*AO$10,$AG65,1,1)</f>
        <v>15</v>
      </c>
      <c r="AP65" s="1">
        <f t="shared" ca="1" si="1"/>
        <v>15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17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481</v>
      </c>
      <c r="AI66" s="205">
        <f ca="1">IF($AH66&gt;0,OFFSET(DATA!$F$6,$AG$10+27*AI$10,$AG66,1,1)/$AH66,0)</f>
        <v>0.60291060291060294</v>
      </c>
      <c r="AJ66" s="205">
        <f ca="1">IF($AH66&gt;0,OFFSET(DATA!$F$6,$AG$10+27*AJ$10,$AG66,1,1)/$AH66,0)</f>
        <v>0</v>
      </c>
      <c r="AK66" s="205">
        <f ca="1">IF($AH66&gt;0,OFFSET(DATA!$F$6,$AG$10+27*AK$10,$AG66,1,1)/$AH66,0)</f>
        <v>8.9397089397089402E-2</v>
      </c>
      <c r="AL66" s="205">
        <f ca="1">IF($AH66&gt;0,OFFSET(DATA!$F$6,$AG$10+27*AL$10,$AG66,1,1)/$AH66,0)</f>
        <v>4.781704781704782E-2</v>
      </c>
      <c r="AM66" s="205">
        <f ca="1">IF($AH66&gt;0,OFFSET(DATA!$F$6,$AG$10+27*AM$10,$AG66,1,1)/$AH66,0)</f>
        <v>8.1081081081081086E-2</v>
      </c>
      <c r="AN66" s="205">
        <f ca="1">IF($AH66&gt;0,OFFSET(DATA!$F$6,$AG$10+27*AN$10,$AG66,1,1)/$AH66,0)</f>
        <v>3.1185031185031187E-2</v>
      </c>
      <c r="AO66" s="1">
        <f ca="1">OFFSET(DATA!$F$6,$AG$10+27*AO$10,$AG66,1,1)</f>
        <v>19</v>
      </c>
      <c r="AP66" s="1">
        <f t="shared" ca="1" si="1"/>
        <v>19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19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478</v>
      </c>
      <c r="AI67" s="205">
        <f ca="1">IF($AH67&gt;0,OFFSET(DATA!$F$6,$AG$10+27*AI$10,$AG67,1,1)/$AH67,0)</f>
        <v>0.58995815899581594</v>
      </c>
      <c r="AJ67" s="205">
        <f ca="1">IF($AH67&gt;0,OFFSET(DATA!$F$6,$AG$10+27*AJ$10,$AG67,1,1)/$AH67,0)</f>
        <v>0</v>
      </c>
      <c r="AK67" s="205">
        <f ca="1">IF($AH67&gt;0,OFFSET(DATA!$F$6,$AG$10+27*AK$10,$AG67,1,1)/$AH67,0)</f>
        <v>8.5774058577405859E-2</v>
      </c>
      <c r="AL67" s="205">
        <f ca="1">IF($AH67&gt;0,OFFSET(DATA!$F$6,$AG$10+27*AL$10,$AG67,1,1)/$AH67,0)</f>
        <v>5.6485355648535567E-2</v>
      </c>
      <c r="AM67" s="205">
        <f ca="1">IF($AH67&gt;0,OFFSET(DATA!$F$6,$AG$10+27*AM$10,$AG67,1,1)/$AH67,0)</f>
        <v>0.1192468619246862</v>
      </c>
      <c r="AN67" s="205">
        <f ca="1">IF($AH67&gt;0,OFFSET(DATA!$F$6,$AG$10+27*AN$10,$AG67,1,1)/$AH67,0)</f>
        <v>3.3472803347280332E-2</v>
      </c>
      <c r="AO67" s="1">
        <f ca="1">OFFSET(DATA!$F$6,$AG$10+27*AO$10,$AG67,1,1)</f>
        <v>20</v>
      </c>
      <c r="AP67" s="1">
        <f t="shared" ca="1" si="1"/>
        <v>20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21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478</v>
      </c>
      <c r="AI68" s="205">
        <f ca="1">IF($AH68&gt;0,OFFSET(DATA!$F$6,$AG$10+27*AI$10,$AG68,1,1)/$AH68,0)</f>
        <v>0.60251046025104604</v>
      </c>
      <c r="AJ68" s="205">
        <f ca="1">IF($AH68&gt;0,OFFSET(DATA!$F$6,$AG$10+27*AJ$10,$AG68,1,1)/$AH68,0)</f>
        <v>0</v>
      </c>
      <c r="AK68" s="205">
        <f ca="1">IF($AH68&gt;0,OFFSET(DATA!$F$6,$AG$10+27*AK$10,$AG68,1,1)/$AH68,0)</f>
        <v>8.5774058577405859E-2</v>
      </c>
      <c r="AL68" s="205">
        <f ca="1">IF($AH68&gt;0,OFFSET(DATA!$F$6,$AG$10+27*AL$10,$AG68,1,1)/$AH68,0)</f>
        <v>4.6025104602510462E-2</v>
      </c>
      <c r="AM68" s="205">
        <f ca="1">IF($AH68&gt;0,OFFSET(DATA!$F$6,$AG$10+27*AM$10,$AG68,1,1)/$AH68,0)</f>
        <v>9.6234309623430964E-2</v>
      </c>
      <c r="AN68" s="205">
        <f ca="1">IF($AH68&gt;0,OFFSET(DATA!$F$6,$AG$10+27*AN$10,$AG68,1,1)/$AH68,0)</f>
        <v>2.0920502092050208E-2</v>
      </c>
      <c r="AO68" s="1">
        <f ca="1">OFFSET(DATA!$F$6,$AG$10+27*AO$10,$AG68,1,1)</f>
        <v>17</v>
      </c>
      <c r="AP68" s="1">
        <f t="shared" ca="1" si="1"/>
        <v>17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18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445</v>
      </c>
      <c r="AI69" s="205">
        <f ca="1">IF($AH69&gt;0,OFFSET(DATA!$F$6,$AG$10+27*AI$10,$AG69,1,1)/$AH69,0)</f>
        <v>0.63595505617977532</v>
      </c>
      <c r="AJ69" s="205">
        <f ca="1">IF($AH69&gt;0,OFFSET(DATA!$F$6,$AG$10+27*AJ$10,$AG69,1,1)/$AH69,0)</f>
        <v>0</v>
      </c>
      <c r="AK69" s="205">
        <f ca="1">IF($AH69&gt;0,OFFSET(DATA!$F$6,$AG$10+27*AK$10,$AG69,1,1)/$AH69,0)</f>
        <v>8.0898876404494377E-2</v>
      </c>
      <c r="AL69" s="205">
        <f ca="1">IF($AH69&gt;0,OFFSET(DATA!$F$6,$AG$10+27*AL$10,$AG69,1,1)/$AH69,0)</f>
        <v>4.49438202247191E-2</v>
      </c>
      <c r="AM69" s="205">
        <f ca="1">IF($AH69&gt;0,OFFSET(DATA!$F$6,$AG$10+27*AM$10,$AG69,1,1)/$AH69,0)</f>
        <v>9.8876404494382023E-2</v>
      </c>
      <c r="AN69" s="205">
        <f ca="1">IF($AH69&gt;0,OFFSET(DATA!$F$6,$AG$10+27*AN$10,$AG69,1,1)/$AH69,0)</f>
        <v>3.3707865168539325E-2</v>
      </c>
      <c r="AO69" s="1">
        <f ca="1">OFFSET(DATA!$F$6,$AG$10+27*AO$10,$AG69,1,1)</f>
        <v>15</v>
      </c>
      <c r="AP69" s="1">
        <f t="shared" ca="1" si="1"/>
        <v>15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14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432</v>
      </c>
      <c r="AI70" s="205">
        <f ca="1">IF($AH70&gt;0,OFFSET(DATA!$F$6,$AG$10+27*AI$10,$AG70,1,1)/$AH70,0)</f>
        <v>0.62268518518518523</v>
      </c>
      <c r="AJ70" s="205">
        <f ca="1">IF($AH70&gt;0,OFFSET(DATA!$F$6,$AG$10+27*AJ$10,$AG70,1,1)/$AH70,0)</f>
        <v>0</v>
      </c>
      <c r="AK70" s="205">
        <f ca="1">IF($AH70&gt;0,OFFSET(DATA!$F$6,$AG$10+27*AK$10,$AG70,1,1)/$AH70,0)</f>
        <v>7.8703703703703706E-2</v>
      </c>
      <c r="AL70" s="205">
        <f ca="1">IF($AH70&gt;0,OFFSET(DATA!$F$6,$AG$10+27*AL$10,$AG70,1,1)/$AH70,0)</f>
        <v>4.8611111111111112E-2</v>
      </c>
      <c r="AM70" s="205">
        <f ca="1">IF($AH70&gt;0,OFFSET(DATA!$F$6,$AG$10+27*AM$10,$AG70,1,1)/$AH70,0)</f>
        <v>0.10879629629629629</v>
      </c>
      <c r="AN70" s="205">
        <f ca="1">IF($AH70&gt;0,OFFSET(DATA!$F$6,$AG$10+27*AN$10,$AG70,1,1)/$AH70,0)</f>
        <v>3.2407407407407406E-2</v>
      </c>
      <c r="AO70" s="1">
        <f ca="1">OFFSET(DATA!$F$6,$AG$10+27*AO$10,$AG70,1,1)</f>
        <v>16</v>
      </c>
      <c r="AP70" s="1">
        <f t="shared" ca="1" si="1"/>
        <v>16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16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453</v>
      </c>
      <c r="AI71" s="205">
        <f ca="1">IF($AH71&gt;0,OFFSET(DATA!$F$6,$AG$10+27*AI$10,$AG71,1,1)/$AH71,0)</f>
        <v>0.60706401766004414</v>
      </c>
      <c r="AJ71" s="205">
        <f ca="1">IF($AH71&gt;0,OFFSET(DATA!$F$6,$AG$10+27*AJ$10,$AG71,1,1)/$AH71,0)</f>
        <v>0</v>
      </c>
      <c r="AK71" s="205">
        <f ca="1">IF($AH71&gt;0,OFFSET(DATA!$F$6,$AG$10+27*AK$10,$AG71,1,1)/$AH71,0)</f>
        <v>7.7262693156732898E-2</v>
      </c>
      <c r="AL71" s="205">
        <f ca="1">IF($AH71&gt;0,OFFSET(DATA!$F$6,$AG$10+27*AL$10,$AG71,1,1)/$AH71,0)</f>
        <v>5.518763796909492E-2</v>
      </c>
      <c r="AM71" s="205">
        <f ca="1">IF($AH71&gt;0,OFFSET(DATA!$F$6,$AG$10+27*AM$10,$AG71,1,1)/$AH71,0)</f>
        <v>0.11037527593818984</v>
      </c>
      <c r="AN71" s="205">
        <f ca="1">IF($AH71&gt;0,OFFSET(DATA!$F$6,$AG$10+27*AN$10,$AG71,1,1)/$AH71,0)</f>
        <v>3.9735099337748346E-2</v>
      </c>
      <c r="AO71" s="1">
        <f ca="1">OFFSET(DATA!$F$6,$AG$10+27*AO$10,$AG71,1,1)</f>
        <v>18</v>
      </c>
      <c r="AP71" s="1">
        <f t="shared" ca="1" si="1"/>
        <v>18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17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468</v>
      </c>
      <c r="AI72" s="205">
        <f ca="1">IF($AH72&gt;0,OFFSET(DATA!$F$6,$AG$10+27*AI$10,$AG72,1,1)/$AH72,0)</f>
        <v>0.58974358974358976</v>
      </c>
      <c r="AJ72" s="205">
        <f ca="1">IF($AH72&gt;0,OFFSET(DATA!$F$6,$AG$10+27*AJ$10,$AG72,1,1)/$AH72,0)</f>
        <v>0</v>
      </c>
      <c r="AK72" s="205">
        <f ca="1">IF($AH72&gt;0,OFFSET(DATA!$F$6,$AG$10+27*AK$10,$AG72,1,1)/$AH72,0)</f>
        <v>7.9059829059829057E-2</v>
      </c>
      <c r="AL72" s="205">
        <f ca="1">IF($AH72&gt;0,OFFSET(DATA!$F$6,$AG$10+27*AL$10,$AG72,1,1)/$AH72,0)</f>
        <v>6.1965811965811968E-2</v>
      </c>
      <c r="AM72" s="205">
        <f ca="1">IF($AH72&gt;0,OFFSET(DATA!$F$6,$AG$10+27*AM$10,$AG72,1,1)/$AH72,0)</f>
        <v>0.11324786324786325</v>
      </c>
      <c r="AN72" s="205">
        <f ca="1">IF($AH72&gt;0,OFFSET(DATA!$F$6,$AG$10+27*AN$10,$AG72,1,1)/$AH72,0)</f>
        <v>5.9829059829059832E-2</v>
      </c>
      <c r="AO72" s="1">
        <f ca="1">OFFSET(DATA!$F$6,$AG$10+27*AO$10,$AG72,1,1)</f>
        <v>18</v>
      </c>
      <c r="AP72" s="1">
        <f t="shared" ca="1" si="1"/>
        <v>18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18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451</v>
      </c>
      <c r="AI73" s="205">
        <f ca="1">IF($AH73&gt;0,OFFSET(DATA!$F$6,$AG$10+27*AI$10,$AG73,1,1)/$AH73,0)</f>
        <v>0.58536585365853655</v>
      </c>
      <c r="AJ73" s="205">
        <f ca="1">IF($AH73&gt;0,OFFSET(DATA!$F$6,$AG$10+27*AJ$10,$AG73,1,1)/$AH73,0)</f>
        <v>0</v>
      </c>
      <c r="AK73" s="205">
        <f ca="1">IF($AH73&gt;0,OFFSET(DATA!$F$6,$AG$10+27*AK$10,$AG73,1,1)/$AH73,0)</f>
        <v>7.9822616407982258E-2</v>
      </c>
      <c r="AL73" s="205">
        <f ca="1">IF($AH73&gt;0,OFFSET(DATA!$F$6,$AG$10+27*AL$10,$AG73,1,1)/$AH73,0)</f>
        <v>5.3215077605321508E-2</v>
      </c>
      <c r="AM73" s="205">
        <f ca="1">IF($AH73&gt;0,OFFSET(DATA!$F$6,$AG$10+27*AM$10,$AG73,1,1)/$AH73,0)</f>
        <v>0.10643015521064302</v>
      </c>
      <c r="AN73" s="205">
        <f ca="1">IF($AH73&gt;0,OFFSET(DATA!$F$6,$AG$10+27*AN$10,$AG73,1,1)/$AH73,0)</f>
        <v>6.8736141906873618E-2</v>
      </c>
      <c r="AO73" s="1">
        <f ca="1">OFFSET(DATA!$F$6,$AG$10+27*AO$10,$AG73,1,1)</f>
        <v>18</v>
      </c>
      <c r="AP73" s="1">
        <f t="shared" ca="1" si="1"/>
        <v>18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18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443</v>
      </c>
      <c r="AI74" s="205">
        <f ca="1">IF($AH74&gt;0,OFFSET(DATA!$F$6,$AG$10+27*AI$10,$AG74,1,1)/$AH74,0)</f>
        <v>0.61399548532731374</v>
      </c>
      <c r="AJ74" s="205">
        <f ca="1">IF($AH74&gt;0,OFFSET(DATA!$F$6,$AG$10+27*AJ$10,$AG74,1,1)/$AH74,0)</f>
        <v>0</v>
      </c>
      <c r="AK74" s="205">
        <f ca="1">IF($AH74&gt;0,OFFSET(DATA!$F$6,$AG$10+27*AK$10,$AG74,1,1)/$AH74,0)</f>
        <v>7.4492099322799099E-2</v>
      </c>
      <c r="AL74" s="205">
        <f ca="1">IF($AH74&gt;0,OFFSET(DATA!$F$6,$AG$10+27*AL$10,$AG74,1,1)/$AH74,0)</f>
        <v>6.0948081264108354E-2</v>
      </c>
      <c r="AM74" s="205">
        <f ca="1">IF($AH74&gt;0,OFFSET(DATA!$F$6,$AG$10+27*AM$10,$AG74,1,1)/$AH74,0)</f>
        <v>8.1264108352144468E-2</v>
      </c>
      <c r="AN74" s="205">
        <f ca="1">IF($AH74&gt;0,OFFSET(DATA!$F$6,$AG$10+27*AN$10,$AG74,1,1)/$AH74,0)</f>
        <v>3.160270880361174E-2</v>
      </c>
      <c r="AO74" s="1">
        <f ca="1">OFFSET(DATA!$F$6,$AG$10+27*AO$10,$AG74,1,1)</f>
        <v>14</v>
      </c>
      <c r="AP74" s="1">
        <f t="shared" ca="1" si="1"/>
        <v>14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14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451</v>
      </c>
      <c r="AI75" s="205">
        <f ca="1">IF($AH75&gt;0,OFFSET(DATA!$F$6,$AG$10+27*AI$10,$AG75,1,1)/$AH75,0)</f>
        <v>0.61197339246119731</v>
      </c>
      <c r="AJ75" s="205">
        <f ca="1">IF($AH75&gt;0,OFFSET(DATA!$F$6,$AG$10+27*AJ$10,$AG75,1,1)/$AH75,0)</f>
        <v>2.2172949002217295E-3</v>
      </c>
      <c r="AK75" s="205">
        <f ca="1">IF($AH75&gt;0,OFFSET(DATA!$F$6,$AG$10+27*AK$10,$AG75,1,1)/$AH75,0)</f>
        <v>7.5388026607538808E-2</v>
      </c>
      <c r="AL75" s="205">
        <f ca="1">IF($AH75&gt;0,OFFSET(DATA!$F$6,$AG$10+27*AL$10,$AG75,1,1)/$AH75,0)</f>
        <v>9.0909090909090912E-2</v>
      </c>
      <c r="AM75" s="205">
        <f ca="1">IF($AH75&gt;0,OFFSET(DATA!$F$6,$AG$10+27*AM$10,$AG75,1,1)/$AH75,0)</f>
        <v>8.6474501108647447E-2</v>
      </c>
      <c r="AN75" s="205">
        <f ca="1">IF($AH75&gt;0,OFFSET(DATA!$F$6,$AG$10+27*AN$10,$AG75,1,1)/$AH75,0)</f>
        <v>3.9911308203991129E-2</v>
      </c>
      <c r="AO75" s="1">
        <f ca="1">OFFSET(DATA!$F$6,$AG$10+27*AO$10,$AG75,1,1)</f>
        <v>14</v>
      </c>
      <c r="AP75" s="1">
        <f t="shared" ca="1" si="1"/>
        <v>14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14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475</v>
      </c>
      <c r="AI76" s="205">
        <f ca="1">IF($AH76&gt;0,OFFSET(DATA!$F$6,$AG$10+27*AI$10,$AG76,1,1)/$AH76,0)</f>
        <v>0.57684210526315793</v>
      </c>
      <c r="AJ76" s="205">
        <f ca="1">IF($AH76&gt;0,OFFSET(DATA!$F$6,$AG$10+27*AJ$10,$AG76,1,1)/$AH76,0)</f>
        <v>2.1052631578947368E-3</v>
      </c>
      <c r="AK76" s="205">
        <f ca="1">IF($AH76&gt;0,OFFSET(DATA!$F$6,$AG$10+27*AK$10,$AG76,1,1)/$AH76,0)</f>
        <v>7.0526315789473687E-2</v>
      </c>
      <c r="AL76" s="205">
        <f ca="1">IF($AH76&gt;0,OFFSET(DATA!$F$6,$AG$10+27*AL$10,$AG76,1,1)/$AH76,0)</f>
        <v>6.3157894736842107E-2</v>
      </c>
      <c r="AM76" s="205">
        <f ca="1">IF($AH76&gt;0,OFFSET(DATA!$F$6,$AG$10+27*AM$10,$AG76,1,1)/$AH76,0)</f>
        <v>7.8947368421052627E-2</v>
      </c>
      <c r="AN76" s="205">
        <f ca="1">IF($AH76&gt;0,OFFSET(DATA!$F$6,$AG$10+27*AN$10,$AG76,1,1)/$AH76,0)</f>
        <v>3.3684210526315789E-2</v>
      </c>
      <c r="AO76" s="1">
        <f ca="1">OFFSET(DATA!$F$6,$AG$10+27*AO$10,$AG76,1,1)</f>
        <v>18</v>
      </c>
      <c r="AP76" s="1">
        <f t="shared" ca="1" si="1"/>
        <v>18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19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419</v>
      </c>
      <c r="AI77" s="205">
        <f ca="1">IF($AH77&gt;0,OFFSET(DATA!$F$6,$AG$10+27*AI$10,$AG77,1,1)/$AH77,0)</f>
        <v>0.55369928400954649</v>
      </c>
      <c r="AJ77" s="205">
        <f ca="1">IF($AH77&gt;0,OFFSET(DATA!$F$6,$AG$10+27*AJ$10,$AG77,1,1)/$AH77,0)</f>
        <v>2.3866348448687352E-3</v>
      </c>
      <c r="AK77" s="205">
        <f ca="1">IF($AH77&gt;0,OFFSET(DATA!$F$6,$AG$10+27*AK$10,$AG77,1,1)/$AH77,0)</f>
        <v>9.0692124105011929E-2</v>
      </c>
      <c r="AL77" s="205">
        <f ca="1">IF($AH77&gt;0,OFFSET(DATA!$F$6,$AG$10+27*AL$10,$AG77,1,1)/$AH77,0)</f>
        <v>7.1599045346062054E-2</v>
      </c>
      <c r="AM77" s="205">
        <f ca="1">IF($AH77&gt;0,OFFSET(DATA!$F$6,$AG$10+27*AM$10,$AG77,1,1)/$AH77,0)</f>
        <v>0.11933174224343675</v>
      </c>
      <c r="AN77" s="205">
        <f ca="1">IF($AH77&gt;0,OFFSET(DATA!$F$6,$AG$10+27*AN$10,$AG77,1,1)/$AH77,0)</f>
        <v>6.4439140811455853E-2</v>
      </c>
      <c r="AO77" s="1">
        <f ca="1">OFFSET(DATA!$F$6,$AG$10+27*AO$10,$AG77,1,1)</f>
        <v>21</v>
      </c>
      <c r="AP77" s="1">
        <f t="shared" ref="AP77:AP140" ca="1" si="3">IF($AP$8=1,$AO77,$BA77)</f>
        <v>21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21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419</v>
      </c>
      <c r="AI78" s="205">
        <f ca="1">IF($AH78&gt;0,OFFSET(DATA!$F$6,$AG$10+27*AI$10,$AG78,1,1)/$AH78,0)</f>
        <v>0.55369928400954649</v>
      </c>
      <c r="AJ78" s="205">
        <f ca="1">IF($AH78&gt;0,OFFSET(DATA!$F$6,$AG$10+27*AJ$10,$AG78,1,1)/$AH78,0)</f>
        <v>4.7732696897374704E-3</v>
      </c>
      <c r="AK78" s="205">
        <f ca="1">IF($AH78&gt;0,OFFSET(DATA!$F$6,$AG$10+27*AK$10,$AG78,1,1)/$AH78,0)</f>
        <v>9.0692124105011929E-2</v>
      </c>
      <c r="AL78" s="205">
        <f ca="1">IF($AH78&gt;0,OFFSET(DATA!$F$6,$AG$10+27*AL$10,$AG78,1,1)/$AH78,0)</f>
        <v>8.5918854415274457E-2</v>
      </c>
      <c r="AM78" s="205">
        <f ca="1">IF($AH78&gt;0,OFFSET(DATA!$F$6,$AG$10+27*AM$10,$AG78,1,1)/$AH78,0)</f>
        <v>9.3078758949880672E-2</v>
      </c>
      <c r="AN78" s="205">
        <f ca="1">IF($AH78&gt;0,OFFSET(DATA!$F$6,$AG$10+27*AN$10,$AG78,1,1)/$AH78,0)</f>
        <v>2.6252983293556086E-2</v>
      </c>
      <c r="AO78" s="1">
        <f ca="1">OFFSET(DATA!$F$6,$AG$10+27*AO$10,$AG78,1,1)</f>
        <v>19</v>
      </c>
      <c r="AP78" s="1">
        <f t="shared" ca="1" si="3"/>
        <v>19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20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432</v>
      </c>
      <c r="AI79" s="205">
        <f ca="1">IF($AH79&gt;0,OFFSET(DATA!$F$6,$AG$10+27*AI$10,$AG79,1,1)/$AH79,0)</f>
        <v>0.55555555555555558</v>
      </c>
      <c r="AJ79" s="205">
        <f ca="1">IF($AH79&gt;0,OFFSET(DATA!$F$6,$AG$10+27*AJ$10,$AG79,1,1)/$AH79,0)</f>
        <v>4.6296296296296294E-3</v>
      </c>
      <c r="AK79" s="205">
        <f ca="1">IF($AH79&gt;0,OFFSET(DATA!$F$6,$AG$10+27*AK$10,$AG79,1,1)/$AH79,0)</f>
        <v>9.2592592592592587E-2</v>
      </c>
      <c r="AL79" s="205">
        <f ca="1">IF($AH79&gt;0,OFFSET(DATA!$F$6,$AG$10+27*AL$10,$AG79,1,1)/$AH79,0)</f>
        <v>7.6388888888888895E-2</v>
      </c>
      <c r="AM79" s="205">
        <f ca="1">IF($AH79&gt;0,OFFSET(DATA!$F$6,$AG$10+27*AM$10,$AG79,1,1)/$AH79,0)</f>
        <v>9.9537037037037035E-2</v>
      </c>
      <c r="AN79" s="205">
        <f ca="1">IF($AH79&gt;0,OFFSET(DATA!$F$6,$AG$10+27*AN$10,$AG79,1,1)/$AH79,0)</f>
        <v>3.2407407407407406E-2</v>
      </c>
      <c r="AO79" s="1">
        <f ca="1">OFFSET(DATA!$F$6,$AG$10+27*AO$10,$AG79,1,1)</f>
        <v>19</v>
      </c>
      <c r="AP79" s="1">
        <f t="shared" ca="1" si="3"/>
        <v>19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20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438</v>
      </c>
      <c r="AI80" s="205">
        <f ca="1">IF($AH80&gt;0,OFFSET(DATA!$F$6,$AG$10+27*AI$10,$AG80,1,1)/$AH80,0)</f>
        <v>0.55707762557077622</v>
      </c>
      <c r="AJ80" s="205">
        <f ca="1">IF($AH80&gt;0,OFFSET(DATA!$F$6,$AG$10+27*AJ$10,$AG80,1,1)/$AH80,0)</f>
        <v>4.5662100456621002E-3</v>
      </c>
      <c r="AK80" s="205">
        <f ca="1">IF($AH80&gt;0,OFFSET(DATA!$F$6,$AG$10+27*AK$10,$AG80,1,1)/$AH80,0)</f>
        <v>9.1324200913242004E-2</v>
      </c>
      <c r="AL80" s="205">
        <f ca="1">IF($AH80&gt;0,OFFSET(DATA!$F$6,$AG$10+27*AL$10,$AG80,1,1)/$AH80,0)</f>
        <v>7.7625570776255703E-2</v>
      </c>
      <c r="AM80" s="205">
        <f ca="1">IF($AH80&gt;0,OFFSET(DATA!$F$6,$AG$10+27*AM$10,$AG80,1,1)/$AH80,0)</f>
        <v>8.6757990867579904E-2</v>
      </c>
      <c r="AN80" s="205">
        <f ca="1">IF($AH80&gt;0,OFFSET(DATA!$F$6,$AG$10+27*AN$10,$AG80,1,1)/$AH80,0)</f>
        <v>1.8264840182648401E-2</v>
      </c>
      <c r="AO80" s="1">
        <f ca="1">OFFSET(DATA!$F$6,$AG$10+27*AO$10,$AG80,1,1)</f>
        <v>18</v>
      </c>
      <c r="AP80" s="1">
        <f t="shared" ca="1" si="3"/>
        <v>18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19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445</v>
      </c>
      <c r="AI81" s="205">
        <f ca="1">IF($AH81&gt;0,OFFSET(DATA!$F$6,$AG$10+27*AI$10,$AG81,1,1)/$AH81,0)</f>
        <v>0.550561797752809</v>
      </c>
      <c r="AJ81" s="205">
        <f ca="1">IF($AH81&gt;0,OFFSET(DATA!$F$6,$AG$10+27*AJ$10,$AG81,1,1)/$AH81,0)</f>
        <v>4.4943820224719105E-3</v>
      </c>
      <c r="AK81" s="205">
        <f ca="1">IF($AH81&gt;0,OFFSET(DATA!$F$6,$AG$10+27*AK$10,$AG81,1,1)/$AH81,0)</f>
        <v>9.4382022471910118E-2</v>
      </c>
      <c r="AL81" s="205">
        <f ca="1">IF($AH81&gt;0,OFFSET(DATA!$F$6,$AG$10+27*AL$10,$AG81,1,1)/$AH81,0)</f>
        <v>5.6179775280898875E-2</v>
      </c>
      <c r="AM81" s="205">
        <f ca="1">IF($AH81&gt;0,OFFSET(DATA!$F$6,$AG$10+27*AM$10,$AG81,1,1)/$AH81,0)</f>
        <v>8.3146067415730343E-2</v>
      </c>
      <c r="AN81" s="205">
        <f ca="1">IF($AH81&gt;0,OFFSET(DATA!$F$6,$AG$10+27*AN$10,$AG81,1,1)/$AH81,0)</f>
        <v>4.2696629213483148E-2</v>
      </c>
      <c r="AO81" s="1">
        <f ca="1">OFFSET(DATA!$F$6,$AG$10+27*AO$10,$AG81,1,1)</f>
        <v>20</v>
      </c>
      <c r="AP81" s="1">
        <f t="shared" ca="1" si="3"/>
        <v>20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20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433</v>
      </c>
      <c r="AI82" s="205">
        <f ca="1">IF($AH82&gt;0,OFFSET(DATA!$F$6,$AG$10+27*AI$10,$AG82,1,1)/$AH82,0)</f>
        <v>0.50577367205542723</v>
      </c>
      <c r="AJ82" s="205">
        <f ca="1">IF($AH82&gt;0,OFFSET(DATA!$F$6,$AG$10+27*AJ$10,$AG82,1,1)/$AH82,0)</f>
        <v>6.9284064665127024E-3</v>
      </c>
      <c r="AK82" s="205">
        <f ca="1">IF($AH82&gt;0,OFFSET(DATA!$F$6,$AG$10+27*AK$10,$AG82,1,1)/$AH82,0)</f>
        <v>0.11085450346420324</v>
      </c>
      <c r="AL82" s="205">
        <f ca="1">IF($AH82&gt;0,OFFSET(DATA!$F$6,$AG$10+27*AL$10,$AG82,1,1)/$AH82,0)</f>
        <v>6.9284064665127015E-2</v>
      </c>
      <c r="AM82" s="205">
        <f ca="1">IF($AH82&gt;0,OFFSET(DATA!$F$6,$AG$10+27*AM$10,$AG82,1,1)/$AH82,0)</f>
        <v>7.8521939953810627E-2</v>
      </c>
      <c r="AN82" s="205">
        <f ca="1">IF($AH82&gt;0,OFFSET(DATA!$F$6,$AG$10+27*AN$10,$AG82,1,1)/$AH82,0)</f>
        <v>4.6189376443418015E-2</v>
      </c>
      <c r="AO82" s="1">
        <f ca="1">OFFSET(DATA!$F$6,$AG$10+27*AO$10,$AG82,1,1)</f>
        <v>22</v>
      </c>
      <c r="AP82" s="1">
        <f t="shared" ca="1" si="3"/>
        <v>22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22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424</v>
      </c>
      <c r="AI83" s="205">
        <f ca="1">IF($AH83&gt;0,OFFSET(DATA!$F$6,$AG$10+27*AI$10,$AG83,1,1)/$AH83,0)</f>
        <v>0.52594339622641506</v>
      </c>
      <c r="AJ83" s="205">
        <f ca="1">IF($AH83&gt;0,OFFSET(DATA!$F$6,$AG$10+27*AJ$10,$AG83,1,1)/$AH83,0)</f>
        <v>7.0754716981132077E-3</v>
      </c>
      <c r="AK83" s="205">
        <f ca="1">IF($AH83&gt;0,OFFSET(DATA!$F$6,$AG$10+27*AK$10,$AG83,1,1)/$AH83,0)</f>
        <v>0.12264150943396226</v>
      </c>
      <c r="AL83" s="205">
        <f ca="1">IF($AH83&gt;0,OFFSET(DATA!$F$6,$AG$10+27*AL$10,$AG83,1,1)/$AH83,0)</f>
        <v>7.3113207547169809E-2</v>
      </c>
      <c r="AM83" s="205">
        <f ca="1">IF($AH83&gt;0,OFFSET(DATA!$F$6,$AG$10+27*AM$10,$AG83,1,1)/$AH83,0)</f>
        <v>7.3113207547169809E-2</v>
      </c>
      <c r="AN83" s="205">
        <f ca="1">IF($AH83&gt;0,OFFSET(DATA!$F$6,$AG$10+27*AN$10,$AG83,1,1)/$AH83,0)</f>
        <v>2.8301886792452831E-2</v>
      </c>
      <c r="AO83" s="1">
        <f ca="1">OFFSET(DATA!$F$6,$AG$10+27*AO$10,$AG83,1,1)</f>
        <v>21</v>
      </c>
      <c r="AP83" s="1">
        <f t="shared" ca="1" si="3"/>
        <v>21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21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472</v>
      </c>
      <c r="AI84" s="205">
        <f ca="1">IF($AH84&gt;0,OFFSET(DATA!$F$6,$AG$10+27*AI$10,$AG84,1,1)/$AH84,0)</f>
        <v>0.5021186440677966</v>
      </c>
      <c r="AJ84" s="205">
        <f ca="1">IF($AH84&gt;0,OFFSET(DATA!$F$6,$AG$10+27*AJ$10,$AG84,1,1)/$AH84,0)</f>
        <v>6.3559322033898309E-3</v>
      </c>
      <c r="AK84" s="205">
        <f ca="1">IF($AH84&gt;0,OFFSET(DATA!$F$6,$AG$10+27*AK$10,$AG84,1,1)/$AH84,0)</f>
        <v>0.10805084745762712</v>
      </c>
      <c r="AL84" s="205">
        <f ca="1">IF($AH84&gt;0,OFFSET(DATA!$F$6,$AG$10+27*AL$10,$AG84,1,1)/$AH84,0)</f>
        <v>6.991525423728813E-2</v>
      </c>
      <c r="AM84" s="205">
        <f ca="1">IF($AH84&gt;0,OFFSET(DATA!$F$6,$AG$10+27*AM$10,$AG84,1,1)/$AH84,0)</f>
        <v>7.6271186440677971E-2</v>
      </c>
      <c r="AN84" s="205">
        <f ca="1">IF($AH84&gt;0,OFFSET(DATA!$F$6,$AG$10+27*AN$10,$AG84,1,1)/$AH84,0)</f>
        <v>3.6016949152542374E-2</v>
      </c>
      <c r="AO84" s="1">
        <f ca="1">OFFSET(DATA!$F$6,$AG$10+27*AO$10,$AG84,1,1)</f>
        <v>12</v>
      </c>
      <c r="AP84" s="1">
        <f t="shared" ca="1" si="3"/>
        <v>12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22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462</v>
      </c>
      <c r="AI85" s="205">
        <f ca="1">IF($AH85&gt;0,OFFSET(DATA!$F$6,$AG$10+27*AI$10,$AG85,1,1)/$AH85,0)</f>
        <v>0.53030303030303028</v>
      </c>
      <c r="AJ85" s="205">
        <f ca="1">IF($AH85&gt;0,OFFSET(DATA!$F$6,$AG$10+27*AJ$10,$AG85,1,1)/$AH85,0)</f>
        <v>6.4935064935064939E-3</v>
      </c>
      <c r="AK85" s="205">
        <f ca="1">IF($AH85&gt;0,OFFSET(DATA!$F$6,$AG$10+27*AK$10,$AG85,1,1)/$AH85,0)</f>
        <v>0.11038961038961038</v>
      </c>
      <c r="AL85" s="205">
        <f ca="1">IF($AH85&gt;0,OFFSET(DATA!$F$6,$AG$10+27*AL$10,$AG85,1,1)/$AH85,0)</f>
        <v>7.575757575757576E-2</v>
      </c>
      <c r="AM85" s="205">
        <f ca="1">IF($AH85&gt;0,OFFSET(DATA!$F$6,$AG$10+27*AM$10,$AG85,1,1)/$AH85,0)</f>
        <v>7.3593073593073599E-2</v>
      </c>
      <c r="AN85" s="205">
        <f ca="1">IF($AH85&gt;0,OFFSET(DATA!$F$6,$AG$10+27*AN$10,$AG85,1,1)/$AH85,0)</f>
        <v>2.813852813852814E-2</v>
      </c>
      <c r="AO85" s="1">
        <f ca="1">OFFSET(DATA!$F$6,$AG$10+27*AO$10,$AG85,1,1)</f>
        <v>21</v>
      </c>
      <c r="AP85" s="1">
        <f t="shared" ca="1" si="3"/>
        <v>21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21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433</v>
      </c>
      <c r="AI86" s="205">
        <f ca="1">IF($AH86&gt;0,OFFSET(DATA!$F$6,$AG$10+27*AI$10,$AG86,1,1)/$AH86,0)</f>
        <v>0.53117782909930711</v>
      </c>
      <c r="AJ86" s="205">
        <f ca="1">IF($AH86&gt;0,OFFSET(DATA!$F$6,$AG$10+27*AJ$10,$AG86,1,1)/$AH86,0)</f>
        <v>6.9284064665127024E-3</v>
      </c>
      <c r="AK86" s="205">
        <f ca="1">IF($AH86&gt;0,OFFSET(DATA!$F$6,$AG$10+27*AK$10,$AG86,1,1)/$AH86,0)</f>
        <v>0.10854503464203233</v>
      </c>
      <c r="AL86" s="205">
        <f ca="1">IF($AH86&gt;0,OFFSET(DATA!$F$6,$AG$10+27*AL$10,$AG86,1,1)/$AH86,0)</f>
        <v>8.3140877598152418E-2</v>
      </c>
      <c r="AM86" s="205">
        <f ca="1">IF($AH86&gt;0,OFFSET(DATA!$F$6,$AG$10+27*AM$10,$AG86,1,1)/$AH86,0)</f>
        <v>9.0069284064665134E-2</v>
      </c>
      <c r="AN86" s="205">
        <f ca="1">IF($AH86&gt;0,OFFSET(DATA!$F$6,$AG$10+27*AN$10,$AG86,1,1)/$AH86,0)</f>
        <v>3.0023094688221709E-2</v>
      </c>
      <c r="AO86" s="1">
        <f ca="1">OFFSET(DATA!$F$6,$AG$10+27*AO$10,$AG86,1,1)</f>
        <v>11</v>
      </c>
      <c r="AP86" s="1">
        <f t="shared" ca="1" si="3"/>
        <v>11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20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428</v>
      </c>
      <c r="AI87" s="205">
        <f ca="1">IF($AH87&gt;0,OFFSET(DATA!$F$6,$AG$10+27*AI$10,$AG87,1,1)/$AH87,0)</f>
        <v>0.5280373831775701</v>
      </c>
      <c r="AJ87" s="205">
        <f ca="1">IF($AH87&gt;0,OFFSET(DATA!$F$6,$AG$10+27*AJ$10,$AG87,1,1)/$AH87,0)</f>
        <v>7.0093457943925233E-3</v>
      </c>
      <c r="AK87" s="205">
        <f ca="1">IF($AH87&gt;0,OFFSET(DATA!$F$6,$AG$10+27*AK$10,$AG87,1,1)/$AH87,0)</f>
        <v>0.10280373831775701</v>
      </c>
      <c r="AL87" s="205">
        <f ca="1">IF($AH87&gt;0,OFFSET(DATA!$F$6,$AG$10+27*AL$10,$AG87,1,1)/$AH87,0)</f>
        <v>8.4112149532710276E-2</v>
      </c>
      <c r="AM87" s="205">
        <f ca="1">IF($AH87&gt;0,OFFSET(DATA!$F$6,$AG$10+27*AM$10,$AG87,1,1)/$AH87,0)</f>
        <v>7.0093457943925228E-2</v>
      </c>
      <c r="AN87" s="205">
        <f ca="1">IF($AH87&gt;0,OFFSET(DATA!$F$6,$AG$10+27*AN$10,$AG87,1,1)/$AH87,0)</f>
        <v>4.2056074766355138E-2</v>
      </c>
      <c r="AO87" s="1">
        <f ca="1">OFFSET(DATA!$F$6,$AG$10+27*AO$10,$AG87,1,1)</f>
        <v>16</v>
      </c>
      <c r="AP87" s="1">
        <f t="shared" ca="1" si="3"/>
        <v>16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21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432</v>
      </c>
      <c r="AI88" s="205">
        <f ca="1">IF($AH88&gt;0,OFFSET(DATA!$F$6,$AG$10+27*AI$10,$AG88,1,1)/$AH88,0)</f>
        <v>0.53935185185185186</v>
      </c>
      <c r="AJ88" s="205">
        <f ca="1">IF($AH88&gt;0,OFFSET(DATA!$F$6,$AG$10+27*AJ$10,$AG88,1,1)/$AH88,0)</f>
        <v>6.9444444444444441E-3</v>
      </c>
      <c r="AK88" s="205">
        <f ca="1">IF($AH88&gt;0,OFFSET(DATA!$F$6,$AG$10+27*AK$10,$AG88,1,1)/$AH88,0)</f>
        <v>0.10879629629629629</v>
      </c>
      <c r="AL88" s="205">
        <f ca="1">IF($AH88&gt;0,OFFSET(DATA!$F$6,$AG$10+27*AL$10,$AG88,1,1)/$AH88,0)</f>
        <v>7.1759259259259259E-2</v>
      </c>
      <c r="AM88" s="205">
        <f ca="1">IF($AH88&gt;0,OFFSET(DATA!$F$6,$AG$10+27*AM$10,$AG88,1,1)/$AH88,0)</f>
        <v>0.10648148148148148</v>
      </c>
      <c r="AN88" s="205">
        <f ca="1">IF($AH88&gt;0,OFFSET(DATA!$F$6,$AG$10+27*AN$10,$AG88,1,1)/$AH88,0)</f>
        <v>5.5555555555555552E-2</v>
      </c>
      <c r="AO88" s="1">
        <f ca="1">OFFSET(DATA!$F$6,$AG$10+27*AO$10,$AG88,1,1)</f>
        <v>20</v>
      </c>
      <c r="AP88" s="1">
        <f t="shared" ca="1" si="3"/>
        <v>20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18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425</v>
      </c>
      <c r="AI89" s="205">
        <f ca="1">IF($AH89&gt;0,OFFSET(DATA!$F$6,$AG$10+27*AI$10,$AG89,1,1)/$AH89,0)</f>
        <v>0.54588235294117649</v>
      </c>
      <c r="AJ89" s="205">
        <f ca="1">IF($AH89&gt;0,OFFSET(DATA!$F$6,$AG$10+27*AJ$10,$AG89,1,1)/$AH89,0)</f>
        <v>2.352941176470588E-3</v>
      </c>
      <c r="AK89" s="205">
        <f ca="1">IF($AH89&gt;0,OFFSET(DATA!$F$6,$AG$10+27*AK$10,$AG89,1,1)/$AH89,0)</f>
        <v>0.10352941176470588</v>
      </c>
      <c r="AL89" s="205">
        <f ca="1">IF($AH89&gt;0,OFFSET(DATA!$F$6,$AG$10+27*AL$10,$AG89,1,1)/$AH89,0)</f>
        <v>6.8235294117647061E-2</v>
      </c>
      <c r="AM89" s="205">
        <f ca="1">IF($AH89&gt;0,OFFSET(DATA!$F$6,$AG$10+27*AM$10,$AG89,1,1)/$AH89,0)</f>
        <v>9.4117647058823528E-2</v>
      </c>
      <c r="AN89" s="205">
        <f ca="1">IF($AH89&gt;0,OFFSET(DATA!$F$6,$AG$10+27*AN$10,$AG89,1,1)/$AH89,0)</f>
        <v>2.823529411764706E-2</v>
      </c>
      <c r="AO89" s="1">
        <f ca="1">OFFSET(DATA!$F$6,$AG$10+27*AO$10,$AG89,1,1)</f>
        <v>18</v>
      </c>
      <c r="AP89" s="1">
        <f t="shared" ca="1" si="3"/>
        <v>18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17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400</v>
      </c>
      <c r="AI90" s="205">
        <f ca="1">IF($AH90&gt;0,OFFSET(DATA!$F$6,$AG$10+27*AI$10,$AG90,1,1)/$AH90,0)</f>
        <v>0.53</v>
      </c>
      <c r="AJ90" s="205">
        <f ca="1">IF($AH90&gt;0,OFFSET(DATA!$F$6,$AG$10+27*AJ$10,$AG90,1,1)/$AH90,0)</f>
        <v>2.5000000000000001E-3</v>
      </c>
      <c r="AK90" s="205">
        <f ca="1">IF($AH90&gt;0,OFFSET(DATA!$F$6,$AG$10+27*AK$10,$AG90,1,1)/$AH90,0)</f>
        <v>0.115</v>
      </c>
      <c r="AL90" s="205">
        <f ca="1">IF($AH90&gt;0,OFFSET(DATA!$F$6,$AG$10+27*AL$10,$AG90,1,1)/$AH90,0)</f>
        <v>0.08</v>
      </c>
      <c r="AM90" s="205">
        <f ca="1">IF($AH90&gt;0,OFFSET(DATA!$F$6,$AG$10+27*AM$10,$AG90,1,1)/$AH90,0)</f>
        <v>8.2500000000000004E-2</v>
      </c>
      <c r="AN90" s="205">
        <f ca="1">IF($AH90&gt;0,OFFSET(DATA!$F$6,$AG$10+27*AN$10,$AG90,1,1)/$AH90,0)</f>
        <v>3.5000000000000003E-2</v>
      </c>
      <c r="AO90" s="1">
        <f ca="1">OFFSET(DATA!$F$6,$AG$10+27*AO$10,$AG90,1,1)</f>
        <v>18</v>
      </c>
      <c r="AP90" s="1">
        <f t="shared" ca="1" si="3"/>
        <v>18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17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386</v>
      </c>
      <c r="AI91" s="205">
        <f ca="1">IF($AH91&gt;0,OFFSET(DATA!$F$6,$AG$10+27*AI$10,$AG91,1,1)/$AH91,0)</f>
        <v>0.5310880829015544</v>
      </c>
      <c r="AJ91" s="205">
        <f ca="1">IF($AH91&gt;0,OFFSET(DATA!$F$6,$AG$10+27*AJ$10,$AG91,1,1)/$AH91,0)</f>
        <v>2.5906735751295338E-3</v>
      </c>
      <c r="AK91" s="205">
        <f ca="1">IF($AH91&gt;0,OFFSET(DATA!$F$6,$AG$10+27*AK$10,$AG91,1,1)/$AH91,0)</f>
        <v>0.11139896373056994</v>
      </c>
      <c r="AL91" s="205">
        <f ca="1">IF($AH91&gt;0,OFFSET(DATA!$F$6,$AG$10+27*AL$10,$AG91,1,1)/$AH91,0)</f>
        <v>9.8445595854922283E-2</v>
      </c>
      <c r="AM91" s="205">
        <f ca="1">IF($AH91&gt;0,OFFSET(DATA!$F$6,$AG$10+27*AM$10,$AG91,1,1)/$AH91,0)</f>
        <v>9.0673575129533682E-2</v>
      </c>
      <c r="AN91" s="205">
        <f ca="1">IF($AH91&gt;0,OFFSET(DATA!$F$6,$AG$10+27*AN$10,$AG91,1,1)/$AH91,0)</f>
        <v>4.4041450777202069E-2</v>
      </c>
      <c r="AO91" s="1">
        <f ca="1">OFFSET(DATA!$F$6,$AG$10+27*AO$10,$AG91,1,1)</f>
        <v>20</v>
      </c>
      <c r="AP91" s="1">
        <f t="shared" ca="1" si="3"/>
        <v>20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20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371</v>
      </c>
      <c r="AI92" s="205">
        <f ca="1">IF($AH92&gt;0,OFFSET(DATA!$F$6,$AG$10+27*AI$10,$AG92,1,1)/$AH92,0)</f>
        <v>0.52291105121293802</v>
      </c>
      <c r="AJ92" s="205">
        <f ca="1">IF($AH92&gt;0,OFFSET(DATA!$F$6,$AG$10+27*AJ$10,$AG92,1,1)/$AH92,0)</f>
        <v>2.6954177897574125E-3</v>
      </c>
      <c r="AK92" s="205">
        <f ca="1">IF($AH92&gt;0,OFFSET(DATA!$F$6,$AG$10+27*AK$10,$AG92,1,1)/$AH92,0)</f>
        <v>0.11590296495956873</v>
      </c>
      <c r="AL92" s="205">
        <f ca="1">IF($AH92&gt;0,OFFSET(DATA!$F$6,$AG$10+27*AL$10,$AG92,1,1)/$AH92,0)</f>
        <v>8.3557951482479784E-2</v>
      </c>
      <c r="AM92" s="205">
        <f ca="1">IF($AH92&gt;0,OFFSET(DATA!$F$6,$AG$10+27*AM$10,$AG92,1,1)/$AH92,0)</f>
        <v>6.4690026954177901E-2</v>
      </c>
      <c r="AN92" s="205">
        <f ca="1">IF($AH92&gt;0,OFFSET(DATA!$F$6,$AG$10+27*AN$10,$AG92,1,1)/$AH92,0)</f>
        <v>2.4258760107816711E-2</v>
      </c>
      <c r="AO92" s="1">
        <f ca="1">OFFSET(DATA!$F$6,$AG$10+27*AO$10,$AG92,1,1)</f>
        <v>19</v>
      </c>
      <c r="AP92" s="1">
        <f t="shared" ca="1" si="3"/>
        <v>19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20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385</v>
      </c>
      <c r="AI93" s="205">
        <f ca="1">IF($AH93&gt;0,OFFSET(DATA!$F$6,$AG$10+27*AI$10,$AG93,1,1)/$AH93,0)</f>
        <v>0.53506493506493502</v>
      </c>
      <c r="AJ93" s="205">
        <f ca="1">IF($AH93&gt;0,OFFSET(DATA!$F$6,$AG$10+27*AJ$10,$AG93,1,1)/$AH93,0)</f>
        <v>2.5974025974025974E-3</v>
      </c>
      <c r="AK93" s="205">
        <f ca="1">IF($AH93&gt;0,OFFSET(DATA!$F$6,$AG$10+27*AK$10,$AG93,1,1)/$AH93,0)</f>
        <v>0.11168831168831168</v>
      </c>
      <c r="AL93" s="205">
        <f ca="1">IF($AH93&gt;0,OFFSET(DATA!$F$6,$AG$10+27*AL$10,$AG93,1,1)/$AH93,0)</f>
        <v>7.792207792207792E-2</v>
      </c>
      <c r="AM93" s="205">
        <f ca="1">IF($AH93&gt;0,OFFSET(DATA!$F$6,$AG$10+27*AM$10,$AG93,1,1)/$AH93,0)</f>
        <v>7.2727272727272724E-2</v>
      </c>
      <c r="AN93" s="205">
        <f ca="1">IF($AH93&gt;0,OFFSET(DATA!$F$6,$AG$10+27*AN$10,$AG93,1,1)/$AH93,0)</f>
        <v>2.0779220779220779E-2</v>
      </c>
      <c r="AO93" s="1">
        <f ca="1">OFFSET(DATA!$F$6,$AG$10+27*AO$10,$AG93,1,1)</f>
        <v>19</v>
      </c>
      <c r="AP93" s="1">
        <f t="shared" ca="1" si="3"/>
        <v>19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21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399</v>
      </c>
      <c r="AI94" s="205">
        <f ca="1">IF($AH94&gt;0,OFFSET(DATA!$F$6,$AG$10+27*AI$10,$AG94,1,1)/$AH94,0)</f>
        <v>0.52380952380952384</v>
      </c>
      <c r="AJ94" s="205">
        <f ca="1">IF($AH94&gt;0,OFFSET(DATA!$F$6,$AG$10+27*AJ$10,$AG94,1,1)/$AH94,0)</f>
        <v>0</v>
      </c>
      <c r="AK94" s="205">
        <f ca="1">IF($AH94&gt;0,OFFSET(DATA!$F$6,$AG$10+27*AK$10,$AG94,1,1)/$AH94,0)</f>
        <v>0.11278195488721804</v>
      </c>
      <c r="AL94" s="205">
        <f ca="1">IF($AH94&gt;0,OFFSET(DATA!$F$6,$AG$10+27*AL$10,$AG94,1,1)/$AH94,0)</f>
        <v>7.7694235588972427E-2</v>
      </c>
      <c r="AM94" s="205">
        <f ca="1">IF($AH94&gt;0,OFFSET(DATA!$F$6,$AG$10+27*AM$10,$AG94,1,1)/$AH94,0)</f>
        <v>7.2681704260651625E-2</v>
      </c>
      <c r="AN94" s="205">
        <f ca="1">IF($AH94&gt;0,OFFSET(DATA!$F$6,$AG$10+27*AN$10,$AG94,1,1)/$AH94,0)</f>
        <v>3.007518796992481E-2</v>
      </c>
      <c r="AO94" s="1">
        <f ca="1">OFFSET(DATA!$F$6,$AG$10+27*AO$10,$AG94,1,1)</f>
        <v>20</v>
      </c>
      <c r="AP94" s="1">
        <f t="shared" ca="1" si="3"/>
        <v>20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20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386</v>
      </c>
      <c r="AI95" s="205">
        <f ca="1">IF($AH95&gt;0,OFFSET(DATA!$F$6,$AG$10+27*AI$10,$AG95,1,1)/$AH95,0)</f>
        <v>0.52072538860103623</v>
      </c>
      <c r="AJ95" s="205">
        <f ca="1">IF($AH95&gt;0,OFFSET(DATA!$F$6,$AG$10+27*AJ$10,$AG95,1,1)/$AH95,0)</f>
        <v>0</v>
      </c>
      <c r="AK95" s="205">
        <f ca="1">IF($AH95&gt;0,OFFSET(DATA!$F$6,$AG$10+27*AK$10,$AG95,1,1)/$AH95,0)</f>
        <v>0.10880829015544041</v>
      </c>
      <c r="AL95" s="205">
        <f ca="1">IF($AH95&gt;0,OFFSET(DATA!$F$6,$AG$10+27*AL$10,$AG95,1,1)/$AH95,0)</f>
        <v>0.10362694300518134</v>
      </c>
      <c r="AM95" s="205">
        <f ca="1">IF($AH95&gt;0,OFFSET(DATA!$F$6,$AG$10+27*AM$10,$AG95,1,1)/$AH95,0)</f>
        <v>6.9948186528497408E-2</v>
      </c>
      <c r="AN95" s="205">
        <f ca="1">IF($AH95&gt;0,OFFSET(DATA!$F$6,$AG$10+27*AN$10,$AG95,1,1)/$AH95,0)</f>
        <v>2.3316062176165803E-2</v>
      </c>
      <c r="AO95" s="1">
        <f ca="1">OFFSET(DATA!$F$6,$AG$10+27*AO$10,$AG95,1,1)</f>
        <v>18</v>
      </c>
      <c r="AP95" s="1">
        <f t="shared" ca="1" si="3"/>
        <v>18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19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378</v>
      </c>
      <c r="AI96" s="205">
        <f ca="1">IF($AH96&gt;0,OFFSET(DATA!$F$6,$AG$10+27*AI$10,$AG96,1,1)/$AH96,0)</f>
        <v>0.53174603174603174</v>
      </c>
      <c r="AJ96" s="205">
        <f ca="1">IF($AH96&gt;0,OFFSET(DATA!$F$6,$AG$10+27*AJ$10,$AG96,1,1)/$AH96,0)</f>
        <v>0</v>
      </c>
      <c r="AK96" s="205">
        <f ca="1">IF($AH96&gt;0,OFFSET(DATA!$F$6,$AG$10+27*AK$10,$AG96,1,1)/$AH96,0)</f>
        <v>0.10846560846560846</v>
      </c>
      <c r="AL96" s="205">
        <f ca="1">IF($AH96&gt;0,OFFSET(DATA!$F$6,$AG$10+27*AL$10,$AG96,1,1)/$AH96,0)</f>
        <v>7.1428571428571425E-2</v>
      </c>
      <c r="AM96" s="205">
        <f ca="1">IF($AH96&gt;0,OFFSET(DATA!$F$6,$AG$10+27*AM$10,$AG96,1,1)/$AH96,0)</f>
        <v>6.8783068783068779E-2</v>
      </c>
      <c r="AN96" s="205">
        <f ca="1">IF($AH96&gt;0,OFFSET(DATA!$F$6,$AG$10+27*AN$10,$AG96,1,1)/$AH96,0)</f>
        <v>1.3227513227513227E-2</v>
      </c>
      <c r="AO96" s="1">
        <f ca="1">OFFSET(DATA!$F$6,$AG$10+27*AO$10,$AG96,1,1)</f>
        <v>16</v>
      </c>
      <c r="AP96" s="1">
        <f t="shared" ca="1" si="3"/>
        <v>16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17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372</v>
      </c>
      <c r="AI97" s="205">
        <f ca="1">IF($AH97&gt;0,OFFSET(DATA!$F$6,$AG$10+27*AI$10,$AG97,1,1)/$AH97,0)</f>
        <v>0.54838709677419351</v>
      </c>
      <c r="AJ97" s="205">
        <f ca="1">IF($AH97&gt;0,OFFSET(DATA!$F$6,$AG$10+27*AJ$10,$AG97,1,1)/$AH97,0)</f>
        <v>0</v>
      </c>
      <c r="AK97" s="205">
        <f ca="1">IF($AH97&gt;0,OFFSET(DATA!$F$6,$AG$10+27*AK$10,$AG97,1,1)/$AH97,0)</f>
        <v>0.11021505376344086</v>
      </c>
      <c r="AL97" s="205">
        <f ca="1">IF($AH97&gt;0,OFFSET(DATA!$F$6,$AG$10+27*AL$10,$AG97,1,1)/$AH97,0)</f>
        <v>5.1075268817204304E-2</v>
      </c>
      <c r="AM97" s="205">
        <f ca="1">IF($AH97&gt;0,OFFSET(DATA!$F$6,$AG$10+27*AM$10,$AG97,1,1)/$AH97,0)</f>
        <v>6.7204301075268813E-2</v>
      </c>
      <c r="AN97" s="205">
        <f ca="1">IF($AH97&gt;0,OFFSET(DATA!$F$6,$AG$10+27*AN$10,$AG97,1,1)/$AH97,0)</f>
        <v>2.4193548387096774E-2</v>
      </c>
      <c r="AO97" s="1">
        <f ca="1">OFFSET(DATA!$F$6,$AG$10+27*AO$10,$AG97,1,1)</f>
        <v>18</v>
      </c>
      <c r="AP97" s="1">
        <f t="shared" ca="1" si="3"/>
        <v>18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18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391</v>
      </c>
      <c r="AI98" s="205">
        <f ca="1">IF($AH98&gt;0,OFFSET(DATA!$F$6,$AG$10+27*AI$10,$AG98,1,1)/$AH98,0)</f>
        <v>0.54987212276214836</v>
      </c>
      <c r="AJ98" s="205">
        <f ca="1">IF($AH98&gt;0,OFFSET(DATA!$F$6,$AG$10+27*AJ$10,$AG98,1,1)/$AH98,0)</f>
        <v>0</v>
      </c>
      <c r="AK98" s="205">
        <f ca="1">IF($AH98&gt;0,OFFSET(DATA!$F$6,$AG$10+27*AK$10,$AG98,1,1)/$AH98,0)</f>
        <v>9.718670076726342E-2</v>
      </c>
      <c r="AL98" s="205">
        <f ca="1">IF($AH98&gt;0,OFFSET(DATA!$F$6,$AG$10+27*AL$10,$AG98,1,1)/$AH98,0)</f>
        <v>6.6496163682864456E-2</v>
      </c>
      <c r="AM98" s="205">
        <f ca="1">IF($AH98&gt;0,OFFSET(DATA!$F$6,$AG$10+27*AM$10,$AG98,1,1)/$AH98,0)</f>
        <v>6.6496163682864456E-2</v>
      </c>
      <c r="AN98" s="205">
        <f ca="1">IF($AH98&gt;0,OFFSET(DATA!$F$6,$AG$10+27*AN$10,$AG98,1,1)/$AH98,0)</f>
        <v>2.0460358056265986E-2</v>
      </c>
      <c r="AO98" s="1">
        <f ca="1">OFFSET(DATA!$F$6,$AG$10+27*AO$10,$AG98,1,1)</f>
        <v>16</v>
      </c>
      <c r="AP98" s="1">
        <f t="shared" ca="1" si="3"/>
        <v>16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18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364</v>
      </c>
      <c r="AI99" s="205">
        <f ca="1">IF($AH99&gt;0,OFFSET(DATA!$F$6,$AG$10+27*AI$10,$AG99,1,1)/$AH99,0)</f>
        <v>0.51648351648351654</v>
      </c>
      <c r="AJ99" s="205">
        <f ca="1">IF($AH99&gt;0,OFFSET(DATA!$F$6,$AG$10+27*AJ$10,$AG99,1,1)/$AH99,0)</f>
        <v>0</v>
      </c>
      <c r="AK99" s="205">
        <f ca="1">IF($AH99&gt;0,OFFSET(DATA!$F$6,$AG$10+27*AK$10,$AG99,1,1)/$AH99,0)</f>
        <v>0.11538461538461539</v>
      </c>
      <c r="AL99" s="205">
        <f ca="1">IF($AH99&gt;0,OFFSET(DATA!$F$6,$AG$10+27*AL$10,$AG99,1,1)/$AH99,0)</f>
        <v>6.043956043956044E-2</v>
      </c>
      <c r="AM99" s="205">
        <f ca="1">IF($AH99&gt;0,OFFSET(DATA!$F$6,$AG$10+27*AM$10,$AG99,1,1)/$AH99,0)</f>
        <v>7.6923076923076927E-2</v>
      </c>
      <c r="AN99" s="205">
        <f ca="1">IF($AH99&gt;0,OFFSET(DATA!$F$6,$AG$10+27*AN$10,$AG99,1,1)/$AH99,0)</f>
        <v>3.2967032967032968E-2</v>
      </c>
      <c r="AO99" s="1">
        <f ca="1">OFFSET(DATA!$F$6,$AG$10+27*AO$10,$AG99,1,1)</f>
        <v>20</v>
      </c>
      <c r="AP99" s="1">
        <f t="shared" ca="1" si="3"/>
        <v>20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20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387</v>
      </c>
      <c r="AI100" s="205">
        <f ca="1">IF($AH100&gt;0,OFFSET(DATA!$F$6,$AG$10+27*AI$10,$AG100,1,1)/$AH100,0)</f>
        <v>0.51679586563307489</v>
      </c>
      <c r="AJ100" s="205">
        <f ca="1">IF($AH100&gt;0,OFFSET(DATA!$F$6,$AG$10+27*AJ$10,$AG100,1,1)/$AH100,0)</f>
        <v>0</v>
      </c>
      <c r="AK100" s="205">
        <f ca="1">IF($AH100&gt;0,OFFSET(DATA!$F$6,$AG$10+27*AK$10,$AG100,1,1)/$AH100,0)</f>
        <v>0.11627906976744186</v>
      </c>
      <c r="AL100" s="205">
        <f ca="1">IF($AH100&gt;0,OFFSET(DATA!$F$6,$AG$10+27*AL$10,$AG100,1,1)/$AH100,0)</f>
        <v>6.7183462532299745E-2</v>
      </c>
      <c r="AM100" s="205">
        <f ca="1">IF($AH100&gt;0,OFFSET(DATA!$F$6,$AG$10+27*AM$10,$AG100,1,1)/$AH100,0)</f>
        <v>5.9431524547803614E-2</v>
      </c>
      <c r="AN100" s="205">
        <f ca="1">IF($AH100&gt;0,OFFSET(DATA!$F$6,$AG$10+27*AN$10,$AG100,1,1)/$AH100,0)</f>
        <v>2.8423772609819122E-2</v>
      </c>
      <c r="AO100" s="1">
        <f ca="1">OFFSET(DATA!$F$6,$AG$10+27*AO$10,$AG100,1,1)</f>
        <v>19</v>
      </c>
      <c r="AP100" s="1">
        <f t="shared" ca="1" si="3"/>
        <v>19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19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401</v>
      </c>
      <c r="AI101" s="205">
        <f ca="1">IF($AH101&gt;0,OFFSET(DATA!$F$6,$AG$10+27*AI$10,$AG101,1,1)/$AH101,0)</f>
        <v>0.51870324189526185</v>
      </c>
      <c r="AJ101" s="205">
        <f ca="1">IF($AH101&gt;0,OFFSET(DATA!$F$6,$AG$10+27*AJ$10,$AG101,1,1)/$AH101,0)</f>
        <v>0</v>
      </c>
      <c r="AK101" s="205">
        <f ca="1">IF($AH101&gt;0,OFFSET(DATA!$F$6,$AG$10+27*AK$10,$AG101,1,1)/$AH101,0)</f>
        <v>0.10473815461346633</v>
      </c>
      <c r="AL101" s="205">
        <f ca="1">IF($AH101&gt;0,OFFSET(DATA!$F$6,$AG$10+27*AL$10,$AG101,1,1)/$AH101,0)</f>
        <v>6.2344139650872821E-2</v>
      </c>
      <c r="AM101" s="205">
        <f ca="1">IF($AH101&gt;0,OFFSET(DATA!$F$6,$AG$10+27*AM$10,$AG101,1,1)/$AH101,0)</f>
        <v>7.4812967581047385E-2</v>
      </c>
      <c r="AN101" s="205">
        <f ca="1">IF($AH101&gt;0,OFFSET(DATA!$F$6,$AG$10+27*AN$10,$AG101,1,1)/$AH101,0)</f>
        <v>2.9925187032418952E-2</v>
      </c>
      <c r="AO101" s="1">
        <f ca="1">OFFSET(DATA!$F$6,$AG$10+27*AO$10,$AG101,1,1)</f>
        <v>20</v>
      </c>
      <c r="AP101" s="1">
        <f t="shared" ca="1" si="3"/>
        <v>20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20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427</v>
      </c>
      <c r="AI102" s="205">
        <f ca="1">IF($AH102&gt;0,OFFSET(DATA!$F$6,$AG$10+27*AI$10,$AG102,1,1)/$AH102,0)</f>
        <v>0.53395784543325531</v>
      </c>
      <c r="AJ102" s="205">
        <f ca="1">IF($AH102&gt;0,OFFSET(DATA!$F$6,$AG$10+27*AJ$10,$AG102,1,1)/$AH102,0)</f>
        <v>0</v>
      </c>
      <c r="AK102" s="205">
        <f ca="1">IF($AH102&gt;0,OFFSET(DATA!$F$6,$AG$10+27*AK$10,$AG102,1,1)/$AH102,0)</f>
        <v>0.10070257611241218</v>
      </c>
      <c r="AL102" s="205">
        <f ca="1">IF($AH102&gt;0,OFFSET(DATA!$F$6,$AG$10+27*AL$10,$AG102,1,1)/$AH102,0)</f>
        <v>6.0889929742388757E-2</v>
      </c>
      <c r="AM102" s="205">
        <f ca="1">IF($AH102&gt;0,OFFSET(DATA!$F$6,$AG$10+27*AM$10,$AG102,1,1)/$AH102,0)</f>
        <v>9.6018735362997654E-2</v>
      </c>
      <c r="AN102" s="205">
        <f ca="1">IF($AH102&gt;0,OFFSET(DATA!$F$6,$AG$10+27*AN$10,$AG102,1,1)/$AH102,0)</f>
        <v>3.9812646370023422E-2</v>
      </c>
      <c r="AO102" s="1">
        <f ca="1">OFFSET(DATA!$F$6,$AG$10+27*AO$10,$AG102,1,1)</f>
        <v>19</v>
      </c>
      <c r="AP102" s="1">
        <f t="shared" ca="1" si="3"/>
        <v>19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19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430</v>
      </c>
      <c r="AI103" s="205">
        <f ca="1">IF($AH103&gt;0,OFFSET(DATA!$F$6,$AG$10+27*AI$10,$AG103,1,1)/$AH103,0)</f>
        <v>0.53255813953488373</v>
      </c>
      <c r="AJ103" s="205">
        <f ca="1">IF($AH103&gt;0,OFFSET(DATA!$F$6,$AG$10+27*AJ$10,$AG103,1,1)/$AH103,0)</f>
        <v>0</v>
      </c>
      <c r="AK103" s="205">
        <f ca="1">IF($AH103&gt;0,OFFSET(DATA!$F$6,$AG$10+27*AK$10,$AG103,1,1)/$AH103,0)</f>
        <v>9.5348837209302331E-2</v>
      </c>
      <c r="AL103" s="205">
        <f ca="1">IF($AH103&gt;0,OFFSET(DATA!$F$6,$AG$10+27*AL$10,$AG103,1,1)/$AH103,0)</f>
        <v>8.3720930232558138E-2</v>
      </c>
      <c r="AM103" s="205">
        <f ca="1">IF($AH103&gt;0,OFFSET(DATA!$F$6,$AG$10+27*AM$10,$AG103,1,1)/$AH103,0)</f>
        <v>9.3023255813953487E-2</v>
      </c>
      <c r="AN103" s="205">
        <f ca="1">IF($AH103&gt;0,OFFSET(DATA!$F$6,$AG$10+27*AN$10,$AG103,1,1)/$AH103,0)</f>
        <v>3.255813953488372E-2</v>
      </c>
      <c r="AO103" s="1">
        <f ca="1">OFFSET(DATA!$F$6,$AG$10+27*AO$10,$AG103,1,1)</f>
        <v>17</v>
      </c>
      <c r="AP103" s="1">
        <f t="shared" ca="1" si="3"/>
        <v>17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17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422</v>
      </c>
      <c r="AI104" s="205">
        <f ca="1">IF($AH104&gt;0,OFFSET(DATA!$F$6,$AG$10+27*AI$10,$AG104,1,1)/$AH104,0)</f>
        <v>0.52843601895734593</v>
      </c>
      <c r="AJ104" s="205">
        <f ca="1">IF($AH104&gt;0,OFFSET(DATA!$F$6,$AG$10+27*AJ$10,$AG104,1,1)/$AH104,0)</f>
        <v>0</v>
      </c>
      <c r="AK104" s="205">
        <f ca="1">IF($AH104&gt;0,OFFSET(DATA!$F$6,$AG$10+27*AK$10,$AG104,1,1)/$AH104,0)</f>
        <v>9.004739336492891E-2</v>
      </c>
      <c r="AL104" s="205">
        <f ca="1">IF($AH104&gt;0,OFFSET(DATA!$F$6,$AG$10+27*AL$10,$AG104,1,1)/$AH104,0)</f>
        <v>0.10426540284360189</v>
      </c>
      <c r="AM104" s="205">
        <f ca="1">IF($AH104&gt;0,OFFSET(DATA!$F$6,$AG$10+27*AM$10,$AG104,1,1)/$AH104,0)</f>
        <v>7.582938388625593E-2</v>
      </c>
      <c r="AN104" s="205">
        <f ca="1">IF($AH104&gt;0,OFFSET(DATA!$F$6,$AG$10+27*AN$10,$AG104,1,1)/$AH104,0)</f>
        <v>3.0805687203791468E-2</v>
      </c>
      <c r="AO104" s="1">
        <f ca="1">OFFSET(DATA!$F$6,$AG$10+27*AO$10,$AG104,1,1)</f>
        <v>17</v>
      </c>
      <c r="AP104" s="1">
        <f t="shared" ca="1" si="3"/>
        <v>17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18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418</v>
      </c>
      <c r="AI105" s="205">
        <f ca="1">IF($AH105&gt;0,OFFSET(DATA!$F$6,$AG$10+27*AI$10,$AG105,1,1)/$AH105,0)</f>
        <v>0.57894736842105265</v>
      </c>
      <c r="AJ105" s="205">
        <f ca="1">IF($AH105&gt;0,OFFSET(DATA!$F$6,$AG$10+27*AJ$10,$AG105,1,1)/$AH105,0)</f>
        <v>0</v>
      </c>
      <c r="AK105" s="205">
        <f ca="1">IF($AH105&gt;0,OFFSET(DATA!$F$6,$AG$10+27*AK$10,$AG105,1,1)/$AH105,0)</f>
        <v>9.0909090909090912E-2</v>
      </c>
      <c r="AL105" s="205">
        <f ca="1">IF($AH105&gt;0,OFFSET(DATA!$F$6,$AG$10+27*AL$10,$AG105,1,1)/$AH105,0)</f>
        <v>9.569377990430622E-2</v>
      </c>
      <c r="AM105" s="205">
        <f ca="1">IF($AH105&gt;0,OFFSET(DATA!$F$6,$AG$10+27*AM$10,$AG105,1,1)/$AH105,0)</f>
        <v>9.0909090909090912E-2</v>
      </c>
      <c r="AN105" s="205">
        <f ca="1">IF($AH105&gt;0,OFFSET(DATA!$F$6,$AG$10+27*AN$10,$AG105,1,1)/$AH105,0)</f>
        <v>4.3062200956937802E-2</v>
      </c>
      <c r="AO105" s="1">
        <f ca="1">OFFSET(DATA!$F$6,$AG$10+27*AO$10,$AG105,1,1)</f>
        <v>16</v>
      </c>
      <c r="AP105" s="1">
        <f t="shared" ca="1" si="3"/>
        <v>16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16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428</v>
      </c>
      <c r="AI106" s="205">
        <f ca="1">IF($AH106&gt;0,OFFSET(DATA!$F$6,$AG$10+27*AI$10,$AG106,1,1)/$AH106,0)</f>
        <v>0.55140186915887845</v>
      </c>
      <c r="AJ106" s="205">
        <f ca="1">IF($AH106&gt;0,OFFSET(DATA!$F$6,$AG$10+27*AJ$10,$AG106,1,1)/$AH106,0)</f>
        <v>0</v>
      </c>
      <c r="AK106" s="205">
        <f ca="1">IF($AH106&gt;0,OFFSET(DATA!$F$6,$AG$10+27*AK$10,$AG106,1,1)/$AH106,0)</f>
        <v>9.11214953271028E-2</v>
      </c>
      <c r="AL106" s="205">
        <f ca="1">IF($AH106&gt;0,OFFSET(DATA!$F$6,$AG$10+27*AL$10,$AG106,1,1)/$AH106,0)</f>
        <v>9.11214953271028E-2</v>
      </c>
      <c r="AM106" s="205">
        <f ca="1">IF($AH106&gt;0,OFFSET(DATA!$F$6,$AG$10+27*AM$10,$AG106,1,1)/$AH106,0)</f>
        <v>8.4112149532710276E-2</v>
      </c>
      <c r="AN106" s="205">
        <f ca="1">IF($AH106&gt;0,OFFSET(DATA!$F$6,$AG$10+27*AN$10,$AG106,1,1)/$AH106,0)</f>
        <v>3.2710280373831772E-2</v>
      </c>
      <c r="AO106" s="1">
        <f ca="1">OFFSET(DATA!$F$6,$AG$10+27*AO$10,$AG106,1,1)</f>
        <v>16</v>
      </c>
      <c r="AP106" s="1">
        <f t="shared" ca="1" si="3"/>
        <v>16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16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446</v>
      </c>
      <c r="AI107" s="205">
        <f ca="1">IF($AH107&gt;0,OFFSET(DATA!$F$6,$AG$10+27*AI$10,$AG107,1,1)/$AH107,0)</f>
        <v>0.5605381165919282</v>
      </c>
      <c r="AJ107" s="205">
        <f ca="1">IF($AH107&gt;0,OFFSET(DATA!$F$6,$AG$10+27*AJ$10,$AG107,1,1)/$AH107,0)</f>
        <v>0</v>
      </c>
      <c r="AK107" s="205">
        <f ca="1">IF($AH107&gt;0,OFFSET(DATA!$F$6,$AG$10+27*AK$10,$AG107,1,1)/$AH107,0)</f>
        <v>0.1031390134529148</v>
      </c>
      <c r="AL107" s="205">
        <f ca="1">IF($AH107&gt;0,OFFSET(DATA!$F$6,$AG$10+27*AL$10,$AG107,1,1)/$AH107,0)</f>
        <v>3.811659192825112E-2</v>
      </c>
      <c r="AM107" s="205">
        <f ca="1">IF($AH107&gt;0,OFFSET(DATA!$F$6,$AG$10+27*AM$10,$AG107,1,1)/$AH107,0)</f>
        <v>0.10089686098654709</v>
      </c>
      <c r="AN107" s="205">
        <f ca="1">IF($AH107&gt;0,OFFSET(DATA!$F$6,$AG$10+27*AN$10,$AG107,1,1)/$AH107,0)</f>
        <v>5.3811659192825115E-2</v>
      </c>
      <c r="AO107" s="1">
        <f ca="1">OFFSET(DATA!$F$6,$AG$10+27*AO$10,$AG107,1,1)</f>
        <v>16</v>
      </c>
      <c r="AP107" s="1">
        <f t="shared" ca="1" si="3"/>
        <v>16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17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402</v>
      </c>
      <c r="AI108" s="205">
        <f ca="1">IF($AH108&gt;0,OFFSET(DATA!$F$6,$AG$10+27*AI$10,$AG108,1,1)/$AH108,0)</f>
        <v>0.51741293532338306</v>
      </c>
      <c r="AJ108" s="205">
        <f ca="1">IF($AH108&gt;0,OFFSET(DATA!$F$6,$AG$10+27*AJ$10,$AG108,1,1)/$AH108,0)</f>
        <v>0</v>
      </c>
      <c r="AK108" s="205">
        <f ca="1">IF($AH108&gt;0,OFFSET(DATA!$F$6,$AG$10+27*AK$10,$AG108,1,1)/$AH108,0)</f>
        <v>0.12189054726368159</v>
      </c>
      <c r="AL108" s="205">
        <f ca="1">IF($AH108&gt;0,OFFSET(DATA!$F$6,$AG$10+27*AL$10,$AG108,1,1)/$AH108,0)</f>
        <v>5.9701492537313432E-2</v>
      </c>
      <c r="AM108" s="205">
        <f ca="1">IF($AH108&gt;0,OFFSET(DATA!$F$6,$AG$10+27*AM$10,$AG108,1,1)/$AH108,0)</f>
        <v>9.7014925373134331E-2</v>
      </c>
      <c r="AN108" s="205">
        <f ca="1">IF($AH108&gt;0,OFFSET(DATA!$F$6,$AG$10+27*AN$10,$AG108,1,1)/$AH108,0)</f>
        <v>3.9800995024875621E-2</v>
      </c>
      <c r="AO108" s="1">
        <f ca="1">OFFSET(DATA!$F$6,$AG$10+27*AO$10,$AG108,1,1)</f>
        <v>20</v>
      </c>
      <c r="AP108" s="1">
        <f t="shared" ca="1" si="3"/>
        <v>20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19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405</v>
      </c>
      <c r="AI109" s="205">
        <f ca="1">IF($AH109&gt;0,OFFSET(DATA!$F$6,$AG$10+27*AI$10,$AG109,1,1)/$AH109,0)</f>
        <v>0.49876543209876545</v>
      </c>
      <c r="AJ109" s="205">
        <f ca="1">IF($AH109&gt;0,OFFSET(DATA!$F$6,$AG$10+27*AJ$10,$AG109,1,1)/$AH109,0)</f>
        <v>0</v>
      </c>
      <c r="AK109" s="205">
        <f ca="1">IF($AH109&gt;0,OFFSET(DATA!$F$6,$AG$10+27*AK$10,$AG109,1,1)/$AH109,0)</f>
        <v>0.1308641975308642</v>
      </c>
      <c r="AL109" s="205">
        <f ca="1">IF($AH109&gt;0,OFFSET(DATA!$F$6,$AG$10+27*AL$10,$AG109,1,1)/$AH109,0)</f>
        <v>9.8765432098765427E-2</v>
      </c>
      <c r="AM109" s="205">
        <f ca="1">IF($AH109&gt;0,OFFSET(DATA!$F$6,$AG$10+27*AM$10,$AG109,1,1)/$AH109,0)</f>
        <v>7.9012345679012344E-2</v>
      </c>
      <c r="AN109" s="205">
        <f ca="1">IF($AH109&gt;0,OFFSET(DATA!$F$6,$AG$10+27*AN$10,$AG109,1,1)/$AH109,0)</f>
        <v>3.7037037037037035E-2</v>
      </c>
      <c r="AO109" s="1">
        <f ca="1">OFFSET(DATA!$F$6,$AG$10+27*AO$10,$AG109,1,1)</f>
        <v>21</v>
      </c>
      <c r="AP109" s="1">
        <f t="shared" ca="1" si="3"/>
        <v>21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21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407</v>
      </c>
      <c r="AI110" s="205">
        <f ca="1">IF($AH110&gt;0,OFFSET(DATA!$F$6,$AG$10+27*AI$10,$AG110,1,1)/$AH110,0)</f>
        <v>0.51842751842751844</v>
      </c>
      <c r="AJ110" s="205">
        <f ca="1">IF($AH110&gt;0,OFFSET(DATA!$F$6,$AG$10+27*AJ$10,$AG110,1,1)/$AH110,0)</f>
        <v>0</v>
      </c>
      <c r="AK110" s="205">
        <f ca="1">IF($AH110&gt;0,OFFSET(DATA!$F$6,$AG$10+27*AK$10,$AG110,1,1)/$AH110,0)</f>
        <v>0.13267813267813267</v>
      </c>
      <c r="AL110" s="205">
        <f ca="1">IF($AH110&gt;0,OFFSET(DATA!$F$6,$AG$10+27*AL$10,$AG110,1,1)/$AH110,0)</f>
        <v>8.5995085995085999E-2</v>
      </c>
      <c r="AM110" s="205">
        <f ca="1">IF($AH110&gt;0,OFFSET(DATA!$F$6,$AG$10+27*AM$10,$AG110,1,1)/$AH110,0)</f>
        <v>7.6167076167076173E-2</v>
      </c>
      <c r="AN110" s="205">
        <f ca="1">IF($AH110&gt;0,OFFSET(DATA!$F$6,$AG$10+27*AN$10,$AG110,1,1)/$AH110,0)</f>
        <v>3.6855036855036855E-2</v>
      </c>
      <c r="AO110" s="1">
        <f ca="1">OFFSET(DATA!$F$6,$AG$10+27*AO$10,$AG110,1,1)</f>
        <v>21</v>
      </c>
      <c r="AP110" s="1">
        <f t="shared" ca="1" si="3"/>
        <v>21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21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423</v>
      </c>
      <c r="AI111" s="205">
        <f ca="1">IF($AH111&gt;0,OFFSET(DATA!$F$6,$AG$10+27*AI$10,$AG111,1,1)/$AH111,0)</f>
        <v>0.51773049645390068</v>
      </c>
      <c r="AJ111" s="205">
        <f ca="1">IF($AH111&gt;0,OFFSET(DATA!$F$6,$AG$10+27*AJ$10,$AG111,1,1)/$AH111,0)</f>
        <v>0</v>
      </c>
      <c r="AK111" s="205">
        <f ca="1">IF($AH111&gt;0,OFFSET(DATA!$F$6,$AG$10+27*AK$10,$AG111,1,1)/$AH111,0)</f>
        <v>0.12529550827423167</v>
      </c>
      <c r="AL111" s="205">
        <f ca="1">IF($AH111&gt;0,OFFSET(DATA!$F$6,$AG$10+27*AL$10,$AG111,1,1)/$AH111,0)</f>
        <v>8.0378250591016553E-2</v>
      </c>
      <c r="AM111" s="205">
        <f ca="1">IF($AH111&gt;0,OFFSET(DATA!$F$6,$AG$10+27*AM$10,$AG111,1,1)/$AH111,0)</f>
        <v>8.9834515366430265E-2</v>
      </c>
      <c r="AN111" s="205">
        <f ca="1">IF($AH111&gt;0,OFFSET(DATA!$F$6,$AG$10+27*AN$10,$AG111,1,1)/$AH111,0)</f>
        <v>4.2553191489361701E-2</v>
      </c>
      <c r="AO111" s="1">
        <f ca="1">OFFSET(DATA!$F$6,$AG$10+27*AO$10,$AG111,1,1)</f>
        <v>22</v>
      </c>
      <c r="AP111" s="1">
        <f t="shared" ca="1" si="3"/>
        <v>22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22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392</v>
      </c>
      <c r="AI112" s="205">
        <f ca="1">IF($AH112&gt;0,OFFSET(DATA!$F$6,$AG$10+27*AI$10,$AG112,1,1)/$AH112,0)</f>
        <v>0.49744897959183676</v>
      </c>
      <c r="AJ112" s="205">
        <f ca="1">IF($AH112&gt;0,OFFSET(DATA!$F$6,$AG$10+27*AJ$10,$AG112,1,1)/$AH112,0)</f>
        <v>0</v>
      </c>
      <c r="AK112" s="205">
        <f ca="1">IF($AH112&gt;0,OFFSET(DATA!$F$6,$AG$10+27*AK$10,$AG112,1,1)/$AH112,0)</f>
        <v>0.13520408163265307</v>
      </c>
      <c r="AL112" s="205">
        <f ca="1">IF($AH112&gt;0,OFFSET(DATA!$F$6,$AG$10+27*AL$10,$AG112,1,1)/$AH112,0)</f>
        <v>9.438775510204081E-2</v>
      </c>
      <c r="AM112" s="205">
        <f ca="1">IF($AH112&gt;0,OFFSET(DATA!$F$6,$AG$10+27*AM$10,$AG112,1,1)/$AH112,0)</f>
        <v>8.9285714285714288E-2</v>
      </c>
      <c r="AN112" s="205">
        <f ca="1">IF($AH112&gt;0,OFFSET(DATA!$F$6,$AG$10+27*AN$10,$AG112,1,1)/$AH112,0)</f>
        <v>3.3163265306122451E-2</v>
      </c>
      <c r="AO112" s="1">
        <f ca="1">OFFSET(DATA!$F$6,$AG$10+27*AO$10,$AG112,1,1)</f>
        <v>22</v>
      </c>
      <c r="AP112" s="1">
        <f t="shared" ca="1" si="3"/>
        <v>22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22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394</v>
      </c>
      <c r="AI113" s="205">
        <f ca="1">IF($AH113&gt;0,OFFSET(DATA!$F$6,$AG$10+27*AI$10,$AG113,1,1)/$AH113,0)</f>
        <v>0.51015228426395942</v>
      </c>
      <c r="AJ113" s="205">
        <f ca="1">IF($AH113&gt;0,OFFSET(DATA!$F$6,$AG$10+27*AJ$10,$AG113,1,1)/$AH113,0)</f>
        <v>0</v>
      </c>
      <c r="AK113" s="205">
        <f ca="1">IF($AH113&gt;0,OFFSET(DATA!$F$6,$AG$10+27*AK$10,$AG113,1,1)/$AH113,0)</f>
        <v>0.12436548223350254</v>
      </c>
      <c r="AL113" s="205">
        <f ca="1">IF($AH113&gt;0,OFFSET(DATA!$F$6,$AG$10+27*AL$10,$AG113,1,1)/$AH113,0)</f>
        <v>0.1065989847715736</v>
      </c>
      <c r="AM113" s="205">
        <f ca="1">IF($AH113&gt;0,OFFSET(DATA!$F$6,$AG$10+27*AM$10,$AG113,1,1)/$AH113,0)</f>
        <v>8.3756345177664976E-2</v>
      </c>
      <c r="AN113" s="205">
        <f ca="1">IF($AH113&gt;0,OFFSET(DATA!$F$6,$AG$10+27*AN$10,$AG113,1,1)/$AH113,0)</f>
        <v>3.2994923857868022E-2</v>
      </c>
      <c r="AO113" s="1">
        <f ca="1">OFFSET(DATA!$F$6,$AG$10+27*AO$10,$AG113,1,1)</f>
        <v>22</v>
      </c>
      <c r="AP113" s="1">
        <f t="shared" ca="1" si="3"/>
        <v>22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21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410</v>
      </c>
      <c r="AI114" s="205">
        <f ca="1">IF($AH114&gt;0,OFFSET(DATA!$F$6,$AG$10+27*AI$10,$AG114,1,1)/$AH114,0)</f>
        <v>0.48292682926829267</v>
      </c>
      <c r="AJ114" s="205">
        <f ca="1">IF($AH114&gt;0,OFFSET(DATA!$F$6,$AG$10+27*AJ$10,$AG114,1,1)/$AH114,0)</f>
        <v>0</v>
      </c>
      <c r="AK114" s="205">
        <f ca="1">IF($AH114&gt;0,OFFSET(DATA!$F$6,$AG$10+27*AK$10,$AG114,1,1)/$AH114,0)</f>
        <v>0.11707317073170732</v>
      </c>
      <c r="AL114" s="205">
        <f ca="1">IF($AH114&gt;0,OFFSET(DATA!$F$6,$AG$10+27*AL$10,$AG114,1,1)/$AH114,0)</f>
        <v>9.5121951219512196E-2</v>
      </c>
      <c r="AM114" s="205">
        <f ca="1">IF($AH114&gt;0,OFFSET(DATA!$F$6,$AG$10+27*AM$10,$AG114,1,1)/$AH114,0)</f>
        <v>9.5121951219512196E-2</v>
      </c>
      <c r="AN114" s="205">
        <f ca="1">IF($AH114&gt;0,OFFSET(DATA!$F$6,$AG$10+27*AN$10,$AG114,1,1)/$AH114,0)</f>
        <v>3.4146341463414637E-2</v>
      </c>
      <c r="AO114" s="1">
        <f ca="1">OFFSET(DATA!$F$6,$AG$10+27*AO$10,$AG114,1,1)</f>
        <v>21</v>
      </c>
      <c r="AP114" s="1">
        <f t="shared" ca="1" si="3"/>
        <v>21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22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420.5</v>
      </c>
      <c r="AI115" s="205">
        <f ca="1">IF($AH115&gt;0,OFFSET(DATA!$F$6,$AG$10+27*AI$10,$AG115,1,1)/$AH115,0)</f>
        <v>0.47919143876337694</v>
      </c>
      <c r="AJ115" s="205">
        <f ca="1">IF($AH115&gt;0,OFFSET(DATA!$F$6,$AG$10+27*AJ$10,$AG115,1,1)/$AH115,0)</f>
        <v>0</v>
      </c>
      <c r="AK115" s="205">
        <f ca="1">IF($AH115&gt;0,OFFSET(DATA!$F$6,$AG$10+27*AK$10,$AG115,1,1)/$AH115,0)</f>
        <v>0.10939357907253269</v>
      </c>
      <c r="AL115" s="205">
        <f ca="1">IF($AH115&gt;0,OFFSET(DATA!$F$6,$AG$10+27*AL$10,$AG115,1,1)/$AH115,0)</f>
        <v>7.8478002378121289E-2</v>
      </c>
      <c r="AM115" s="205">
        <f ca="1">IF($AH115&gt;0,OFFSET(DATA!$F$6,$AG$10+27*AM$10,$AG115,1,1)/$AH115,0)</f>
        <v>0.12841854934601665</v>
      </c>
      <c r="AN115" s="205">
        <f ca="1">IF($AH115&gt;0,OFFSET(DATA!$F$6,$AG$10+27*AN$10,$AG115,1,1)/$AH115,0)</f>
        <v>4.5184304399524373E-2</v>
      </c>
      <c r="AO115" s="1">
        <f ca="1">OFFSET(DATA!$F$6,$AG$10+27*AO$10,$AG115,1,1)</f>
        <v>22</v>
      </c>
      <c r="AP115" s="1">
        <f t="shared" ca="1" si="3"/>
        <v>22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21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431</v>
      </c>
      <c r="AI116" s="205">
        <f ca="1">IF($AH116&gt;0,OFFSET(DATA!$F$6,$AG$10+27*AI$10,$AG116,1,1)/$AH116,0)</f>
        <v>0.47563805104408352</v>
      </c>
      <c r="AJ116" s="205">
        <f ca="1">IF($AH116&gt;0,OFFSET(DATA!$F$6,$AG$10+27*AJ$10,$AG116,1,1)/$AH116,0)</f>
        <v>0</v>
      </c>
      <c r="AK116" s="205">
        <f ca="1">IF($AH116&gt;0,OFFSET(DATA!$F$6,$AG$10+27*AK$10,$AG116,1,1)/$AH116,0)</f>
        <v>0.10208816705336426</v>
      </c>
      <c r="AL116" s="205">
        <f ca="1">IF($AH116&gt;0,OFFSET(DATA!$F$6,$AG$10+27*AL$10,$AG116,1,1)/$AH116,0)</f>
        <v>6.2645011600928072E-2</v>
      </c>
      <c r="AM116" s="205">
        <f ca="1">IF($AH116&gt;0,OFFSET(DATA!$F$6,$AG$10+27*AM$10,$AG116,1,1)/$AH116,0)</f>
        <v>0.16009280742459397</v>
      </c>
      <c r="AN116" s="205">
        <f ca="1">IF($AH116&gt;0,OFFSET(DATA!$F$6,$AG$10+27*AN$10,$AG116,1,1)/$AH116,0)</f>
        <v>5.5684454756380508E-2</v>
      </c>
      <c r="AO116" s="1">
        <f ca="1">OFFSET(DATA!$F$6,$AG$10+27*AO$10,$AG116,1,1)</f>
        <v>22</v>
      </c>
      <c r="AP116" s="1">
        <f t="shared" ca="1" si="3"/>
        <v>22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22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406</v>
      </c>
      <c r="AI117" s="205">
        <f ca="1">IF($AH117&gt;0,OFFSET(DATA!$F$6,$AG$10+27*AI$10,$AG117,1,1)/$AH117,0)</f>
        <v>0.4605911330049261</v>
      </c>
      <c r="AJ117" s="205">
        <f ca="1">IF($AH117&gt;0,OFFSET(DATA!$F$6,$AG$10+27*AJ$10,$AG117,1,1)/$AH117,0)</f>
        <v>0</v>
      </c>
      <c r="AK117" s="205">
        <f ca="1">IF($AH117&gt;0,OFFSET(DATA!$F$6,$AG$10+27*AK$10,$AG117,1,1)/$AH117,0)</f>
        <v>0.11083743842364532</v>
      </c>
      <c r="AL117" s="205">
        <f ca="1">IF($AH117&gt;0,OFFSET(DATA!$F$6,$AG$10+27*AL$10,$AG117,1,1)/$AH117,0)</f>
        <v>7.8817733990147784E-2</v>
      </c>
      <c r="AM117" s="205">
        <f ca="1">IF($AH117&gt;0,OFFSET(DATA!$F$6,$AG$10+27*AM$10,$AG117,1,1)/$AH117,0)</f>
        <v>0.10344827586206896</v>
      </c>
      <c r="AN117" s="205">
        <f ca="1">IF($AH117&gt;0,OFFSET(DATA!$F$6,$AG$10+27*AN$10,$AG117,1,1)/$AH117,0)</f>
        <v>4.4334975369458129E-2</v>
      </c>
      <c r="AO117" s="1">
        <f ca="1">OFFSET(DATA!$F$6,$AG$10+27*AO$10,$AG117,1,1)</f>
        <v>22</v>
      </c>
      <c r="AP117" s="1">
        <f t="shared" ca="1" si="3"/>
        <v>22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22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396</v>
      </c>
      <c r="AI118" s="205">
        <f ca="1">IF($AH118&gt;0,OFFSET(DATA!$F$6,$AG$10+27*AI$10,$AG118,1,1)/$AH118,0)</f>
        <v>0.53282828282828287</v>
      </c>
      <c r="AJ118" s="205">
        <f ca="1">IF($AH118&gt;0,OFFSET(DATA!$F$6,$AG$10+27*AJ$10,$AG118,1,1)/$AH118,0)</f>
        <v>0</v>
      </c>
      <c r="AK118" s="205">
        <f ca="1">IF($AH118&gt;0,OFFSET(DATA!$F$6,$AG$10+27*AK$10,$AG118,1,1)/$AH118,0)</f>
        <v>0.10606060606060606</v>
      </c>
      <c r="AL118" s="205">
        <f ca="1">IF($AH118&gt;0,OFFSET(DATA!$F$6,$AG$10+27*AL$10,$AG118,1,1)/$AH118,0)</f>
        <v>0.10858585858585859</v>
      </c>
      <c r="AM118" s="205">
        <f ca="1">IF($AH118&gt;0,OFFSET(DATA!$F$6,$AG$10+27*AM$10,$AG118,1,1)/$AH118,0)</f>
        <v>0.10858585858585859</v>
      </c>
      <c r="AN118" s="205">
        <f ca="1">IF($AH118&gt;0,OFFSET(DATA!$F$6,$AG$10+27*AN$10,$AG118,1,1)/$AH118,0)</f>
        <v>3.787878787878788E-2</v>
      </c>
      <c r="AO118" s="1">
        <f ca="1">OFFSET(DATA!$F$6,$AG$10+27*AO$10,$AG118,1,1)</f>
        <v>21</v>
      </c>
      <c r="AP118" s="1">
        <f t="shared" ca="1" si="3"/>
        <v>21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20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396</v>
      </c>
      <c r="AI119" s="205">
        <f ca="1">IF($AH119&gt;0,OFFSET(DATA!$F$6,$AG$10+27*AI$10,$AG119,1,1)/$AH119,0)</f>
        <v>0.53282828282828287</v>
      </c>
      <c r="AJ119" s="205">
        <f ca="1">IF($AH119&gt;0,OFFSET(DATA!$F$6,$AG$10+27*AJ$10,$AG119,1,1)/$AH119,0)</f>
        <v>0</v>
      </c>
      <c r="AK119" s="205">
        <f ca="1">IF($AH119&gt;0,OFFSET(DATA!$F$6,$AG$10+27*AK$10,$AG119,1,1)/$AH119,0)</f>
        <v>0.10353535353535354</v>
      </c>
      <c r="AL119" s="205">
        <f ca="1">IF($AH119&gt;0,OFFSET(DATA!$F$6,$AG$10+27*AL$10,$AG119,1,1)/$AH119,0)</f>
        <v>0.10353535353535354</v>
      </c>
      <c r="AM119" s="205">
        <f ca="1">IF($AH119&gt;0,OFFSET(DATA!$F$6,$AG$10+27*AM$10,$AG119,1,1)/$AH119,0)</f>
        <v>9.5959595959595953E-2</v>
      </c>
      <c r="AN119" s="205">
        <f ca="1">IF($AH119&gt;0,OFFSET(DATA!$F$6,$AG$10+27*AN$10,$AG119,1,1)/$AH119,0)</f>
        <v>3.787878787878788E-2</v>
      </c>
      <c r="AO119" s="1">
        <f ca="1">OFFSET(DATA!$F$6,$AG$10+27*AO$10,$AG119,1,1)</f>
        <v>20</v>
      </c>
      <c r="AP119" s="1">
        <f t="shared" ca="1" si="3"/>
        <v>20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20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384</v>
      </c>
      <c r="AI120" s="205">
        <f ca="1">IF($AH120&gt;0,OFFSET(DATA!$F$6,$AG$10+27*AI$10,$AG120,1,1)/$AH120,0)</f>
        <v>0.578125</v>
      </c>
      <c r="AJ120" s="205">
        <f ca="1">IF($AH120&gt;0,OFFSET(DATA!$F$6,$AG$10+27*AJ$10,$AG120,1,1)/$AH120,0)</f>
        <v>0</v>
      </c>
      <c r="AK120" s="205">
        <f ca="1">IF($AH120&gt;0,OFFSET(DATA!$F$6,$AG$10+27*AK$10,$AG120,1,1)/$AH120,0)</f>
        <v>0.109375</v>
      </c>
      <c r="AL120" s="205">
        <f ca="1">IF($AH120&gt;0,OFFSET(DATA!$F$6,$AG$10+27*AL$10,$AG120,1,1)/$AH120,0)</f>
        <v>0.109375</v>
      </c>
      <c r="AM120" s="205">
        <f ca="1">IF($AH120&gt;0,OFFSET(DATA!$F$6,$AG$10+27*AM$10,$AG120,1,1)/$AH120,0)</f>
        <v>7.8125E-2</v>
      </c>
      <c r="AN120" s="205">
        <f ca="1">IF($AH120&gt;0,OFFSET(DATA!$F$6,$AG$10+27*AN$10,$AG120,1,1)/$AH120,0)</f>
        <v>4.1666666666666664E-2</v>
      </c>
      <c r="AO120" s="1">
        <f ca="1">OFFSET(DATA!$F$6,$AG$10+27*AO$10,$AG120,1,1)</f>
        <v>18</v>
      </c>
      <c r="AP120" s="1">
        <f t="shared" ca="1" si="3"/>
        <v>18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19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360</v>
      </c>
      <c r="AI121" s="205">
        <f ca="1">IF($AH121&gt;0,OFFSET(DATA!$F$6,$AG$10+27*AI$10,$AG121,1,1)/$AH121,0)</f>
        <v>0.58611111111111114</v>
      </c>
      <c r="AJ121" s="205">
        <f ca="1">IF($AH121&gt;0,OFFSET(DATA!$F$6,$AG$10+27*AJ$10,$AG121,1,1)/$AH121,0)</f>
        <v>0</v>
      </c>
      <c r="AK121" s="205">
        <f ca="1">IF($AH121&gt;0,OFFSET(DATA!$F$6,$AG$10+27*AK$10,$AG121,1,1)/$AH121,0)</f>
        <v>0.11388888888888889</v>
      </c>
      <c r="AL121" s="205">
        <f ca="1">IF($AH121&gt;0,OFFSET(DATA!$F$6,$AG$10+27*AL$10,$AG121,1,1)/$AH121,0)</f>
        <v>0.11666666666666667</v>
      </c>
      <c r="AM121" s="205">
        <f ca="1">IF($AH121&gt;0,OFFSET(DATA!$F$6,$AG$10+27*AM$10,$AG121,1,1)/$AH121,0)</f>
        <v>9.166666666666666E-2</v>
      </c>
      <c r="AN121" s="205">
        <f ca="1">IF($AH121&gt;0,OFFSET(DATA!$F$6,$AG$10+27*AN$10,$AG121,1,1)/$AH121,0)</f>
        <v>2.7777777777777776E-2</v>
      </c>
      <c r="AO121" s="1">
        <f ca="1">OFFSET(DATA!$F$6,$AG$10+27*AO$10,$AG121,1,1)</f>
        <v>18</v>
      </c>
      <c r="AP121" s="1">
        <f t="shared" ca="1" si="3"/>
        <v>18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18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350</v>
      </c>
      <c r="AI122" s="205">
        <f ca="1">IF($AH122&gt;0,OFFSET(DATA!$F$6,$AG$10+27*AI$10,$AG122,1,1)/$AH122,0)</f>
        <v>0.54</v>
      </c>
      <c r="AJ122" s="205">
        <f ca="1">IF($AH122&gt;0,OFFSET(DATA!$F$6,$AG$10+27*AJ$10,$AG122,1,1)/$AH122,0)</f>
        <v>0</v>
      </c>
      <c r="AK122" s="205">
        <f ca="1">IF($AH122&gt;0,OFFSET(DATA!$F$6,$AG$10+27*AK$10,$AG122,1,1)/$AH122,0)</f>
        <v>0.10571428571428572</v>
      </c>
      <c r="AL122" s="205">
        <f ca="1">IF($AH122&gt;0,OFFSET(DATA!$F$6,$AG$10+27*AL$10,$AG122,1,1)/$AH122,0)</f>
        <v>9.1428571428571428E-2</v>
      </c>
      <c r="AM122" s="205">
        <f ca="1">IF($AH122&gt;0,OFFSET(DATA!$F$6,$AG$10+27*AM$10,$AG122,1,1)/$AH122,0)</f>
        <v>9.1428571428571428E-2</v>
      </c>
      <c r="AN122" s="205">
        <f ca="1">IF($AH122&gt;0,OFFSET(DATA!$F$6,$AG$10+27*AN$10,$AG122,1,1)/$AH122,0)</f>
        <v>0.04</v>
      </c>
      <c r="AO122" s="1">
        <f ca="1">OFFSET(DATA!$F$6,$AG$10+27*AO$10,$AG122,1,1)</f>
        <v>20</v>
      </c>
      <c r="AP122" s="1">
        <f t="shared" ca="1" si="3"/>
        <v>20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20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334</v>
      </c>
      <c r="AI123" s="205">
        <f ca="1">IF($AH123&gt;0,OFFSET(DATA!$F$6,$AG$10+27*AI$10,$AG123,1,1)/$AH123,0)</f>
        <v>0.55688622754491013</v>
      </c>
      <c r="AJ123" s="205">
        <f ca="1">IF($AH123&gt;0,OFFSET(DATA!$F$6,$AG$10+27*AJ$10,$AG123,1,1)/$AH123,0)</f>
        <v>0</v>
      </c>
      <c r="AK123" s="205">
        <f ca="1">IF($AH123&gt;0,OFFSET(DATA!$F$6,$AG$10+27*AK$10,$AG123,1,1)/$AH123,0)</f>
        <v>0.10778443113772455</v>
      </c>
      <c r="AL123" s="205">
        <f ca="1">IF($AH123&gt;0,OFFSET(DATA!$F$6,$AG$10+27*AL$10,$AG123,1,1)/$AH123,0)</f>
        <v>0.10179640718562874</v>
      </c>
      <c r="AM123" s="205">
        <f ca="1">IF($AH123&gt;0,OFFSET(DATA!$F$6,$AG$10+27*AM$10,$AG123,1,1)/$AH123,0)</f>
        <v>8.3832335329341312E-2</v>
      </c>
      <c r="AN123" s="205">
        <f ca="1">IF($AH123&gt;0,OFFSET(DATA!$F$6,$AG$10+27*AN$10,$AG123,1,1)/$AH123,0)</f>
        <v>2.0958083832335328E-2</v>
      </c>
      <c r="AO123" s="1">
        <f ca="1">OFFSET(DATA!$F$6,$AG$10+27*AO$10,$AG123,1,1)</f>
        <v>20</v>
      </c>
      <c r="AP123" s="1">
        <f t="shared" ca="1" si="3"/>
        <v>20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20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333</v>
      </c>
      <c r="AI124" s="205">
        <f ca="1">IF($AH124&gt;0,OFFSET(DATA!$F$6,$AG$10+27*AI$10,$AG124,1,1)/$AH124,0)</f>
        <v>0.57357357357357353</v>
      </c>
      <c r="AJ124" s="205">
        <f ca="1">IF($AH124&gt;0,OFFSET(DATA!$F$6,$AG$10+27*AJ$10,$AG124,1,1)/$AH124,0)</f>
        <v>0</v>
      </c>
      <c r="AK124" s="205">
        <f ca="1">IF($AH124&gt;0,OFFSET(DATA!$F$6,$AG$10+27*AK$10,$AG124,1,1)/$AH124,0)</f>
        <v>0.11411411411411411</v>
      </c>
      <c r="AL124" s="205">
        <f ca="1">IF($AH124&gt;0,OFFSET(DATA!$F$6,$AG$10+27*AL$10,$AG124,1,1)/$AH124,0)</f>
        <v>0.10510510510510511</v>
      </c>
      <c r="AM124" s="205">
        <f ca="1">IF($AH124&gt;0,OFFSET(DATA!$F$6,$AG$10+27*AM$10,$AG124,1,1)/$AH124,0)</f>
        <v>6.6066066066066062E-2</v>
      </c>
      <c r="AN124" s="205">
        <f ca="1">IF($AH124&gt;0,OFFSET(DATA!$F$6,$AG$10+27*AN$10,$AG124,1,1)/$AH124,0)</f>
        <v>2.4024024024024024E-2</v>
      </c>
      <c r="AO124" s="1">
        <f ca="1">OFFSET(DATA!$F$6,$AG$10+27*AO$10,$AG124,1,1)</f>
        <v>19</v>
      </c>
      <c r="AP124" s="1">
        <f t="shared" ca="1" si="3"/>
        <v>19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19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304</v>
      </c>
      <c r="AI125" s="205">
        <f ca="1">IF($AH125&gt;0,OFFSET(DATA!$F$6,$AG$10+27*AI$10,$AG125,1,1)/$AH125,0)</f>
        <v>0.58552631578947367</v>
      </c>
      <c r="AJ125" s="205">
        <f ca="1">IF($AH125&gt;0,OFFSET(DATA!$F$6,$AG$10+27*AJ$10,$AG125,1,1)/$AH125,0)</f>
        <v>0</v>
      </c>
      <c r="AK125" s="205">
        <f ca="1">IF($AH125&gt;0,OFFSET(DATA!$F$6,$AG$10+27*AK$10,$AG125,1,1)/$AH125,0)</f>
        <v>0.10855263157894737</v>
      </c>
      <c r="AL125" s="205">
        <f ca="1">IF($AH125&gt;0,OFFSET(DATA!$F$6,$AG$10+27*AL$10,$AG125,1,1)/$AH125,0)</f>
        <v>9.8684210526315791E-2</v>
      </c>
      <c r="AM125" s="205">
        <f ca="1">IF($AH125&gt;0,OFFSET(DATA!$F$6,$AG$10+27*AM$10,$AG125,1,1)/$AH125,0)</f>
        <v>5.5921052631578948E-2</v>
      </c>
      <c r="AN125" s="205">
        <f ca="1">IF($AH125&gt;0,OFFSET(DATA!$F$6,$AG$10+27*AN$10,$AG125,1,1)/$AH125,0)</f>
        <v>2.6315789473684209E-2</v>
      </c>
      <c r="AO125" s="1">
        <f ca="1">OFFSET(DATA!$F$6,$AG$10+27*AO$10,$AG125,1,1)</f>
        <v>20</v>
      </c>
      <c r="AP125" s="1">
        <f t="shared" ca="1" si="3"/>
        <v>20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18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303</v>
      </c>
      <c r="AI126" s="205">
        <f ca="1">IF($AH126&gt;0,OFFSET(DATA!$F$6,$AG$10+27*AI$10,$AG126,1,1)/$AH126,0)</f>
        <v>0.56765676567656764</v>
      </c>
      <c r="AJ126" s="205">
        <f ca="1">IF($AH126&gt;0,OFFSET(DATA!$F$6,$AG$10+27*AJ$10,$AG126,1,1)/$AH126,0)</f>
        <v>0</v>
      </c>
      <c r="AK126" s="205">
        <f ca="1">IF($AH126&gt;0,OFFSET(DATA!$F$6,$AG$10+27*AK$10,$AG126,1,1)/$AH126,0)</f>
        <v>0.11221122112211221</v>
      </c>
      <c r="AL126" s="205">
        <f ca="1">IF($AH126&gt;0,OFFSET(DATA!$F$6,$AG$10+27*AL$10,$AG126,1,1)/$AH126,0)</f>
        <v>6.9306930693069313E-2</v>
      </c>
      <c r="AM126" s="205">
        <f ca="1">IF($AH126&gt;0,OFFSET(DATA!$F$6,$AG$10+27*AM$10,$AG126,1,1)/$AH126,0)</f>
        <v>8.2508250825082508E-2</v>
      </c>
      <c r="AN126" s="205">
        <f ca="1">IF($AH126&gt;0,OFFSET(DATA!$F$6,$AG$10+27*AN$10,$AG126,1,1)/$AH126,0)</f>
        <v>3.3003300330033E-2</v>
      </c>
      <c r="AO126" s="1">
        <f ca="1">OFFSET(DATA!$F$6,$AG$10+27*AO$10,$AG126,1,1)</f>
        <v>20</v>
      </c>
      <c r="AP126" s="1">
        <f t="shared" ca="1" si="3"/>
        <v>20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20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311</v>
      </c>
      <c r="AI127" s="205">
        <f ca="1">IF($AH127&gt;0,OFFSET(DATA!$F$6,$AG$10+27*AI$10,$AG127,1,1)/$AH127,0)</f>
        <v>0.56591639871382637</v>
      </c>
      <c r="AJ127" s="205">
        <f ca="1">IF($AH127&gt;0,OFFSET(DATA!$F$6,$AG$10+27*AJ$10,$AG127,1,1)/$AH127,0)</f>
        <v>0</v>
      </c>
      <c r="AK127" s="205">
        <f ca="1">IF($AH127&gt;0,OFFSET(DATA!$F$6,$AG$10+27*AK$10,$AG127,1,1)/$AH127,0)</f>
        <v>0.11897106109324759</v>
      </c>
      <c r="AL127" s="205">
        <f ca="1">IF($AH127&gt;0,OFFSET(DATA!$F$6,$AG$10+27*AL$10,$AG127,1,1)/$AH127,0)</f>
        <v>6.4308681672025719E-2</v>
      </c>
      <c r="AM127" s="205">
        <f ca="1">IF($AH127&gt;0,OFFSET(DATA!$F$6,$AG$10+27*AM$10,$AG127,1,1)/$AH127,0)</f>
        <v>8.0385852090032156E-2</v>
      </c>
      <c r="AN127" s="205">
        <f ca="1">IF($AH127&gt;0,OFFSET(DATA!$F$6,$AG$10+27*AN$10,$AG127,1,1)/$AH127,0)</f>
        <v>3.5369774919614148E-2</v>
      </c>
      <c r="AO127" s="1">
        <f ca="1">OFFSET(DATA!$F$6,$AG$10+27*AO$10,$AG127,1,1)</f>
        <v>20</v>
      </c>
      <c r="AP127" s="1">
        <f t="shared" ca="1" si="3"/>
        <v>20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20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314</v>
      </c>
      <c r="AI128" s="205">
        <f ca="1">IF($AH128&gt;0,OFFSET(DATA!$F$6,$AG$10+27*AI$10,$AG128,1,1)/$AH128,0)</f>
        <v>0.57643312101910826</v>
      </c>
      <c r="AJ128" s="205">
        <f ca="1">IF($AH128&gt;0,OFFSET(DATA!$F$6,$AG$10+27*AJ$10,$AG128,1,1)/$AH128,0)</f>
        <v>0</v>
      </c>
      <c r="AK128" s="205">
        <f ca="1">IF($AH128&gt;0,OFFSET(DATA!$F$6,$AG$10+27*AK$10,$AG128,1,1)/$AH128,0)</f>
        <v>0.12420382165605096</v>
      </c>
      <c r="AL128" s="205">
        <f ca="1">IF($AH128&gt;0,OFFSET(DATA!$F$6,$AG$10+27*AL$10,$AG128,1,1)/$AH128,0)</f>
        <v>7.0063694267515922E-2</v>
      </c>
      <c r="AM128" s="205">
        <f ca="1">IF($AH128&gt;0,OFFSET(DATA!$F$6,$AG$10+27*AM$10,$AG128,1,1)/$AH128,0)</f>
        <v>9.2356687898089165E-2</v>
      </c>
      <c r="AN128" s="205">
        <f ca="1">IF($AH128&gt;0,OFFSET(DATA!$F$6,$AG$10+27*AN$10,$AG128,1,1)/$AH128,0)</f>
        <v>2.5477707006369428E-2</v>
      </c>
      <c r="AO128" s="1">
        <f ca="1">OFFSET(DATA!$F$6,$AG$10+27*AO$10,$AG128,1,1)</f>
        <v>20</v>
      </c>
      <c r="AP128" s="1">
        <f t="shared" ca="1" si="3"/>
        <v>20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20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304</v>
      </c>
      <c r="AI129" s="205">
        <f ca="1">IF($AH129&gt;0,OFFSET(DATA!$F$6,$AG$10+27*AI$10,$AG129,1,1)/$AH129,0)</f>
        <v>0.57236842105263153</v>
      </c>
      <c r="AJ129" s="205">
        <f ca="1">IF($AH129&gt;0,OFFSET(DATA!$F$6,$AG$10+27*AJ$10,$AG129,1,1)/$AH129,0)</f>
        <v>0</v>
      </c>
      <c r="AK129" s="205">
        <f ca="1">IF($AH129&gt;0,OFFSET(DATA!$F$6,$AG$10+27*AK$10,$AG129,1,1)/$AH129,0)</f>
        <v>0.11842105263157894</v>
      </c>
      <c r="AL129" s="205">
        <f ca="1">IF($AH129&gt;0,OFFSET(DATA!$F$6,$AG$10+27*AL$10,$AG129,1,1)/$AH129,0)</f>
        <v>6.5789473684210523E-2</v>
      </c>
      <c r="AM129" s="205">
        <f ca="1">IF($AH129&gt;0,OFFSET(DATA!$F$6,$AG$10+27*AM$10,$AG129,1,1)/$AH129,0)</f>
        <v>8.2236842105263164E-2</v>
      </c>
      <c r="AN129" s="205">
        <f ca="1">IF($AH129&gt;0,OFFSET(DATA!$F$6,$AG$10+27*AN$10,$AG129,1,1)/$AH129,0)</f>
        <v>3.2894736842105261E-2</v>
      </c>
      <c r="AO129" s="1">
        <f ca="1">OFFSET(DATA!$F$6,$AG$10+27*AO$10,$AG129,1,1)</f>
        <v>18</v>
      </c>
      <c r="AP129" s="1">
        <f t="shared" ca="1" si="3"/>
        <v>18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17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295</v>
      </c>
      <c r="AI130" s="205">
        <f ca="1">IF($AH130&gt;0,OFFSET(DATA!$F$6,$AG$10+27*AI$10,$AG130,1,1)/$AH130,0)</f>
        <v>0.56610169491525419</v>
      </c>
      <c r="AJ130" s="205">
        <f ca="1">IF($AH130&gt;0,OFFSET(DATA!$F$6,$AG$10+27*AJ$10,$AG130,1,1)/$AH130,0)</f>
        <v>0</v>
      </c>
      <c r="AK130" s="205">
        <f ca="1">IF($AH130&gt;0,OFFSET(DATA!$F$6,$AG$10+27*AK$10,$AG130,1,1)/$AH130,0)</f>
        <v>0.12881355932203389</v>
      </c>
      <c r="AL130" s="205">
        <f ca="1">IF($AH130&gt;0,OFFSET(DATA!$F$6,$AG$10+27*AL$10,$AG130,1,1)/$AH130,0)</f>
        <v>8.4745762711864403E-2</v>
      </c>
      <c r="AM130" s="205">
        <f ca="1">IF($AH130&gt;0,OFFSET(DATA!$F$6,$AG$10+27*AM$10,$AG130,1,1)/$AH130,0)</f>
        <v>6.4406779661016947E-2</v>
      </c>
      <c r="AN130" s="205">
        <f ca="1">IF($AH130&gt;0,OFFSET(DATA!$F$6,$AG$10+27*AN$10,$AG130,1,1)/$AH130,0)</f>
        <v>1.0169491525423728E-2</v>
      </c>
      <c r="AO130" s="1">
        <f ca="1">OFFSET(DATA!$F$6,$AG$10+27*AO$10,$AG130,1,1)</f>
        <v>18</v>
      </c>
      <c r="AP130" s="1">
        <f t="shared" ca="1" si="3"/>
        <v>18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18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316</v>
      </c>
      <c r="AI131" s="205">
        <f ca="1">IF($AH131&gt;0,OFFSET(DATA!$F$6,$AG$10+27*AI$10,$AG131,1,1)/$AH131,0)</f>
        <v>0.54430379746835444</v>
      </c>
      <c r="AJ131" s="205">
        <f ca="1">IF($AH131&gt;0,OFFSET(DATA!$F$6,$AG$10+27*AJ$10,$AG131,1,1)/$AH131,0)</f>
        <v>0</v>
      </c>
      <c r="AK131" s="205">
        <f ca="1">IF($AH131&gt;0,OFFSET(DATA!$F$6,$AG$10+27*AK$10,$AG131,1,1)/$AH131,0)</f>
        <v>0.11708860759493671</v>
      </c>
      <c r="AL131" s="205">
        <f ca="1">IF($AH131&gt;0,OFFSET(DATA!$F$6,$AG$10+27*AL$10,$AG131,1,1)/$AH131,0)</f>
        <v>7.2784810126582278E-2</v>
      </c>
      <c r="AM131" s="205">
        <f ca="1">IF($AH131&gt;0,OFFSET(DATA!$F$6,$AG$10+27*AM$10,$AG131,1,1)/$AH131,0)</f>
        <v>6.0126582278481014E-2</v>
      </c>
      <c r="AN131" s="205">
        <f ca="1">IF($AH131&gt;0,OFFSET(DATA!$F$6,$AG$10+27*AN$10,$AG131,1,1)/$AH131,0)</f>
        <v>1.5822784810126583E-2</v>
      </c>
      <c r="AO131" s="1">
        <f ca="1">OFFSET(DATA!$F$6,$AG$10+27*AO$10,$AG131,1,1)</f>
        <v>19</v>
      </c>
      <c r="AP131" s="1">
        <f t="shared" ca="1" si="3"/>
        <v>19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19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311</v>
      </c>
      <c r="AI132" s="205">
        <f ca="1">IF($AH132&gt;0,OFFSET(DATA!$F$6,$AG$10+27*AI$10,$AG132,1,1)/$AH132,0)</f>
        <v>0.57234726688102899</v>
      </c>
      <c r="AJ132" s="205">
        <f ca="1">IF($AH132&gt;0,OFFSET(DATA!$F$6,$AG$10+27*AJ$10,$AG132,1,1)/$AH132,0)</f>
        <v>0</v>
      </c>
      <c r="AK132" s="205">
        <f ca="1">IF($AH132&gt;0,OFFSET(DATA!$F$6,$AG$10+27*AK$10,$AG132,1,1)/$AH132,0)</f>
        <v>0.11254019292604502</v>
      </c>
      <c r="AL132" s="205">
        <f ca="1">IF($AH132&gt;0,OFFSET(DATA!$F$6,$AG$10+27*AL$10,$AG132,1,1)/$AH132,0)</f>
        <v>5.4662379421221867E-2</v>
      </c>
      <c r="AM132" s="205">
        <f ca="1">IF($AH132&gt;0,OFFSET(DATA!$F$6,$AG$10+27*AM$10,$AG132,1,1)/$AH132,0)</f>
        <v>5.7877813504823149E-2</v>
      </c>
      <c r="AN132" s="205">
        <f ca="1">IF($AH132&gt;0,OFFSET(DATA!$F$6,$AG$10+27*AN$10,$AG132,1,1)/$AH132,0)</f>
        <v>1.2861736334405145E-2</v>
      </c>
      <c r="AO132" s="1">
        <f ca="1">OFFSET(DATA!$F$6,$AG$10+27*AO$10,$AG132,1,1)</f>
        <v>18</v>
      </c>
      <c r="AP132" s="1">
        <f t="shared" ca="1" si="3"/>
        <v>18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18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308</v>
      </c>
      <c r="AI133" s="205">
        <f ca="1">IF($AH133&gt;0,OFFSET(DATA!$F$6,$AG$10+27*AI$10,$AG133,1,1)/$AH133,0)</f>
        <v>0.57792207792207795</v>
      </c>
      <c r="AJ133" s="205">
        <f ca="1">IF($AH133&gt;0,OFFSET(DATA!$F$6,$AG$10+27*AJ$10,$AG133,1,1)/$AH133,0)</f>
        <v>0</v>
      </c>
      <c r="AK133" s="205">
        <f ca="1">IF($AH133&gt;0,OFFSET(DATA!$F$6,$AG$10+27*AK$10,$AG133,1,1)/$AH133,0)</f>
        <v>0.12337662337662338</v>
      </c>
      <c r="AL133" s="205">
        <f ca="1">IF($AH133&gt;0,OFFSET(DATA!$F$6,$AG$10+27*AL$10,$AG133,1,1)/$AH133,0)</f>
        <v>5.844155844155844E-2</v>
      </c>
      <c r="AM133" s="205">
        <f ca="1">IF($AH133&gt;0,OFFSET(DATA!$F$6,$AG$10+27*AM$10,$AG133,1,1)/$AH133,0)</f>
        <v>5.5194805194805192E-2</v>
      </c>
      <c r="AN133" s="205">
        <f ca="1">IF($AH133&gt;0,OFFSET(DATA!$F$6,$AG$10+27*AN$10,$AG133,1,1)/$AH133,0)</f>
        <v>2.2727272727272728E-2</v>
      </c>
      <c r="AO133" s="1">
        <f ca="1">OFFSET(DATA!$F$6,$AG$10+27*AO$10,$AG133,1,1)</f>
        <v>19</v>
      </c>
      <c r="AP133" s="1">
        <f t="shared" ca="1" si="3"/>
        <v>19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19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308</v>
      </c>
      <c r="AI134" s="205">
        <f ca="1">IF($AH134&gt;0,OFFSET(DATA!$F$6,$AG$10+27*AI$10,$AG134,1,1)/$AH134,0)</f>
        <v>0.56168831168831168</v>
      </c>
      <c r="AJ134" s="205">
        <f ca="1">IF($AH134&gt;0,OFFSET(DATA!$F$6,$AG$10+27*AJ$10,$AG134,1,1)/$AH134,0)</f>
        <v>0</v>
      </c>
      <c r="AK134" s="205">
        <f ca="1">IF($AH134&gt;0,OFFSET(DATA!$F$6,$AG$10+27*AK$10,$AG134,1,1)/$AH134,0)</f>
        <v>0.12337662337662338</v>
      </c>
      <c r="AL134" s="205">
        <f ca="1">IF($AH134&gt;0,OFFSET(DATA!$F$6,$AG$10+27*AL$10,$AG134,1,1)/$AH134,0)</f>
        <v>6.1688311688311688E-2</v>
      </c>
      <c r="AM134" s="205">
        <f ca="1">IF($AH134&gt;0,OFFSET(DATA!$F$6,$AG$10+27*AM$10,$AG134,1,1)/$AH134,0)</f>
        <v>4.2207792207792208E-2</v>
      </c>
      <c r="AN134" s="205">
        <f ca="1">IF($AH134&gt;0,OFFSET(DATA!$F$6,$AG$10+27*AN$10,$AG134,1,1)/$AH134,0)</f>
        <v>1.6233766233766232E-2</v>
      </c>
      <c r="AO134" s="1">
        <f ca="1">OFFSET(DATA!$F$6,$AG$10+27*AO$10,$AG134,1,1)</f>
        <v>18</v>
      </c>
      <c r="AP134" s="1">
        <f t="shared" ca="1" si="3"/>
        <v>18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19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320</v>
      </c>
      <c r="AI135" s="205">
        <f ca="1">IF($AH135&gt;0,OFFSET(DATA!$F$6,$AG$10+27*AI$10,$AG135,1,1)/$AH135,0)</f>
        <v>0.55000000000000004</v>
      </c>
      <c r="AJ135" s="205">
        <f ca="1">IF($AH135&gt;0,OFFSET(DATA!$F$6,$AG$10+27*AJ$10,$AG135,1,1)/$AH135,0)</f>
        <v>0</v>
      </c>
      <c r="AK135" s="205">
        <f ca="1">IF($AH135&gt;0,OFFSET(DATA!$F$6,$AG$10+27*AK$10,$AG135,1,1)/$AH135,0)</f>
        <v>0.11874999999999999</v>
      </c>
      <c r="AL135" s="205">
        <f ca="1">IF($AH135&gt;0,OFFSET(DATA!$F$6,$AG$10+27*AL$10,$AG135,1,1)/$AH135,0)</f>
        <v>8.4375000000000006E-2</v>
      </c>
      <c r="AM135" s="205">
        <f ca="1">IF($AH135&gt;0,OFFSET(DATA!$F$6,$AG$10+27*AM$10,$AG135,1,1)/$AH135,0)</f>
        <v>0.05</v>
      </c>
      <c r="AN135" s="205">
        <f ca="1">IF($AH135&gt;0,OFFSET(DATA!$F$6,$AG$10+27*AN$10,$AG135,1,1)/$AH135,0)</f>
        <v>1.5625E-2</v>
      </c>
      <c r="AO135" s="1">
        <f ca="1">OFFSET(DATA!$F$6,$AG$10+27*AO$10,$AG135,1,1)</f>
        <v>20</v>
      </c>
      <c r="AP135" s="1">
        <f t="shared" ca="1" si="3"/>
        <v>20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19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322</v>
      </c>
      <c r="AI136" s="205">
        <f ca="1">IF($AH136&gt;0,OFFSET(DATA!$F$6,$AG$10+27*AI$10,$AG136,1,1)/$AH136,0)</f>
        <v>0.56521739130434778</v>
      </c>
      <c r="AJ136" s="205">
        <f ca="1">IF($AH136&gt;0,OFFSET(DATA!$F$6,$AG$10+27*AJ$10,$AG136,1,1)/$AH136,0)</f>
        <v>0</v>
      </c>
      <c r="AK136" s="205">
        <f ca="1">IF($AH136&gt;0,OFFSET(DATA!$F$6,$AG$10+27*AK$10,$AG136,1,1)/$AH136,0)</f>
        <v>0.11490683229813664</v>
      </c>
      <c r="AL136" s="205">
        <f ca="1">IF($AH136&gt;0,OFFSET(DATA!$F$6,$AG$10+27*AL$10,$AG136,1,1)/$AH136,0)</f>
        <v>7.7639751552795025E-2</v>
      </c>
      <c r="AM136" s="205">
        <f ca="1">IF($AH136&gt;0,OFFSET(DATA!$F$6,$AG$10+27*AM$10,$AG136,1,1)/$AH136,0)</f>
        <v>4.6583850931677016E-2</v>
      </c>
      <c r="AN136" s="205">
        <f ca="1">IF($AH136&gt;0,OFFSET(DATA!$F$6,$AG$10+27*AN$10,$AG136,1,1)/$AH136,0)</f>
        <v>6.2111801242236021E-3</v>
      </c>
      <c r="AO136" s="1">
        <f ca="1">OFFSET(DATA!$F$6,$AG$10+27*AO$10,$AG136,1,1)</f>
        <v>17</v>
      </c>
      <c r="AP136" s="1">
        <f t="shared" ca="1" si="3"/>
        <v>17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19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311</v>
      </c>
      <c r="AI137" s="205">
        <f ca="1">IF($AH137&gt;0,OFFSET(DATA!$F$6,$AG$10+27*AI$10,$AG137,1,1)/$AH137,0)</f>
        <v>0.60771704180064312</v>
      </c>
      <c r="AJ137" s="205">
        <f ca="1">IF($AH137&gt;0,OFFSET(DATA!$F$6,$AG$10+27*AJ$10,$AG137,1,1)/$AH137,0)</f>
        <v>0</v>
      </c>
      <c r="AK137" s="205">
        <f ca="1">IF($AH137&gt;0,OFFSET(DATA!$F$6,$AG$10+27*AK$10,$AG137,1,1)/$AH137,0)</f>
        <v>0.12218649517684887</v>
      </c>
      <c r="AL137" s="205">
        <f ca="1">IF($AH137&gt;0,OFFSET(DATA!$F$6,$AG$10+27*AL$10,$AG137,1,1)/$AH137,0)</f>
        <v>5.4662379421221867E-2</v>
      </c>
      <c r="AM137" s="205">
        <f ca="1">IF($AH137&gt;0,OFFSET(DATA!$F$6,$AG$10+27*AM$10,$AG137,1,1)/$AH137,0)</f>
        <v>5.7877813504823149E-2</v>
      </c>
      <c r="AN137" s="205">
        <f ca="1">IF($AH137&gt;0,OFFSET(DATA!$F$6,$AG$10+27*AN$10,$AG137,1,1)/$AH137,0)</f>
        <v>9.6463022508038593E-3</v>
      </c>
      <c r="AO137" s="1">
        <f ca="1">OFFSET(DATA!$F$6,$AG$10+27*AO$10,$AG137,1,1)</f>
        <v>17</v>
      </c>
      <c r="AP137" s="1">
        <f t="shared" ca="1" si="3"/>
        <v>17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18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297</v>
      </c>
      <c r="AI138" s="205">
        <f ca="1">IF($AH138&gt;0,OFFSET(DATA!$F$6,$AG$10+27*AI$10,$AG138,1,1)/$AH138,0)</f>
        <v>0.57912457912457915</v>
      </c>
      <c r="AJ138" s="205">
        <f ca="1">IF($AH138&gt;0,OFFSET(DATA!$F$6,$AG$10+27*AJ$10,$AG138,1,1)/$AH138,0)</f>
        <v>0</v>
      </c>
      <c r="AK138" s="205">
        <f ca="1">IF($AH138&gt;0,OFFSET(DATA!$F$6,$AG$10+27*AK$10,$AG138,1,1)/$AH138,0)</f>
        <v>0.12794612794612795</v>
      </c>
      <c r="AL138" s="205">
        <f ca="1">IF($AH138&gt;0,OFFSET(DATA!$F$6,$AG$10+27*AL$10,$AG138,1,1)/$AH138,0)</f>
        <v>6.3973063973063973E-2</v>
      </c>
      <c r="AM138" s="205">
        <f ca="1">IF($AH138&gt;0,OFFSET(DATA!$F$6,$AG$10+27*AM$10,$AG138,1,1)/$AH138,0)</f>
        <v>4.3771043771043773E-2</v>
      </c>
      <c r="AN138" s="205">
        <f ca="1">IF($AH138&gt;0,OFFSET(DATA!$F$6,$AG$10+27*AN$10,$AG138,1,1)/$AH138,0)</f>
        <v>1.0101010101010102E-2</v>
      </c>
      <c r="AO138" s="1">
        <f ca="1">OFFSET(DATA!$F$6,$AG$10+27*AO$10,$AG138,1,1)</f>
        <v>17</v>
      </c>
      <c r="AP138" s="1">
        <f t="shared" ca="1" si="3"/>
        <v>17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18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298</v>
      </c>
      <c r="AI139" s="205">
        <f ca="1">IF($AH139&gt;0,OFFSET(DATA!$F$6,$AG$10+27*AI$10,$AG139,1,1)/$AH139,0)</f>
        <v>0.58389261744966447</v>
      </c>
      <c r="AJ139" s="205">
        <f ca="1">IF($AH139&gt;0,OFFSET(DATA!$F$6,$AG$10+27*AJ$10,$AG139,1,1)/$AH139,0)</f>
        <v>0</v>
      </c>
      <c r="AK139" s="205">
        <f ca="1">IF($AH139&gt;0,OFFSET(DATA!$F$6,$AG$10+27*AK$10,$AG139,1,1)/$AH139,0)</f>
        <v>0.12416107382550336</v>
      </c>
      <c r="AL139" s="205">
        <f ca="1">IF($AH139&gt;0,OFFSET(DATA!$F$6,$AG$10+27*AL$10,$AG139,1,1)/$AH139,0)</f>
        <v>4.3624161073825503E-2</v>
      </c>
      <c r="AM139" s="205">
        <f ca="1">IF($AH139&gt;0,OFFSET(DATA!$F$6,$AG$10+27*AM$10,$AG139,1,1)/$AH139,0)</f>
        <v>5.0335570469798654E-2</v>
      </c>
      <c r="AN139" s="205">
        <f ca="1">IF($AH139&gt;0,OFFSET(DATA!$F$6,$AG$10+27*AN$10,$AG139,1,1)/$AH139,0)</f>
        <v>1.0067114093959731E-2</v>
      </c>
      <c r="AO139" s="1">
        <f ca="1">OFFSET(DATA!$F$6,$AG$10+27*AO$10,$AG139,1,1)</f>
        <v>17</v>
      </c>
      <c r="AP139" s="1">
        <f t="shared" ca="1" si="3"/>
        <v>17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17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311</v>
      </c>
      <c r="AI140" s="205">
        <f ca="1">IF($AH140&gt;0,OFFSET(DATA!$F$6,$AG$10+27*AI$10,$AG140,1,1)/$AH140,0)</f>
        <v>0.5787781350482315</v>
      </c>
      <c r="AJ140" s="205">
        <f ca="1">IF($AH140&gt;0,OFFSET(DATA!$F$6,$AG$10+27*AJ$10,$AG140,1,1)/$AH140,0)</f>
        <v>0</v>
      </c>
      <c r="AK140" s="205">
        <f ca="1">IF($AH140&gt;0,OFFSET(DATA!$F$6,$AG$10+27*AK$10,$AG140,1,1)/$AH140,0)</f>
        <v>0.13183279742765272</v>
      </c>
      <c r="AL140" s="205">
        <f ca="1">IF($AH140&gt;0,OFFSET(DATA!$F$6,$AG$10+27*AL$10,$AG140,1,1)/$AH140,0)</f>
        <v>6.4308681672025719E-2</v>
      </c>
      <c r="AM140" s="205">
        <f ca="1">IF($AH140&gt;0,OFFSET(DATA!$F$6,$AG$10+27*AM$10,$AG140,1,1)/$AH140,0)</f>
        <v>4.5016077170418008E-2</v>
      </c>
      <c r="AN140" s="205">
        <f ca="1">IF($AH140&gt;0,OFFSET(DATA!$F$6,$AG$10+27*AN$10,$AG140,1,1)/$AH140,0)</f>
        <v>1.2861736334405145E-2</v>
      </c>
      <c r="AO140" s="1">
        <f ca="1">OFFSET(DATA!$F$6,$AG$10+27*AO$10,$AG140,1,1)</f>
        <v>17</v>
      </c>
      <c r="AP140" s="1">
        <f t="shared" ca="1" si="3"/>
        <v>17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17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318</v>
      </c>
      <c r="AI141" s="205">
        <f ca="1">IF($AH141&gt;0,OFFSET(DATA!$F$6,$AG$10+27*AI$10,$AG141,1,1)/$AH141,0)</f>
        <v>0.57232704402515722</v>
      </c>
      <c r="AJ141" s="205">
        <f ca="1">IF($AH141&gt;0,OFFSET(DATA!$F$6,$AG$10+27*AJ$10,$AG141,1,1)/$AH141,0)</f>
        <v>0</v>
      </c>
      <c r="AK141" s="205">
        <f ca="1">IF($AH141&gt;0,OFFSET(DATA!$F$6,$AG$10+27*AK$10,$AG141,1,1)/$AH141,0)</f>
        <v>0.14465408805031446</v>
      </c>
      <c r="AL141" s="205">
        <f ca="1">IF($AH141&gt;0,OFFSET(DATA!$F$6,$AG$10+27*AL$10,$AG141,1,1)/$AH141,0)</f>
        <v>8.1761006289308172E-2</v>
      </c>
      <c r="AM141" s="205">
        <f ca="1">IF($AH141&gt;0,OFFSET(DATA!$F$6,$AG$10+27*AM$10,$AG141,1,1)/$AH141,0)</f>
        <v>4.716981132075472E-2</v>
      </c>
      <c r="AN141" s="205">
        <f ca="1">IF($AH141&gt;0,OFFSET(DATA!$F$6,$AG$10+27*AN$10,$AG141,1,1)/$AH141,0)</f>
        <v>6.2893081761006293E-3</v>
      </c>
      <c r="AO141" s="1">
        <f ca="1">OFFSET(DATA!$F$6,$AG$10+27*AO$10,$AG141,1,1)</f>
        <v>18</v>
      </c>
      <c r="AP141" s="1">
        <f t="shared" ref="AP141:AP204" ca="1" si="5">IF($AP$8=1,$AO141,$BA141)</f>
        <v>18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18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306</v>
      </c>
      <c r="AI142" s="205">
        <f ca="1">IF($AH142&gt;0,OFFSET(DATA!$F$6,$AG$10+27*AI$10,$AG142,1,1)/$AH142,0)</f>
        <v>0.58496732026143794</v>
      </c>
      <c r="AJ142" s="205">
        <f ca="1">IF($AH142&gt;0,OFFSET(DATA!$F$6,$AG$10+27*AJ$10,$AG142,1,1)/$AH142,0)</f>
        <v>0</v>
      </c>
      <c r="AK142" s="205">
        <f ca="1">IF($AH142&gt;0,OFFSET(DATA!$F$6,$AG$10+27*AK$10,$AG142,1,1)/$AH142,0)</f>
        <v>0.14052287581699346</v>
      </c>
      <c r="AL142" s="205">
        <f ca="1">IF($AH142&gt;0,OFFSET(DATA!$F$6,$AG$10+27*AL$10,$AG142,1,1)/$AH142,0)</f>
        <v>6.8627450980392163E-2</v>
      </c>
      <c r="AM142" s="205">
        <f ca="1">IF($AH142&gt;0,OFFSET(DATA!$F$6,$AG$10+27*AM$10,$AG142,1,1)/$AH142,0)</f>
        <v>3.5947712418300651E-2</v>
      </c>
      <c r="AN142" s="205">
        <f ca="1">IF($AH142&gt;0,OFFSET(DATA!$F$6,$AG$10+27*AN$10,$AG142,1,1)/$AH142,0)</f>
        <v>6.5359477124183009E-3</v>
      </c>
      <c r="AO142" s="1">
        <f ca="1">OFFSET(DATA!$F$6,$AG$10+27*AO$10,$AG142,1,1)</f>
        <v>14</v>
      </c>
      <c r="AP142" s="1">
        <f t="shared" ca="1" si="5"/>
        <v>14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15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299</v>
      </c>
      <c r="AI143" s="205">
        <f ca="1">IF($AH143&gt;0,OFFSET(DATA!$F$6,$AG$10+27*AI$10,$AG143,1,1)/$AH143,0)</f>
        <v>0.5852842809364549</v>
      </c>
      <c r="AJ143" s="205">
        <f ca="1">IF($AH143&gt;0,OFFSET(DATA!$F$6,$AG$10+27*AJ$10,$AG143,1,1)/$AH143,0)</f>
        <v>0</v>
      </c>
      <c r="AK143" s="205">
        <f ca="1">IF($AH143&gt;0,OFFSET(DATA!$F$6,$AG$10+27*AK$10,$AG143,1,1)/$AH143,0)</f>
        <v>0.14381270903010032</v>
      </c>
      <c r="AL143" s="205">
        <f ca="1">IF($AH143&gt;0,OFFSET(DATA!$F$6,$AG$10+27*AL$10,$AG143,1,1)/$AH143,0)</f>
        <v>8.3612040133779264E-2</v>
      </c>
      <c r="AM143" s="205">
        <f ca="1">IF($AH143&gt;0,OFFSET(DATA!$F$6,$AG$10+27*AM$10,$AG143,1,1)/$AH143,0)</f>
        <v>4.3478260869565216E-2</v>
      </c>
      <c r="AN143" s="205">
        <f ca="1">IF($AH143&gt;0,OFFSET(DATA!$F$6,$AG$10+27*AN$10,$AG143,1,1)/$AH143,0)</f>
        <v>1.3377926421404682E-2</v>
      </c>
      <c r="AO143" s="1">
        <f ca="1">OFFSET(DATA!$F$6,$AG$10+27*AO$10,$AG143,1,1)</f>
        <v>15</v>
      </c>
      <c r="AP143" s="1">
        <f t="shared" ca="1" si="5"/>
        <v>15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16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314</v>
      </c>
      <c r="AI144" s="205">
        <f ca="1">IF($AH144&gt;0,OFFSET(DATA!$F$6,$AG$10+27*AI$10,$AG144,1,1)/$AH144,0)</f>
        <v>0.5573248407643312</v>
      </c>
      <c r="AJ144" s="205">
        <f ca="1">IF($AH144&gt;0,OFFSET(DATA!$F$6,$AG$10+27*AJ$10,$AG144,1,1)/$AH144,0)</f>
        <v>0</v>
      </c>
      <c r="AK144" s="205">
        <f ca="1">IF($AH144&gt;0,OFFSET(DATA!$F$6,$AG$10+27*AK$10,$AG144,1,1)/$AH144,0)</f>
        <v>0.13057324840764331</v>
      </c>
      <c r="AL144" s="205">
        <f ca="1">IF($AH144&gt;0,OFFSET(DATA!$F$6,$AG$10+27*AL$10,$AG144,1,1)/$AH144,0)</f>
        <v>7.0063694267515922E-2</v>
      </c>
      <c r="AM144" s="205">
        <f ca="1">IF($AH144&gt;0,OFFSET(DATA!$F$6,$AG$10+27*AM$10,$AG144,1,1)/$AH144,0)</f>
        <v>5.0955414012738856E-2</v>
      </c>
      <c r="AN144" s="205">
        <f ca="1">IF($AH144&gt;0,OFFSET(DATA!$F$6,$AG$10+27*AN$10,$AG144,1,1)/$AH144,0)</f>
        <v>2.2292993630573247E-2</v>
      </c>
      <c r="AO144" s="1">
        <f ca="1">OFFSET(DATA!$F$6,$AG$10+27*AO$10,$AG144,1,1)</f>
        <v>17</v>
      </c>
      <c r="AP144" s="1">
        <f t="shared" ca="1" si="5"/>
        <v>17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17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311</v>
      </c>
      <c r="AI145" s="205">
        <f ca="1">IF($AH145&gt;0,OFFSET(DATA!$F$6,$AG$10+27*AI$10,$AG145,1,1)/$AH145,0)</f>
        <v>0.5562700964630225</v>
      </c>
      <c r="AJ145" s="205">
        <f ca="1">IF($AH145&gt;0,OFFSET(DATA!$F$6,$AG$10+27*AJ$10,$AG145,1,1)/$AH145,0)</f>
        <v>0</v>
      </c>
      <c r="AK145" s="205">
        <f ca="1">IF($AH145&gt;0,OFFSET(DATA!$F$6,$AG$10+27*AK$10,$AG145,1,1)/$AH145,0)</f>
        <v>0.12861736334405144</v>
      </c>
      <c r="AL145" s="205">
        <f ca="1">IF($AH145&gt;0,OFFSET(DATA!$F$6,$AG$10+27*AL$10,$AG145,1,1)/$AH145,0)</f>
        <v>8.6816720257234734E-2</v>
      </c>
      <c r="AM145" s="205">
        <f ca="1">IF($AH145&gt;0,OFFSET(DATA!$F$6,$AG$10+27*AM$10,$AG145,1,1)/$AH145,0)</f>
        <v>6.4308681672025719E-2</v>
      </c>
      <c r="AN145" s="205">
        <f ca="1">IF($AH145&gt;0,OFFSET(DATA!$F$6,$AG$10+27*AN$10,$AG145,1,1)/$AH145,0)</f>
        <v>2.5723472668810289E-2</v>
      </c>
      <c r="AO145" s="1">
        <f ca="1">OFFSET(DATA!$F$6,$AG$10+27*AO$10,$AG145,1,1)</f>
        <v>17</v>
      </c>
      <c r="AP145" s="1">
        <f t="shared" ca="1" si="5"/>
        <v>17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17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310</v>
      </c>
      <c r="AI146" s="205">
        <f ca="1">IF($AH146&gt;0,OFFSET(DATA!$F$6,$AG$10+27*AI$10,$AG146,1,1)/$AH146,0)</f>
        <v>0.5741935483870968</v>
      </c>
      <c r="AJ146" s="205">
        <f ca="1">IF($AH146&gt;0,OFFSET(DATA!$F$6,$AG$10+27*AJ$10,$AG146,1,1)/$AH146,0)</f>
        <v>0</v>
      </c>
      <c r="AK146" s="205">
        <f ca="1">IF($AH146&gt;0,OFFSET(DATA!$F$6,$AG$10+27*AK$10,$AG146,1,1)/$AH146,0)</f>
        <v>0.11935483870967742</v>
      </c>
      <c r="AL146" s="205">
        <f ca="1">IF($AH146&gt;0,OFFSET(DATA!$F$6,$AG$10+27*AL$10,$AG146,1,1)/$AH146,0)</f>
        <v>7.0967741935483872E-2</v>
      </c>
      <c r="AM146" s="205">
        <f ca="1">IF($AH146&gt;0,OFFSET(DATA!$F$6,$AG$10+27*AM$10,$AG146,1,1)/$AH146,0)</f>
        <v>5.4838709677419356E-2</v>
      </c>
      <c r="AN146" s="205">
        <f ca="1">IF($AH146&gt;0,OFFSET(DATA!$F$6,$AG$10+27*AN$10,$AG146,1,1)/$AH146,0)</f>
        <v>1.935483870967742E-2</v>
      </c>
      <c r="AO146" s="1">
        <f ca="1">OFFSET(DATA!$F$6,$AG$10+27*AO$10,$AG146,1,1)</f>
        <v>16</v>
      </c>
      <c r="AP146" s="1">
        <f t="shared" ca="1" si="5"/>
        <v>16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17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297</v>
      </c>
      <c r="AI147" s="205">
        <f ca="1">IF($AH147&gt;0,OFFSET(DATA!$F$6,$AG$10+27*AI$10,$AG147,1,1)/$AH147,0)</f>
        <v>0.59595959595959591</v>
      </c>
      <c r="AJ147" s="205">
        <f ca="1">IF($AH147&gt;0,OFFSET(DATA!$F$6,$AG$10+27*AJ$10,$AG147,1,1)/$AH147,0)</f>
        <v>0</v>
      </c>
      <c r="AK147" s="205">
        <f ca="1">IF($AH147&gt;0,OFFSET(DATA!$F$6,$AG$10+27*AK$10,$AG147,1,1)/$AH147,0)</f>
        <v>0.13131313131313133</v>
      </c>
      <c r="AL147" s="205">
        <f ca="1">IF($AH147&gt;0,OFFSET(DATA!$F$6,$AG$10+27*AL$10,$AG147,1,1)/$AH147,0)</f>
        <v>8.4175084175084181E-2</v>
      </c>
      <c r="AM147" s="205">
        <f ca="1">IF($AH147&gt;0,OFFSET(DATA!$F$6,$AG$10+27*AM$10,$AG147,1,1)/$AH147,0)</f>
        <v>4.3771043771043773E-2</v>
      </c>
      <c r="AN147" s="205">
        <f ca="1">IF($AH147&gt;0,OFFSET(DATA!$F$6,$AG$10+27*AN$10,$AG147,1,1)/$AH147,0)</f>
        <v>1.0101010101010102E-2</v>
      </c>
      <c r="AO147" s="1">
        <f ca="1">OFFSET(DATA!$F$6,$AG$10+27*AO$10,$AG147,1,1)</f>
        <v>15</v>
      </c>
      <c r="AP147" s="1">
        <f t="shared" ca="1" si="5"/>
        <v>15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16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279</v>
      </c>
      <c r="AI148" s="205">
        <f ca="1">IF($AH148&gt;0,OFFSET(DATA!$F$6,$AG$10+27*AI$10,$AG148,1,1)/$AH148,0)</f>
        <v>0.63082437275985659</v>
      </c>
      <c r="AJ148" s="205">
        <f ca="1">IF($AH148&gt;0,OFFSET(DATA!$F$6,$AG$10+27*AJ$10,$AG148,1,1)/$AH148,0)</f>
        <v>0</v>
      </c>
      <c r="AK148" s="205">
        <f ca="1">IF($AH148&gt;0,OFFSET(DATA!$F$6,$AG$10+27*AK$10,$AG148,1,1)/$AH148,0)</f>
        <v>0.13620071684587814</v>
      </c>
      <c r="AL148" s="205">
        <f ca="1">IF($AH148&gt;0,OFFSET(DATA!$F$6,$AG$10+27*AL$10,$AG148,1,1)/$AH148,0)</f>
        <v>9.6774193548387094E-2</v>
      </c>
      <c r="AM148" s="205">
        <f ca="1">IF($AH148&gt;0,OFFSET(DATA!$F$6,$AG$10+27*AM$10,$AG148,1,1)/$AH148,0)</f>
        <v>2.8673835125448029E-2</v>
      </c>
      <c r="AN148" s="205">
        <f ca="1">IF($AH148&gt;0,OFFSET(DATA!$F$6,$AG$10+27*AN$10,$AG148,1,1)/$AH148,0)</f>
        <v>1.0752688172043012E-2</v>
      </c>
      <c r="AO148" s="1">
        <f ca="1">OFFSET(DATA!$F$6,$AG$10+27*AO$10,$AG148,1,1)</f>
        <v>13</v>
      </c>
      <c r="AP148" s="1">
        <f t="shared" ca="1" si="5"/>
        <v>13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13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270</v>
      </c>
      <c r="AI149" s="205">
        <f ca="1">IF($AH149&gt;0,OFFSET(DATA!$F$6,$AG$10+27*AI$10,$AG149,1,1)/$AH149,0)</f>
        <v>0.63703703703703707</v>
      </c>
      <c r="AJ149" s="205">
        <f ca="1">IF($AH149&gt;0,OFFSET(DATA!$F$6,$AG$10+27*AJ$10,$AG149,1,1)/$AH149,0)</f>
        <v>0</v>
      </c>
      <c r="AK149" s="205">
        <f ca="1">IF($AH149&gt;0,OFFSET(DATA!$F$6,$AG$10+27*AK$10,$AG149,1,1)/$AH149,0)</f>
        <v>0.14444444444444443</v>
      </c>
      <c r="AL149" s="205">
        <f ca="1">IF($AH149&gt;0,OFFSET(DATA!$F$6,$AG$10+27*AL$10,$AG149,1,1)/$AH149,0)</f>
        <v>7.0370370370370375E-2</v>
      </c>
      <c r="AM149" s="205">
        <f ca="1">IF($AH149&gt;0,OFFSET(DATA!$F$6,$AG$10+27*AM$10,$AG149,1,1)/$AH149,0)</f>
        <v>4.0740740740740744E-2</v>
      </c>
      <c r="AN149" s="205">
        <f ca="1">IF($AH149&gt;0,OFFSET(DATA!$F$6,$AG$10+27*AN$10,$AG149,1,1)/$AH149,0)</f>
        <v>1.1111111111111112E-2</v>
      </c>
      <c r="AO149" s="1">
        <f ca="1">OFFSET(DATA!$F$6,$AG$10+27*AO$10,$AG149,1,1)</f>
        <v>13</v>
      </c>
      <c r="AP149" s="1">
        <f t="shared" ca="1" si="5"/>
        <v>13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14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269</v>
      </c>
      <c r="AI150" s="205">
        <f ca="1">IF($AH150&gt;0,OFFSET(DATA!$F$6,$AG$10+27*AI$10,$AG150,1,1)/$AH150,0)</f>
        <v>0.64312267657992561</v>
      </c>
      <c r="AJ150" s="205">
        <f ca="1">IF($AH150&gt;0,OFFSET(DATA!$F$6,$AG$10+27*AJ$10,$AG150,1,1)/$AH150,0)</f>
        <v>0</v>
      </c>
      <c r="AK150" s="205">
        <f ca="1">IF($AH150&gt;0,OFFSET(DATA!$F$6,$AG$10+27*AK$10,$AG150,1,1)/$AH150,0)</f>
        <v>0.1449814126394052</v>
      </c>
      <c r="AL150" s="205">
        <f ca="1">IF($AH150&gt;0,OFFSET(DATA!$F$6,$AG$10+27*AL$10,$AG150,1,1)/$AH150,0)</f>
        <v>5.204460966542751E-2</v>
      </c>
      <c r="AM150" s="205">
        <f ca="1">IF($AH150&gt;0,OFFSET(DATA!$F$6,$AG$10+27*AM$10,$AG150,1,1)/$AH150,0)</f>
        <v>4.4609665427509292E-2</v>
      </c>
      <c r="AN150" s="205">
        <f ca="1">IF($AH150&gt;0,OFFSET(DATA!$F$6,$AG$10+27*AN$10,$AG150,1,1)/$AH150,0)</f>
        <v>1.1152416356877323E-2</v>
      </c>
      <c r="AO150" s="1">
        <f ca="1">OFFSET(DATA!$F$6,$AG$10+27*AO$10,$AG150,1,1)</f>
        <v>16</v>
      </c>
      <c r="AP150" s="1">
        <f t="shared" ca="1" si="5"/>
        <v>16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16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239</v>
      </c>
      <c r="AI151" s="205">
        <f ca="1">IF($AH151&gt;0,OFFSET(DATA!$F$6,$AG$10+27*AI$10,$AG151,1,1)/$AH151,0)</f>
        <v>0.63179916317991636</v>
      </c>
      <c r="AJ151" s="205">
        <f ca="1">IF($AH151&gt;0,OFFSET(DATA!$F$6,$AG$10+27*AJ$10,$AG151,1,1)/$AH151,0)</f>
        <v>0</v>
      </c>
      <c r="AK151" s="205">
        <f ca="1">IF($AH151&gt;0,OFFSET(DATA!$F$6,$AG$10+27*AK$10,$AG151,1,1)/$AH151,0)</f>
        <v>0.13389121338912133</v>
      </c>
      <c r="AL151" s="205">
        <f ca="1">IF($AH151&gt;0,OFFSET(DATA!$F$6,$AG$10+27*AL$10,$AG151,1,1)/$AH151,0)</f>
        <v>5.0209205020920501E-2</v>
      </c>
      <c r="AM151" s="205">
        <f ca="1">IF($AH151&gt;0,OFFSET(DATA!$F$6,$AG$10+27*AM$10,$AG151,1,1)/$AH151,0)</f>
        <v>5.8577405857740586E-2</v>
      </c>
      <c r="AN151" s="205">
        <f ca="1">IF($AH151&gt;0,OFFSET(DATA!$F$6,$AG$10+27*AN$10,$AG151,1,1)/$AH151,0)</f>
        <v>8.368200836820083E-3</v>
      </c>
      <c r="AO151" s="1">
        <f ca="1">OFFSET(DATA!$F$6,$AG$10+27*AO$10,$AG151,1,1)</f>
        <v>16</v>
      </c>
      <c r="AP151" s="1">
        <f t="shared" ca="1" si="5"/>
        <v>16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17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236</v>
      </c>
      <c r="AI152" s="205">
        <f ca="1">IF($AH152&gt;0,OFFSET(DATA!$F$6,$AG$10+27*AI$10,$AG152,1,1)/$AH152,0)</f>
        <v>0.6228813559322034</v>
      </c>
      <c r="AJ152" s="205">
        <f ca="1">IF($AH152&gt;0,OFFSET(DATA!$F$6,$AG$10+27*AJ$10,$AG152,1,1)/$AH152,0)</f>
        <v>0</v>
      </c>
      <c r="AK152" s="205">
        <f ca="1">IF($AH152&gt;0,OFFSET(DATA!$F$6,$AG$10+27*AK$10,$AG152,1,1)/$AH152,0)</f>
        <v>0.1271186440677966</v>
      </c>
      <c r="AL152" s="205">
        <f ca="1">IF($AH152&gt;0,OFFSET(DATA!$F$6,$AG$10+27*AL$10,$AG152,1,1)/$AH152,0)</f>
        <v>5.0847457627118647E-2</v>
      </c>
      <c r="AM152" s="205">
        <f ca="1">IF($AH152&gt;0,OFFSET(DATA!$F$6,$AG$10+27*AM$10,$AG152,1,1)/$AH152,0)</f>
        <v>3.3898305084745763E-2</v>
      </c>
      <c r="AN152" s="205">
        <f ca="1">IF($AH152&gt;0,OFFSET(DATA!$F$6,$AG$10+27*AN$10,$AG152,1,1)/$AH152,0)</f>
        <v>8.4745762711864406E-3</v>
      </c>
      <c r="AO152" s="1">
        <f ca="1">OFFSET(DATA!$F$6,$AG$10+27*AO$10,$AG152,1,1)</f>
        <v>17</v>
      </c>
      <c r="AP152" s="1">
        <f t="shared" ca="1" si="5"/>
        <v>17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18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236</v>
      </c>
      <c r="AI153" s="205">
        <f ca="1">IF($AH153&gt;0,OFFSET(DATA!$F$6,$AG$10+27*AI$10,$AG153,1,1)/$AH153,0)</f>
        <v>0.61440677966101698</v>
      </c>
      <c r="AJ153" s="205">
        <f ca="1">IF($AH153&gt;0,OFFSET(DATA!$F$6,$AG$10+27*AJ$10,$AG153,1,1)/$AH153,0)</f>
        <v>0</v>
      </c>
      <c r="AK153" s="205">
        <f ca="1">IF($AH153&gt;0,OFFSET(DATA!$F$6,$AG$10+27*AK$10,$AG153,1,1)/$AH153,0)</f>
        <v>0.13135593220338984</v>
      </c>
      <c r="AL153" s="205">
        <f ca="1">IF($AH153&gt;0,OFFSET(DATA!$F$6,$AG$10+27*AL$10,$AG153,1,1)/$AH153,0)</f>
        <v>5.0847457627118647E-2</v>
      </c>
      <c r="AM153" s="205">
        <f ca="1">IF($AH153&gt;0,OFFSET(DATA!$F$6,$AG$10+27*AM$10,$AG153,1,1)/$AH153,0)</f>
        <v>5.9322033898305086E-2</v>
      </c>
      <c r="AN153" s="205">
        <f ca="1">IF($AH153&gt;0,OFFSET(DATA!$F$6,$AG$10+27*AN$10,$AG153,1,1)/$AH153,0)</f>
        <v>4.2372881355932203E-3</v>
      </c>
      <c r="AO153" s="1">
        <f ca="1">OFFSET(DATA!$F$6,$AG$10+27*AO$10,$AG153,1,1)</f>
        <v>17</v>
      </c>
      <c r="AP153" s="1">
        <f t="shared" ca="1" si="5"/>
        <v>17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17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241</v>
      </c>
      <c r="AI154" s="205">
        <f ca="1">IF($AH154&gt;0,OFFSET(DATA!$F$6,$AG$10+27*AI$10,$AG154,1,1)/$AH154,0)</f>
        <v>0.62240663900414939</v>
      </c>
      <c r="AJ154" s="205">
        <f ca="1">IF($AH154&gt;0,OFFSET(DATA!$F$6,$AG$10+27*AJ$10,$AG154,1,1)/$AH154,0)</f>
        <v>0</v>
      </c>
      <c r="AK154" s="205">
        <f ca="1">IF($AH154&gt;0,OFFSET(DATA!$F$6,$AG$10+27*AK$10,$AG154,1,1)/$AH154,0)</f>
        <v>0.13278008298755187</v>
      </c>
      <c r="AL154" s="205">
        <f ca="1">IF($AH154&gt;0,OFFSET(DATA!$F$6,$AG$10+27*AL$10,$AG154,1,1)/$AH154,0)</f>
        <v>4.1493775933609957E-2</v>
      </c>
      <c r="AM154" s="205">
        <f ca="1">IF($AH154&gt;0,OFFSET(DATA!$F$6,$AG$10+27*AM$10,$AG154,1,1)/$AH154,0)</f>
        <v>8.7136929460580909E-2</v>
      </c>
      <c r="AN154" s="205">
        <f ca="1">IF($AH154&gt;0,OFFSET(DATA!$F$6,$AG$10+27*AN$10,$AG154,1,1)/$AH154,0)</f>
        <v>4.1493775933609959E-3</v>
      </c>
      <c r="AO154" s="1">
        <f ca="1">OFFSET(DATA!$F$6,$AG$10+27*AO$10,$AG154,1,1)</f>
        <v>16</v>
      </c>
      <c r="AP154" s="1">
        <f t="shared" ca="1" si="5"/>
        <v>16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16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237</v>
      </c>
      <c r="AI155" s="205">
        <f ca="1">IF($AH155&gt;0,OFFSET(DATA!$F$6,$AG$10+27*AI$10,$AG155,1,1)/$AH155,0)</f>
        <v>0.61181434599156115</v>
      </c>
      <c r="AJ155" s="205">
        <f ca="1">IF($AH155&gt;0,OFFSET(DATA!$F$6,$AG$10+27*AJ$10,$AG155,1,1)/$AH155,0)</f>
        <v>0</v>
      </c>
      <c r="AK155" s="205">
        <f ca="1">IF($AH155&gt;0,OFFSET(DATA!$F$6,$AG$10+27*AK$10,$AG155,1,1)/$AH155,0)</f>
        <v>0.14767932489451477</v>
      </c>
      <c r="AL155" s="205">
        <f ca="1">IF($AH155&gt;0,OFFSET(DATA!$F$6,$AG$10+27*AL$10,$AG155,1,1)/$AH155,0)</f>
        <v>7.5949367088607597E-2</v>
      </c>
      <c r="AM155" s="205">
        <f ca="1">IF($AH155&gt;0,OFFSET(DATA!$F$6,$AG$10+27*AM$10,$AG155,1,1)/$AH155,0)</f>
        <v>5.4852320675105488E-2</v>
      </c>
      <c r="AN155" s="205">
        <f ca="1">IF($AH155&gt;0,OFFSET(DATA!$F$6,$AG$10+27*AN$10,$AG155,1,1)/$AH155,0)</f>
        <v>8.4388185654008432E-3</v>
      </c>
      <c r="AO155" s="1">
        <f ca="1">OFFSET(DATA!$F$6,$AG$10+27*AO$10,$AG155,1,1)</f>
        <v>17</v>
      </c>
      <c r="AP155" s="1">
        <f t="shared" ca="1" si="5"/>
        <v>17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17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237</v>
      </c>
      <c r="AI156" s="205">
        <f ca="1">IF($AH156&gt;0,OFFSET(DATA!$F$6,$AG$10+27*AI$10,$AG156,1,1)/$AH156,0)</f>
        <v>0.58227848101265822</v>
      </c>
      <c r="AJ156" s="205">
        <f ca="1">IF($AH156&gt;0,OFFSET(DATA!$F$6,$AG$10+27*AJ$10,$AG156,1,1)/$AH156,0)</f>
        <v>0</v>
      </c>
      <c r="AK156" s="205">
        <f ca="1">IF($AH156&gt;0,OFFSET(DATA!$F$6,$AG$10+27*AK$10,$AG156,1,1)/$AH156,0)</f>
        <v>0.15611814345991562</v>
      </c>
      <c r="AL156" s="205">
        <f ca="1">IF($AH156&gt;0,OFFSET(DATA!$F$6,$AG$10+27*AL$10,$AG156,1,1)/$AH156,0)</f>
        <v>8.8607594936708861E-2</v>
      </c>
      <c r="AM156" s="205">
        <f ca="1">IF($AH156&gt;0,OFFSET(DATA!$F$6,$AG$10+27*AM$10,$AG156,1,1)/$AH156,0)</f>
        <v>6.7510548523206745E-2</v>
      </c>
      <c r="AN156" s="205">
        <f ca="1">IF($AH156&gt;0,OFFSET(DATA!$F$6,$AG$10+27*AN$10,$AG156,1,1)/$AH156,0)</f>
        <v>2.9535864978902954E-2</v>
      </c>
      <c r="AO156" s="1">
        <f ca="1">OFFSET(DATA!$F$6,$AG$10+27*AO$10,$AG156,1,1)</f>
        <v>17</v>
      </c>
      <c r="AP156" s="1">
        <f t="shared" ca="1" si="5"/>
        <v>17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17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230</v>
      </c>
      <c r="AI157" s="205">
        <f ca="1">IF($AH157&gt;0,OFFSET(DATA!$F$6,$AG$10+27*AI$10,$AG157,1,1)/$AH157,0)</f>
        <v>0.62173913043478257</v>
      </c>
      <c r="AJ157" s="205">
        <f ca="1">IF($AH157&gt;0,OFFSET(DATA!$F$6,$AG$10+27*AJ$10,$AG157,1,1)/$AH157,0)</f>
        <v>0</v>
      </c>
      <c r="AK157" s="205">
        <f ca="1">IF($AH157&gt;0,OFFSET(DATA!$F$6,$AG$10+27*AK$10,$AG157,1,1)/$AH157,0)</f>
        <v>0.16086956521739129</v>
      </c>
      <c r="AL157" s="205">
        <f ca="1">IF($AH157&gt;0,OFFSET(DATA!$F$6,$AG$10+27*AL$10,$AG157,1,1)/$AH157,0)</f>
        <v>5.2173913043478258E-2</v>
      </c>
      <c r="AM157" s="205">
        <f ca="1">IF($AH157&gt;0,OFFSET(DATA!$F$6,$AG$10+27*AM$10,$AG157,1,1)/$AH157,0)</f>
        <v>6.9565217391304349E-2</v>
      </c>
      <c r="AN157" s="205">
        <f ca="1">IF($AH157&gt;0,OFFSET(DATA!$F$6,$AG$10+27*AN$10,$AG157,1,1)/$AH157,0)</f>
        <v>2.1739130434782608E-2</v>
      </c>
      <c r="AO157" s="1">
        <f ca="1">OFFSET(DATA!$F$6,$AG$10+27*AO$10,$AG157,1,1)</f>
        <v>17</v>
      </c>
      <c r="AP157" s="1">
        <f t="shared" ca="1" si="5"/>
        <v>17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17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228</v>
      </c>
      <c r="AI158" s="205">
        <f ca="1">IF($AH158&gt;0,OFFSET(DATA!$F$6,$AG$10+27*AI$10,$AG158,1,1)/$AH158,0)</f>
        <v>0.64035087719298245</v>
      </c>
      <c r="AJ158" s="205">
        <f ca="1">IF($AH158&gt;0,OFFSET(DATA!$F$6,$AG$10+27*AJ$10,$AG158,1,1)/$AH158,0)</f>
        <v>0</v>
      </c>
      <c r="AK158" s="205">
        <f ca="1">IF($AH158&gt;0,OFFSET(DATA!$F$6,$AG$10+27*AK$10,$AG158,1,1)/$AH158,0)</f>
        <v>0.16666666666666666</v>
      </c>
      <c r="AL158" s="205">
        <f ca="1">IF($AH158&gt;0,OFFSET(DATA!$F$6,$AG$10+27*AL$10,$AG158,1,1)/$AH158,0)</f>
        <v>3.9473684210526314E-2</v>
      </c>
      <c r="AM158" s="205">
        <f ca="1">IF($AH158&gt;0,OFFSET(DATA!$F$6,$AG$10+27*AM$10,$AG158,1,1)/$AH158,0)</f>
        <v>7.0175438596491224E-2</v>
      </c>
      <c r="AN158" s="205">
        <f ca="1">IF($AH158&gt;0,OFFSET(DATA!$F$6,$AG$10+27*AN$10,$AG158,1,1)/$AH158,0)</f>
        <v>1.7543859649122806E-2</v>
      </c>
      <c r="AO158" s="1">
        <f ca="1">OFFSET(DATA!$F$6,$AG$10+27*AO$10,$AG158,1,1)</f>
        <v>14</v>
      </c>
      <c r="AP158" s="1">
        <f t="shared" ca="1" si="5"/>
        <v>14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14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259</v>
      </c>
      <c r="AI159" s="205">
        <f ca="1">IF($AH159&gt;0,OFFSET(DATA!$F$6,$AG$10+27*AI$10,$AG159,1,1)/$AH159,0)</f>
        <v>0.58301158301158296</v>
      </c>
      <c r="AJ159" s="205">
        <f ca="1">IF($AH159&gt;0,OFFSET(DATA!$F$6,$AG$10+27*AJ$10,$AG159,1,1)/$AH159,0)</f>
        <v>0</v>
      </c>
      <c r="AK159" s="205">
        <f ca="1">IF($AH159&gt;0,OFFSET(DATA!$F$6,$AG$10+27*AK$10,$AG159,1,1)/$AH159,0)</f>
        <v>0.12355212355212356</v>
      </c>
      <c r="AL159" s="205">
        <f ca="1">IF($AH159&gt;0,OFFSET(DATA!$F$6,$AG$10+27*AL$10,$AG159,1,1)/$AH159,0)</f>
        <v>5.019305019305019E-2</v>
      </c>
      <c r="AM159" s="205">
        <f ca="1">IF($AH159&gt;0,OFFSET(DATA!$F$6,$AG$10+27*AM$10,$AG159,1,1)/$AH159,0)</f>
        <v>4.633204633204633E-2</v>
      </c>
      <c r="AN159" s="205">
        <f ca="1">IF($AH159&gt;0,OFFSET(DATA!$F$6,$AG$10+27*AN$10,$AG159,1,1)/$AH159,0)</f>
        <v>3.0888030888030889E-2</v>
      </c>
      <c r="AO159" s="1">
        <f ca="1">OFFSET(DATA!$F$6,$AG$10+27*AO$10,$AG159,1,1)</f>
        <v>14</v>
      </c>
      <c r="AP159" s="1">
        <f t="shared" ca="1" si="5"/>
        <v>14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13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290</v>
      </c>
      <c r="AI160" s="205">
        <f ca="1">IF($AH160&gt;0,OFFSET(DATA!$F$6,$AG$10+27*AI$10,$AG160,1,1)/$AH160,0)</f>
        <v>0.48275862068965519</v>
      </c>
      <c r="AJ160" s="205">
        <f ca="1">IF($AH160&gt;0,OFFSET(DATA!$F$6,$AG$10+27*AJ$10,$AG160,1,1)/$AH160,0)</f>
        <v>0</v>
      </c>
      <c r="AK160" s="205">
        <f ca="1">IF($AH160&gt;0,OFFSET(DATA!$F$6,$AG$10+27*AK$10,$AG160,1,1)/$AH160,0)</f>
        <v>0.11379310344827587</v>
      </c>
      <c r="AL160" s="205">
        <f ca="1">IF($AH160&gt;0,OFFSET(DATA!$F$6,$AG$10+27*AL$10,$AG160,1,1)/$AH160,0)</f>
        <v>8.9655172413793102E-2</v>
      </c>
      <c r="AM160" s="205">
        <f ca="1">IF($AH160&gt;0,OFFSET(DATA!$F$6,$AG$10+27*AM$10,$AG160,1,1)/$AH160,0)</f>
        <v>7.586206896551724E-2</v>
      </c>
      <c r="AN160" s="205">
        <f ca="1">IF($AH160&gt;0,OFFSET(DATA!$F$6,$AG$10+27*AN$10,$AG160,1,1)/$AH160,0)</f>
        <v>2.0689655172413793E-2</v>
      </c>
      <c r="AO160" s="1">
        <f ca="1">OFFSET(DATA!$F$6,$AG$10+27*AO$10,$AG160,1,1)</f>
        <v>18</v>
      </c>
      <c r="AP160" s="1">
        <f t="shared" ca="1" si="5"/>
        <v>18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18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305</v>
      </c>
      <c r="AI161" s="205">
        <f ca="1">IF($AH161&gt;0,OFFSET(DATA!$F$6,$AG$10+27*AI$10,$AG161,1,1)/$AH161,0)</f>
        <v>0.47868852459016392</v>
      </c>
      <c r="AJ161" s="205">
        <f ca="1">IF($AH161&gt;0,OFFSET(DATA!$F$6,$AG$10+27*AJ$10,$AG161,1,1)/$AH161,0)</f>
        <v>0</v>
      </c>
      <c r="AK161" s="205">
        <f ca="1">IF($AH161&gt;0,OFFSET(DATA!$F$6,$AG$10+27*AK$10,$AG161,1,1)/$AH161,0)</f>
        <v>0.11475409836065574</v>
      </c>
      <c r="AL161" s="205">
        <f ca="1">IF($AH161&gt;0,OFFSET(DATA!$F$6,$AG$10+27*AL$10,$AG161,1,1)/$AH161,0)</f>
        <v>8.5245901639344257E-2</v>
      </c>
      <c r="AM161" s="205">
        <f ca="1">IF($AH161&gt;0,OFFSET(DATA!$F$6,$AG$10+27*AM$10,$AG161,1,1)/$AH161,0)</f>
        <v>5.9016393442622953E-2</v>
      </c>
      <c r="AN161" s="205">
        <f ca="1">IF($AH161&gt;0,OFFSET(DATA!$F$6,$AG$10+27*AN$10,$AG161,1,1)/$AH161,0)</f>
        <v>1.9672131147540985E-2</v>
      </c>
      <c r="AO161" s="1">
        <f ca="1">OFFSET(DATA!$F$6,$AG$10+27*AO$10,$AG161,1,1)</f>
        <v>18</v>
      </c>
      <c r="AP161" s="1">
        <f t="shared" ca="1" si="5"/>
        <v>18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18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312</v>
      </c>
      <c r="AI162" s="205">
        <f ca="1">IF($AH162&gt;0,OFFSET(DATA!$F$6,$AG$10+27*AI$10,$AG162,1,1)/$AH162,0)</f>
        <v>0.53205128205128205</v>
      </c>
      <c r="AJ162" s="205">
        <f ca="1">IF($AH162&gt;0,OFFSET(DATA!$F$6,$AG$10+27*AJ$10,$AG162,1,1)/$AH162,0)</f>
        <v>0</v>
      </c>
      <c r="AK162" s="205">
        <f ca="1">IF($AH162&gt;0,OFFSET(DATA!$F$6,$AG$10+27*AK$10,$AG162,1,1)/$AH162,0)</f>
        <v>0.11858974358974358</v>
      </c>
      <c r="AL162" s="205">
        <f ca="1">IF($AH162&gt;0,OFFSET(DATA!$F$6,$AG$10+27*AL$10,$AG162,1,1)/$AH162,0)</f>
        <v>9.2948717948717952E-2</v>
      </c>
      <c r="AM162" s="205">
        <f ca="1">IF($AH162&gt;0,OFFSET(DATA!$F$6,$AG$10+27*AM$10,$AG162,1,1)/$AH162,0)</f>
        <v>3.5256410256410256E-2</v>
      </c>
      <c r="AN162" s="205">
        <f ca="1">IF($AH162&gt;0,OFFSET(DATA!$F$6,$AG$10+27*AN$10,$AG162,1,1)/$AH162,0)</f>
        <v>9.6153846153846159E-3</v>
      </c>
      <c r="AO162" s="1">
        <f ca="1">OFFSET(DATA!$F$6,$AG$10+27*AO$10,$AG162,1,1)</f>
        <v>16</v>
      </c>
      <c r="AP162" s="1">
        <f t="shared" ca="1" si="5"/>
        <v>16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17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322</v>
      </c>
      <c r="AI163" s="205">
        <f ca="1">IF($AH163&gt;0,OFFSET(DATA!$F$6,$AG$10+27*AI$10,$AG163,1,1)/$AH163,0)</f>
        <v>0.54347826086956519</v>
      </c>
      <c r="AJ163" s="205">
        <f ca="1">IF($AH163&gt;0,OFFSET(DATA!$F$6,$AG$10+27*AJ$10,$AG163,1,1)/$AH163,0)</f>
        <v>0</v>
      </c>
      <c r="AK163" s="205">
        <f ca="1">IF($AH163&gt;0,OFFSET(DATA!$F$6,$AG$10+27*AK$10,$AG163,1,1)/$AH163,0)</f>
        <v>0.12422360248447205</v>
      </c>
      <c r="AL163" s="205">
        <f ca="1">IF($AH163&gt;0,OFFSET(DATA!$F$6,$AG$10+27*AL$10,$AG163,1,1)/$AH163,0)</f>
        <v>6.8322981366459631E-2</v>
      </c>
      <c r="AM163" s="205">
        <f ca="1">IF($AH163&gt;0,OFFSET(DATA!$F$6,$AG$10+27*AM$10,$AG163,1,1)/$AH163,0)</f>
        <v>4.6583850931677016E-2</v>
      </c>
      <c r="AN163" s="205">
        <f ca="1">IF($AH163&gt;0,OFFSET(DATA!$F$6,$AG$10+27*AN$10,$AG163,1,1)/$AH163,0)</f>
        <v>1.2422360248447204E-2</v>
      </c>
      <c r="AO163" s="1">
        <f ca="1">OFFSET(DATA!$F$6,$AG$10+27*AO$10,$AG163,1,1)</f>
        <v>17</v>
      </c>
      <c r="AP163" s="1">
        <f t="shared" ca="1" si="5"/>
        <v>17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17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321</v>
      </c>
      <c r="AI164" s="205">
        <f ca="1">IF($AH164&gt;0,OFFSET(DATA!$F$6,$AG$10+27*AI$10,$AG164,1,1)/$AH164,0)</f>
        <v>0.58566978193146413</v>
      </c>
      <c r="AJ164" s="205">
        <f ca="1">IF($AH164&gt;0,OFFSET(DATA!$F$6,$AG$10+27*AJ$10,$AG164,1,1)/$AH164,0)</f>
        <v>0</v>
      </c>
      <c r="AK164" s="205">
        <f ca="1">IF($AH164&gt;0,OFFSET(DATA!$F$6,$AG$10+27*AK$10,$AG164,1,1)/$AH164,0)</f>
        <v>0.13395638629283488</v>
      </c>
      <c r="AL164" s="205">
        <f ca="1">IF($AH164&gt;0,OFFSET(DATA!$F$6,$AG$10+27*AL$10,$AG164,1,1)/$AH164,0)</f>
        <v>6.2305295950155763E-2</v>
      </c>
      <c r="AM164" s="205">
        <f ca="1">IF($AH164&gt;0,OFFSET(DATA!$F$6,$AG$10+27*AM$10,$AG164,1,1)/$AH164,0)</f>
        <v>6.5420560747663545E-2</v>
      </c>
      <c r="AN164" s="205">
        <f ca="1">IF($AH164&gt;0,OFFSET(DATA!$F$6,$AG$10+27*AN$10,$AG164,1,1)/$AH164,0)</f>
        <v>1.5576323987538941E-2</v>
      </c>
      <c r="AO164" s="1">
        <f ca="1">OFFSET(DATA!$F$6,$AG$10+27*AO$10,$AG164,1,1)</f>
        <v>16</v>
      </c>
      <c r="AP164" s="1">
        <f t="shared" ca="1" si="5"/>
        <v>16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15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331</v>
      </c>
      <c r="AI165" s="205">
        <f ca="1">IF($AH165&gt;0,OFFSET(DATA!$F$6,$AG$10+27*AI$10,$AG165,1,1)/$AH165,0)</f>
        <v>0.57401812688821752</v>
      </c>
      <c r="AJ165" s="205">
        <f ca="1">IF($AH165&gt;0,OFFSET(DATA!$F$6,$AG$10+27*AJ$10,$AG165,1,1)/$AH165,0)</f>
        <v>0</v>
      </c>
      <c r="AK165" s="205">
        <f ca="1">IF($AH165&gt;0,OFFSET(DATA!$F$6,$AG$10+27*AK$10,$AG165,1,1)/$AH165,0)</f>
        <v>0.1419939577039275</v>
      </c>
      <c r="AL165" s="205">
        <f ca="1">IF($AH165&gt;0,OFFSET(DATA!$F$6,$AG$10+27*AL$10,$AG165,1,1)/$AH165,0)</f>
        <v>6.9486404833836862E-2</v>
      </c>
      <c r="AM165" s="205">
        <f ca="1">IF($AH165&gt;0,OFFSET(DATA!$F$6,$AG$10+27*AM$10,$AG165,1,1)/$AH165,0)</f>
        <v>6.0422960725075532E-2</v>
      </c>
      <c r="AN165" s="205">
        <f ca="1">IF($AH165&gt;0,OFFSET(DATA!$F$6,$AG$10+27*AN$10,$AG165,1,1)/$AH165,0)</f>
        <v>2.4169184290030211E-2</v>
      </c>
      <c r="AO165" s="1">
        <f ca="1">OFFSET(DATA!$F$6,$AG$10+27*AO$10,$AG165,1,1)</f>
        <v>16</v>
      </c>
      <c r="AP165" s="1">
        <f t="shared" ca="1" si="5"/>
        <v>16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16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343</v>
      </c>
      <c r="AI166" s="205">
        <f ca="1">IF($AH166&gt;0,OFFSET(DATA!$F$6,$AG$10+27*AI$10,$AG166,1,1)/$AH166,0)</f>
        <v>0.56851311953352768</v>
      </c>
      <c r="AJ166" s="205">
        <f ca="1">IF($AH166&gt;0,OFFSET(DATA!$F$6,$AG$10+27*AJ$10,$AG166,1,1)/$AH166,0)</f>
        <v>0</v>
      </c>
      <c r="AK166" s="205">
        <f ca="1">IF($AH166&gt;0,OFFSET(DATA!$F$6,$AG$10+27*AK$10,$AG166,1,1)/$AH166,0)</f>
        <v>0.13411078717201166</v>
      </c>
      <c r="AL166" s="205">
        <f ca="1">IF($AH166&gt;0,OFFSET(DATA!$F$6,$AG$10+27*AL$10,$AG166,1,1)/$AH166,0)</f>
        <v>4.0816326530612242E-2</v>
      </c>
      <c r="AM166" s="205">
        <f ca="1">IF($AH166&gt;0,OFFSET(DATA!$F$6,$AG$10+27*AM$10,$AG166,1,1)/$AH166,0)</f>
        <v>9.3294460641399415E-2</v>
      </c>
      <c r="AN166" s="205">
        <f ca="1">IF($AH166&gt;0,OFFSET(DATA!$F$6,$AG$10+27*AN$10,$AG166,1,1)/$AH166,0)</f>
        <v>2.6239067055393587E-2</v>
      </c>
      <c r="AO166" s="1">
        <f ca="1">OFFSET(DATA!$F$6,$AG$10+27*AO$10,$AG166,1,1)</f>
        <v>15</v>
      </c>
      <c r="AP166" s="1">
        <f t="shared" ca="1" si="5"/>
        <v>15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15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352</v>
      </c>
      <c r="AI167" s="205">
        <f ca="1">IF($AH167&gt;0,OFFSET(DATA!$F$6,$AG$10+27*AI$10,$AG167,1,1)/$AH167,0)</f>
        <v>0.54261363636363635</v>
      </c>
      <c r="AJ167" s="205">
        <f ca="1">IF($AH167&gt;0,OFFSET(DATA!$F$6,$AG$10+27*AJ$10,$AG167,1,1)/$AH167,0)</f>
        <v>0</v>
      </c>
      <c r="AK167" s="205">
        <f ca="1">IF($AH167&gt;0,OFFSET(DATA!$F$6,$AG$10+27*AK$10,$AG167,1,1)/$AH167,0)</f>
        <v>0.12784090909090909</v>
      </c>
      <c r="AL167" s="205">
        <f ca="1">IF($AH167&gt;0,OFFSET(DATA!$F$6,$AG$10+27*AL$10,$AG167,1,1)/$AH167,0)</f>
        <v>3.4090909090909088E-2</v>
      </c>
      <c r="AM167" s="205">
        <f ca="1">IF($AH167&gt;0,OFFSET(DATA!$F$6,$AG$10+27*AM$10,$AG167,1,1)/$AH167,0)</f>
        <v>9.0909090909090912E-2</v>
      </c>
      <c r="AN167" s="205">
        <f ca="1">IF($AH167&gt;0,OFFSET(DATA!$F$6,$AG$10+27*AN$10,$AG167,1,1)/$AH167,0)</f>
        <v>2.2727272727272728E-2</v>
      </c>
      <c r="AO167" s="1">
        <f ca="1">OFFSET(DATA!$F$6,$AG$10+27*AO$10,$AG167,1,1)</f>
        <v>15</v>
      </c>
      <c r="AP167" s="1">
        <f t="shared" ca="1" si="5"/>
        <v>15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16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368</v>
      </c>
      <c r="AI168" s="205">
        <f ca="1">IF($AH168&gt;0,OFFSET(DATA!$F$6,$AG$10+27*AI$10,$AG168,1,1)/$AH168,0)</f>
        <v>0.53260869565217395</v>
      </c>
      <c r="AJ168" s="205">
        <f ca="1">IF($AH168&gt;0,OFFSET(DATA!$F$6,$AG$10+27*AJ$10,$AG168,1,1)/$AH168,0)</f>
        <v>0</v>
      </c>
      <c r="AK168" s="205">
        <f ca="1">IF($AH168&gt;0,OFFSET(DATA!$F$6,$AG$10+27*AK$10,$AG168,1,1)/$AH168,0)</f>
        <v>0.125</v>
      </c>
      <c r="AL168" s="205">
        <f ca="1">IF($AH168&gt;0,OFFSET(DATA!$F$6,$AG$10+27*AL$10,$AG168,1,1)/$AH168,0)</f>
        <v>4.0760869565217392E-2</v>
      </c>
      <c r="AM168" s="205">
        <f ca="1">IF($AH168&gt;0,OFFSET(DATA!$F$6,$AG$10+27*AM$10,$AG168,1,1)/$AH168,0)</f>
        <v>0.10326086956521739</v>
      </c>
      <c r="AN168" s="205">
        <f ca="1">IF($AH168&gt;0,OFFSET(DATA!$F$6,$AG$10+27*AN$10,$AG168,1,1)/$AH168,0)</f>
        <v>3.2608695652173912E-2</v>
      </c>
      <c r="AO168" s="1">
        <f ca="1">OFFSET(DATA!$F$6,$AG$10+27*AO$10,$AG168,1,1)</f>
        <v>16</v>
      </c>
      <c r="AP168" s="1">
        <f t="shared" ca="1" si="5"/>
        <v>16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17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346</v>
      </c>
      <c r="AI169" s="205">
        <f ca="1">IF($AH169&gt;0,OFFSET(DATA!$F$6,$AG$10+27*AI$10,$AG169,1,1)/$AH169,0)</f>
        <v>0.48265895953757226</v>
      </c>
      <c r="AJ169" s="205">
        <f ca="1">IF($AH169&gt;0,OFFSET(DATA!$F$6,$AG$10+27*AJ$10,$AG169,1,1)/$AH169,0)</f>
        <v>0</v>
      </c>
      <c r="AK169" s="205">
        <f ca="1">IF($AH169&gt;0,OFFSET(DATA!$F$6,$AG$10+27*AK$10,$AG169,1,1)/$AH169,0)</f>
        <v>0.13294797687861271</v>
      </c>
      <c r="AL169" s="205">
        <f ca="1">IF($AH169&gt;0,OFFSET(DATA!$F$6,$AG$10+27*AL$10,$AG169,1,1)/$AH169,0)</f>
        <v>8.0924855491329481E-2</v>
      </c>
      <c r="AM169" s="205">
        <f ca="1">IF($AH169&gt;0,OFFSET(DATA!$F$6,$AG$10+27*AM$10,$AG169,1,1)/$AH169,0)</f>
        <v>0.10404624277456648</v>
      </c>
      <c r="AN169" s="205">
        <f ca="1">IF($AH169&gt;0,OFFSET(DATA!$F$6,$AG$10+27*AN$10,$AG169,1,1)/$AH169,0)</f>
        <v>4.3352601156069363E-2</v>
      </c>
      <c r="AO169" s="1">
        <f ca="1">OFFSET(DATA!$F$6,$AG$10+27*AO$10,$AG169,1,1)</f>
        <v>18</v>
      </c>
      <c r="AP169" s="1">
        <f t="shared" ca="1" si="5"/>
        <v>18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17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342</v>
      </c>
      <c r="AI170" s="205">
        <f ca="1">IF($AH170&gt;0,OFFSET(DATA!$F$6,$AG$10+27*AI$10,$AG170,1,1)/$AH170,0)</f>
        <v>0.49707602339181284</v>
      </c>
      <c r="AJ170" s="205">
        <f ca="1">IF($AH170&gt;0,OFFSET(DATA!$F$6,$AG$10+27*AJ$10,$AG170,1,1)/$AH170,0)</f>
        <v>0</v>
      </c>
      <c r="AK170" s="205">
        <f ca="1">IF($AH170&gt;0,OFFSET(DATA!$F$6,$AG$10+27*AK$10,$AG170,1,1)/$AH170,0)</f>
        <v>0.13450292397660818</v>
      </c>
      <c r="AL170" s="205">
        <f ca="1">IF($AH170&gt;0,OFFSET(DATA!$F$6,$AG$10+27*AL$10,$AG170,1,1)/$AH170,0)</f>
        <v>9.9415204678362568E-2</v>
      </c>
      <c r="AM170" s="205">
        <f ca="1">IF($AH170&gt;0,OFFSET(DATA!$F$6,$AG$10+27*AM$10,$AG170,1,1)/$AH170,0)</f>
        <v>7.3099415204678359E-2</v>
      </c>
      <c r="AN170" s="205">
        <f ca="1">IF($AH170&gt;0,OFFSET(DATA!$F$6,$AG$10+27*AN$10,$AG170,1,1)/$AH170,0)</f>
        <v>2.6315789473684209E-2</v>
      </c>
      <c r="AO170" s="1">
        <f ca="1">OFFSET(DATA!$F$6,$AG$10+27*AO$10,$AG170,1,1)</f>
        <v>18</v>
      </c>
      <c r="AP170" s="1">
        <f t="shared" ca="1" si="5"/>
        <v>18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18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337</v>
      </c>
      <c r="AI171" s="205">
        <f ca="1">IF($AH171&gt;0,OFFSET(DATA!$F$6,$AG$10+27*AI$10,$AG171,1,1)/$AH171,0)</f>
        <v>0.5370919881305638</v>
      </c>
      <c r="AJ171" s="205">
        <f ca="1">IF($AH171&gt;0,OFFSET(DATA!$F$6,$AG$10+27*AJ$10,$AG171,1,1)/$AH171,0)</f>
        <v>0</v>
      </c>
      <c r="AK171" s="205">
        <f ca="1">IF($AH171&gt;0,OFFSET(DATA!$F$6,$AG$10+27*AK$10,$AG171,1,1)/$AH171,0)</f>
        <v>0.13056379821958458</v>
      </c>
      <c r="AL171" s="205">
        <f ca="1">IF($AH171&gt;0,OFFSET(DATA!$F$6,$AG$10+27*AL$10,$AG171,1,1)/$AH171,0)</f>
        <v>6.8249258160237386E-2</v>
      </c>
      <c r="AM171" s="205">
        <f ca="1">IF($AH171&gt;0,OFFSET(DATA!$F$6,$AG$10+27*AM$10,$AG171,1,1)/$AH171,0)</f>
        <v>8.3086053412462904E-2</v>
      </c>
      <c r="AN171" s="205">
        <f ca="1">IF($AH171&gt;0,OFFSET(DATA!$F$6,$AG$10+27*AN$10,$AG171,1,1)/$AH171,0)</f>
        <v>2.6706231454005934E-2</v>
      </c>
      <c r="AO171" s="1">
        <f ca="1">OFFSET(DATA!$F$6,$AG$10+27*AO$10,$AG171,1,1)</f>
        <v>17</v>
      </c>
      <c r="AP171" s="1">
        <f t="shared" ca="1" si="5"/>
        <v>17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17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322</v>
      </c>
      <c r="AI172" s="205">
        <f ca="1">IF($AH172&gt;0,OFFSET(DATA!$F$6,$AG$10+27*AI$10,$AG172,1,1)/$AH172,0)</f>
        <v>0.58695652173913049</v>
      </c>
      <c r="AJ172" s="205">
        <f ca="1">IF($AH172&gt;0,OFFSET(DATA!$F$6,$AG$10+27*AJ$10,$AG172,1,1)/$AH172,0)</f>
        <v>0</v>
      </c>
      <c r="AK172" s="205">
        <f ca="1">IF($AH172&gt;0,OFFSET(DATA!$F$6,$AG$10+27*AK$10,$AG172,1,1)/$AH172,0)</f>
        <v>0.12732919254658384</v>
      </c>
      <c r="AL172" s="205">
        <f ca="1">IF($AH172&gt;0,OFFSET(DATA!$F$6,$AG$10+27*AL$10,$AG172,1,1)/$AH172,0)</f>
        <v>7.1428571428571425E-2</v>
      </c>
      <c r="AM172" s="205">
        <f ca="1">IF($AH172&gt;0,OFFSET(DATA!$F$6,$AG$10+27*AM$10,$AG172,1,1)/$AH172,0)</f>
        <v>4.9689440993788817E-2</v>
      </c>
      <c r="AN172" s="205">
        <f ca="1">IF($AH172&gt;0,OFFSET(DATA!$F$6,$AG$10+27*AN$10,$AG172,1,1)/$AH172,0)</f>
        <v>1.5527950310559006E-2</v>
      </c>
      <c r="AO172" s="1">
        <f ca="1">OFFSET(DATA!$F$6,$AG$10+27*AO$10,$AG172,1,1)</f>
        <v>17</v>
      </c>
      <c r="AP172" s="1">
        <f t="shared" ca="1" si="5"/>
        <v>17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16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302</v>
      </c>
      <c r="AI173" s="205">
        <f ca="1">IF($AH173&gt;0,OFFSET(DATA!$F$6,$AG$10+27*AI$10,$AG173,1,1)/$AH173,0)</f>
        <v>0.58609271523178808</v>
      </c>
      <c r="AJ173" s="205">
        <f ca="1">IF($AH173&gt;0,OFFSET(DATA!$F$6,$AG$10+27*AJ$10,$AG173,1,1)/$AH173,0)</f>
        <v>0</v>
      </c>
      <c r="AK173" s="205">
        <f ca="1">IF($AH173&gt;0,OFFSET(DATA!$F$6,$AG$10+27*AK$10,$AG173,1,1)/$AH173,0)</f>
        <v>0.12913907284768211</v>
      </c>
      <c r="AL173" s="205">
        <f ca="1">IF($AH173&gt;0,OFFSET(DATA!$F$6,$AG$10+27*AL$10,$AG173,1,1)/$AH173,0)</f>
        <v>8.9403973509933773E-2</v>
      </c>
      <c r="AM173" s="205">
        <f ca="1">IF($AH173&gt;0,OFFSET(DATA!$F$6,$AG$10+27*AM$10,$AG173,1,1)/$AH173,0)</f>
        <v>3.6423841059602648E-2</v>
      </c>
      <c r="AN173" s="205">
        <f ca="1">IF($AH173&gt;0,OFFSET(DATA!$F$6,$AG$10+27*AN$10,$AG173,1,1)/$AH173,0)</f>
        <v>2.3178807947019868E-2</v>
      </c>
      <c r="AO173" s="1">
        <f ca="1">OFFSET(DATA!$F$6,$AG$10+27*AO$10,$AG173,1,1)</f>
        <v>14</v>
      </c>
      <c r="AP173" s="1">
        <f t="shared" ca="1" si="5"/>
        <v>14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15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307</v>
      </c>
      <c r="AI174" s="205">
        <f ca="1">IF($AH174&gt;0,OFFSET(DATA!$F$6,$AG$10+27*AI$10,$AG174,1,1)/$AH174,0)</f>
        <v>0.5439739413680782</v>
      </c>
      <c r="AJ174" s="205">
        <f ca="1">IF($AH174&gt;0,OFFSET(DATA!$F$6,$AG$10+27*AJ$10,$AG174,1,1)/$AH174,0)</f>
        <v>0</v>
      </c>
      <c r="AK174" s="205">
        <f ca="1">IF($AH174&gt;0,OFFSET(DATA!$F$6,$AG$10+27*AK$10,$AG174,1,1)/$AH174,0)</f>
        <v>0.12703583061889251</v>
      </c>
      <c r="AL174" s="205">
        <f ca="1">IF($AH174&gt;0,OFFSET(DATA!$F$6,$AG$10+27*AL$10,$AG174,1,1)/$AH174,0)</f>
        <v>8.143322475570032E-2</v>
      </c>
      <c r="AM174" s="205">
        <f ca="1">IF($AH174&gt;0,OFFSET(DATA!$F$6,$AG$10+27*AM$10,$AG174,1,1)/$AH174,0)</f>
        <v>4.5602605863192182E-2</v>
      </c>
      <c r="AN174" s="205">
        <f ca="1">IF($AH174&gt;0,OFFSET(DATA!$F$6,$AG$10+27*AN$10,$AG174,1,1)/$AH174,0)</f>
        <v>1.9543973941368076E-2</v>
      </c>
      <c r="AO174" s="1">
        <f ca="1">OFFSET(DATA!$F$6,$AG$10+27*AO$10,$AG174,1,1)</f>
        <v>17</v>
      </c>
      <c r="AP174" s="1">
        <f t="shared" ca="1" si="5"/>
        <v>17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18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314</v>
      </c>
      <c r="AI175" s="205">
        <f ca="1">IF($AH175&gt;0,OFFSET(DATA!$F$6,$AG$10+27*AI$10,$AG175,1,1)/$AH175,0)</f>
        <v>0.54458598726114649</v>
      </c>
      <c r="AJ175" s="205">
        <f ca="1">IF($AH175&gt;0,OFFSET(DATA!$F$6,$AG$10+27*AJ$10,$AG175,1,1)/$AH175,0)</f>
        <v>0</v>
      </c>
      <c r="AK175" s="205">
        <f ca="1">IF($AH175&gt;0,OFFSET(DATA!$F$6,$AG$10+27*AK$10,$AG175,1,1)/$AH175,0)</f>
        <v>0.13057324840764331</v>
      </c>
      <c r="AL175" s="205">
        <f ca="1">IF($AH175&gt;0,OFFSET(DATA!$F$6,$AG$10+27*AL$10,$AG175,1,1)/$AH175,0)</f>
        <v>6.3694267515923567E-2</v>
      </c>
      <c r="AM175" s="205">
        <f ca="1">IF($AH175&gt;0,OFFSET(DATA!$F$6,$AG$10+27*AM$10,$AG175,1,1)/$AH175,0)</f>
        <v>7.0063694267515922E-2</v>
      </c>
      <c r="AN175" s="205">
        <f ca="1">IF($AH175&gt;0,OFFSET(DATA!$F$6,$AG$10+27*AN$10,$AG175,1,1)/$AH175,0)</f>
        <v>2.5477707006369428E-2</v>
      </c>
      <c r="AO175" s="1">
        <f ca="1">OFFSET(DATA!$F$6,$AG$10+27*AO$10,$AG175,1,1)</f>
        <v>18</v>
      </c>
      <c r="AP175" s="1">
        <f t="shared" ca="1" si="5"/>
        <v>18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18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321</v>
      </c>
      <c r="AI176" s="205">
        <f ca="1">IF($AH176&gt;0,OFFSET(DATA!$F$6,$AG$10+27*AI$10,$AG176,1,1)/$AH176,0)</f>
        <v>0.57320872274143297</v>
      </c>
      <c r="AJ176" s="205">
        <f ca="1">IF($AH176&gt;0,OFFSET(DATA!$F$6,$AG$10+27*AJ$10,$AG176,1,1)/$AH176,0)</f>
        <v>0</v>
      </c>
      <c r="AK176" s="205">
        <f ca="1">IF($AH176&gt;0,OFFSET(DATA!$F$6,$AG$10+27*AK$10,$AG176,1,1)/$AH176,0)</f>
        <v>0.12461059190031153</v>
      </c>
      <c r="AL176" s="205">
        <f ca="1">IF($AH176&gt;0,OFFSET(DATA!$F$6,$AG$10+27*AL$10,$AG176,1,1)/$AH176,0)</f>
        <v>8.0996884735202487E-2</v>
      </c>
      <c r="AM176" s="205">
        <f ca="1">IF($AH176&gt;0,OFFSET(DATA!$F$6,$AG$10+27*AM$10,$AG176,1,1)/$AH176,0)</f>
        <v>6.8535825545171333E-2</v>
      </c>
      <c r="AN176" s="205">
        <f ca="1">IF($AH176&gt;0,OFFSET(DATA!$F$6,$AG$10+27*AN$10,$AG176,1,1)/$AH176,0)</f>
        <v>1.5576323987538941E-2</v>
      </c>
      <c r="AO176" s="1">
        <f ca="1">OFFSET(DATA!$F$6,$AG$10+27*AO$10,$AG176,1,1)</f>
        <v>18</v>
      </c>
      <c r="AP176" s="1">
        <f t="shared" ca="1" si="5"/>
        <v>18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17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319</v>
      </c>
      <c r="AI177" s="205">
        <f ca="1">IF($AH177&gt;0,OFFSET(DATA!$F$6,$AG$10+27*AI$10,$AG177,1,1)/$AH177,0)</f>
        <v>0.56426332288401249</v>
      </c>
      <c r="AJ177" s="205">
        <f ca="1">IF($AH177&gt;0,OFFSET(DATA!$F$6,$AG$10+27*AJ$10,$AG177,1,1)/$AH177,0)</f>
        <v>3.134796238244514E-3</v>
      </c>
      <c r="AK177" s="205">
        <f ca="1">IF($AH177&gt;0,OFFSET(DATA!$F$6,$AG$10+27*AK$10,$AG177,1,1)/$AH177,0)</f>
        <v>0.12225705329153605</v>
      </c>
      <c r="AL177" s="205">
        <f ca="1">IF($AH177&gt;0,OFFSET(DATA!$F$6,$AG$10+27*AL$10,$AG177,1,1)/$AH177,0)</f>
        <v>6.2695924764890276E-2</v>
      </c>
      <c r="AM177" s="205">
        <f ca="1">IF($AH177&gt;0,OFFSET(DATA!$F$6,$AG$10+27*AM$10,$AG177,1,1)/$AH177,0)</f>
        <v>6.8965517241379309E-2</v>
      </c>
      <c r="AN177" s="205">
        <f ca="1">IF($AH177&gt;0,OFFSET(DATA!$F$6,$AG$10+27*AN$10,$AG177,1,1)/$AH177,0)</f>
        <v>1.5673981191222569E-2</v>
      </c>
      <c r="AO177" s="1">
        <f ca="1">OFFSET(DATA!$F$6,$AG$10+27*AO$10,$AG177,1,1)</f>
        <v>16</v>
      </c>
      <c r="AP177" s="1">
        <f t="shared" ca="1" si="5"/>
        <v>16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16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302</v>
      </c>
      <c r="AI178" s="205">
        <f ca="1">IF($AH178&gt;0,OFFSET(DATA!$F$6,$AG$10+27*AI$10,$AG178,1,1)/$AH178,0)</f>
        <v>0.57284768211920534</v>
      </c>
      <c r="AJ178" s="205">
        <f ca="1">IF($AH178&gt;0,OFFSET(DATA!$F$6,$AG$10+27*AJ$10,$AG178,1,1)/$AH178,0)</f>
        <v>0</v>
      </c>
      <c r="AK178" s="205">
        <f ca="1">IF($AH178&gt;0,OFFSET(DATA!$F$6,$AG$10+27*AK$10,$AG178,1,1)/$AH178,0)</f>
        <v>0.12582781456953643</v>
      </c>
      <c r="AL178" s="205">
        <f ca="1">IF($AH178&gt;0,OFFSET(DATA!$F$6,$AG$10+27*AL$10,$AG178,1,1)/$AH178,0)</f>
        <v>5.9602649006622516E-2</v>
      </c>
      <c r="AM178" s="205">
        <f ca="1">IF($AH178&gt;0,OFFSET(DATA!$F$6,$AG$10+27*AM$10,$AG178,1,1)/$AH178,0)</f>
        <v>7.6158940397350994E-2</v>
      </c>
      <c r="AN178" s="205">
        <f ca="1">IF($AH178&gt;0,OFFSET(DATA!$F$6,$AG$10+27*AN$10,$AG178,1,1)/$AH178,0)</f>
        <v>2.3178807947019868E-2</v>
      </c>
      <c r="AO178" s="1">
        <f ca="1">OFFSET(DATA!$F$6,$AG$10+27*AO$10,$AG178,1,1)</f>
        <v>17</v>
      </c>
      <c r="AP178" s="1">
        <f t="shared" ca="1" si="5"/>
        <v>17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16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312</v>
      </c>
      <c r="AI179" s="205">
        <f ca="1">IF($AH179&gt;0,OFFSET(DATA!$F$6,$AG$10+27*AI$10,$AG179,1,1)/$AH179,0)</f>
        <v>0.53846153846153844</v>
      </c>
      <c r="AJ179" s="205">
        <f ca="1">IF($AH179&gt;0,OFFSET(DATA!$F$6,$AG$10+27*AJ$10,$AG179,1,1)/$AH179,0)</f>
        <v>0</v>
      </c>
      <c r="AK179" s="205">
        <f ca="1">IF($AH179&gt;0,OFFSET(DATA!$F$6,$AG$10+27*AK$10,$AG179,1,1)/$AH179,0)</f>
        <v>0.12820512820512819</v>
      </c>
      <c r="AL179" s="205">
        <f ca="1">IF($AH179&gt;0,OFFSET(DATA!$F$6,$AG$10+27*AL$10,$AG179,1,1)/$AH179,0)</f>
        <v>5.4487179487179488E-2</v>
      </c>
      <c r="AM179" s="205">
        <f ca="1">IF($AH179&gt;0,OFFSET(DATA!$F$6,$AG$10+27*AM$10,$AG179,1,1)/$AH179,0)</f>
        <v>7.0512820512820512E-2</v>
      </c>
      <c r="AN179" s="205">
        <f ca="1">IF($AH179&gt;0,OFFSET(DATA!$F$6,$AG$10+27*AN$10,$AG179,1,1)/$AH179,0)</f>
        <v>3.2051282051282048E-2</v>
      </c>
      <c r="AO179" s="1">
        <f ca="1">OFFSET(DATA!$F$6,$AG$10+27*AO$10,$AG179,1,1)</f>
        <v>17</v>
      </c>
      <c r="AP179" s="1">
        <f t="shared" ca="1" si="5"/>
        <v>17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16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305</v>
      </c>
      <c r="AI180" s="205">
        <f ca="1">IF($AH180&gt;0,OFFSET(DATA!$F$6,$AG$10+27*AI$10,$AG180,1,1)/$AH180,0)</f>
        <v>0.52786885245901638</v>
      </c>
      <c r="AJ180" s="205">
        <f ca="1">IF($AH180&gt;0,OFFSET(DATA!$F$6,$AG$10+27*AJ$10,$AG180,1,1)/$AH180,0)</f>
        <v>0</v>
      </c>
      <c r="AK180" s="205">
        <f ca="1">IF($AH180&gt;0,OFFSET(DATA!$F$6,$AG$10+27*AK$10,$AG180,1,1)/$AH180,0)</f>
        <v>0.14098360655737704</v>
      </c>
      <c r="AL180" s="205">
        <f ca="1">IF($AH180&gt;0,OFFSET(DATA!$F$6,$AG$10+27*AL$10,$AG180,1,1)/$AH180,0)</f>
        <v>5.5737704918032788E-2</v>
      </c>
      <c r="AM180" s="205">
        <f ca="1">IF($AH180&gt;0,OFFSET(DATA!$F$6,$AG$10+27*AM$10,$AG180,1,1)/$AH180,0)</f>
        <v>7.2131147540983612E-2</v>
      </c>
      <c r="AN180" s="205">
        <f ca="1">IF($AH180&gt;0,OFFSET(DATA!$F$6,$AG$10+27*AN$10,$AG180,1,1)/$AH180,0)</f>
        <v>2.6229508196721311E-2</v>
      </c>
      <c r="AO180" s="1">
        <f ca="1">OFFSET(DATA!$F$6,$AG$10+27*AO$10,$AG180,1,1)</f>
        <v>19</v>
      </c>
      <c r="AP180" s="1">
        <f t="shared" ca="1" si="5"/>
        <v>19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19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317</v>
      </c>
      <c r="AI181" s="205">
        <f ca="1">IF($AH181&gt;0,OFFSET(DATA!$F$6,$AG$10+27*AI$10,$AG181,1,1)/$AH181,0)</f>
        <v>0.5362776025236593</v>
      </c>
      <c r="AJ181" s="205">
        <f ca="1">IF($AH181&gt;0,OFFSET(DATA!$F$6,$AG$10+27*AJ$10,$AG181,1,1)/$AH181,0)</f>
        <v>0</v>
      </c>
      <c r="AK181" s="205">
        <f ca="1">IF($AH181&gt;0,OFFSET(DATA!$F$6,$AG$10+27*AK$10,$AG181,1,1)/$AH181,0)</f>
        <v>0.12933753943217666</v>
      </c>
      <c r="AL181" s="205">
        <f ca="1">IF($AH181&gt;0,OFFSET(DATA!$F$6,$AG$10+27*AL$10,$AG181,1,1)/$AH181,0)</f>
        <v>6.9400630914826497E-2</v>
      </c>
      <c r="AM181" s="205">
        <f ca="1">IF($AH181&gt;0,OFFSET(DATA!$F$6,$AG$10+27*AM$10,$AG181,1,1)/$AH181,0)</f>
        <v>6.6246056782334389E-2</v>
      </c>
      <c r="AN181" s="205">
        <f ca="1">IF($AH181&gt;0,OFFSET(DATA!$F$6,$AG$10+27*AN$10,$AG181,1,1)/$AH181,0)</f>
        <v>2.8391167192429023E-2</v>
      </c>
      <c r="AO181" s="1">
        <f ca="1">OFFSET(DATA!$F$6,$AG$10+27*AO$10,$AG181,1,1)</f>
        <v>17</v>
      </c>
      <c r="AP181" s="1">
        <f t="shared" ca="1" si="5"/>
        <v>17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18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325</v>
      </c>
      <c r="AI182" s="205">
        <f ca="1">IF($AH182&gt;0,OFFSET(DATA!$F$6,$AG$10+27*AI$10,$AG182,1,1)/$AH182,0)</f>
        <v>0.51076923076923075</v>
      </c>
      <c r="AJ182" s="205">
        <f ca="1">IF($AH182&gt;0,OFFSET(DATA!$F$6,$AG$10+27*AJ$10,$AG182,1,1)/$AH182,0)</f>
        <v>0</v>
      </c>
      <c r="AK182" s="205">
        <f ca="1">IF($AH182&gt;0,OFFSET(DATA!$F$6,$AG$10+27*AK$10,$AG182,1,1)/$AH182,0)</f>
        <v>0.11692307692307692</v>
      </c>
      <c r="AL182" s="205">
        <f ca="1">IF($AH182&gt;0,OFFSET(DATA!$F$6,$AG$10+27*AL$10,$AG182,1,1)/$AH182,0)</f>
        <v>8.9230769230769225E-2</v>
      </c>
      <c r="AM182" s="205">
        <f ca="1">IF($AH182&gt;0,OFFSET(DATA!$F$6,$AG$10+27*AM$10,$AG182,1,1)/$AH182,0)</f>
        <v>4.9230769230769231E-2</v>
      </c>
      <c r="AN182" s="205">
        <f ca="1">IF($AH182&gt;0,OFFSET(DATA!$F$6,$AG$10+27*AN$10,$AG182,1,1)/$AH182,0)</f>
        <v>2.1538461538461538E-2</v>
      </c>
      <c r="AO182" s="1">
        <f ca="1">OFFSET(DATA!$F$6,$AG$10+27*AO$10,$AG182,1,1)</f>
        <v>17</v>
      </c>
      <c r="AP182" s="1">
        <f t="shared" ca="1" si="5"/>
        <v>17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19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324</v>
      </c>
      <c r="AI183" s="205">
        <f ca="1">IF($AH183&gt;0,OFFSET(DATA!$F$6,$AG$10+27*AI$10,$AG183,1,1)/$AH183,0)</f>
        <v>0.52160493827160492</v>
      </c>
      <c r="AJ183" s="205">
        <f ca="1">IF($AH183&gt;0,OFFSET(DATA!$F$6,$AG$10+27*AJ$10,$AG183,1,1)/$AH183,0)</f>
        <v>0</v>
      </c>
      <c r="AK183" s="205">
        <f ca="1">IF($AH183&gt;0,OFFSET(DATA!$F$6,$AG$10+27*AK$10,$AG183,1,1)/$AH183,0)</f>
        <v>0.10493827160493827</v>
      </c>
      <c r="AL183" s="205">
        <f ca="1">IF($AH183&gt;0,OFFSET(DATA!$F$6,$AG$10+27*AL$10,$AG183,1,1)/$AH183,0)</f>
        <v>8.9506172839506168E-2</v>
      </c>
      <c r="AM183" s="205">
        <f ca="1">IF($AH183&gt;0,OFFSET(DATA!$F$6,$AG$10+27*AM$10,$AG183,1,1)/$AH183,0)</f>
        <v>4.9382716049382713E-2</v>
      </c>
      <c r="AN183" s="205">
        <f ca="1">IF($AH183&gt;0,OFFSET(DATA!$F$6,$AG$10+27*AN$10,$AG183,1,1)/$AH183,0)</f>
        <v>1.5432098765432098E-2</v>
      </c>
      <c r="AO183" s="1">
        <f ca="1">OFFSET(DATA!$F$6,$AG$10+27*AO$10,$AG183,1,1)</f>
        <v>15</v>
      </c>
      <c r="AP183" s="1">
        <f t="shared" ca="1" si="5"/>
        <v>15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17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327</v>
      </c>
      <c r="AI184" s="205">
        <f ca="1">IF($AH184&gt;0,OFFSET(DATA!$F$6,$AG$10+27*AI$10,$AG184,1,1)/$AH184,0)</f>
        <v>0.53822629969418956</v>
      </c>
      <c r="AJ184" s="205">
        <f ca="1">IF($AH184&gt;0,OFFSET(DATA!$F$6,$AG$10+27*AJ$10,$AG184,1,1)/$AH184,0)</f>
        <v>0</v>
      </c>
      <c r="AK184" s="205">
        <f ca="1">IF($AH184&gt;0,OFFSET(DATA!$F$6,$AG$10+27*AK$10,$AG184,1,1)/$AH184,0)</f>
        <v>0.11926605504587157</v>
      </c>
      <c r="AL184" s="205">
        <f ca="1">IF($AH184&gt;0,OFFSET(DATA!$F$6,$AG$10+27*AL$10,$AG184,1,1)/$AH184,0)</f>
        <v>9.480122324159021E-2</v>
      </c>
      <c r="AM184" s="205">
        <f ca="1">IF($AH184&gt;0,OFFSET(DATA!$F$6,$AG$10+27*AM$10,$AG184,1,1)/$AH184,0)</f>
        <v>5.1987767584097858E-2</v>
      </c>
      <c r="AN184" s="205">
        <f ca="1">IF($AH184&gt;0,OFFSET(DATA!$F$6,$AG$10+27*AN$10,$AG184,1,1)/$AH184,0)</f>
        <v>1.5290519877675841E-2</v>
      </c>
      <c r="AO184" s="1">
        <f ca="1">OFFSET(DATA!$F$6,$AG$10+27*AO$10,$AG184,1,1)</f>
        <v>17</v>
      </c>
      <c r="AP184" s="1">
        <f t="shared" ca="1" si="5"/>
        <v>17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18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332</v>
      </c>
      <c r="AI185" s="205">
        <f ca="1">IF($AH185&gt;0,OFFSET(DATA!$F$6,$AG$10+27*AI$10,$AG185,1,1)/$AH185,0)</f>
        <v>0.56325301204819278</v>
      </c>
      <c r="AJ185" s="205">
        <f ca="1">IF($AH185&gt;0,OFFSET(DATA!$F$6,$AG$10+27*AJ$10,$AG185,1,1)/$AH185,0)</f>
        <v>0</v>
      </c>
      <c r="AK185" s="205">
        <f ca="1">IF($AH185&gt;0,OFFSET(DATA!$F$6,$AG$10+27*AK$10,$AG185,1,1)/$AH185,0)</f>
        <v>0.10843373493975904</v>
      </c>
      <c r="AL185" s="205">
        <f ca="1">IF($AH185&gt;0,OFFSET(DATA!$F$6,$AG$10+27*AL$10,$AG185,1,1)/$AH185,0)</f>
        <v>6.3253012048192767E-2</v>
      </c>
      <c r="AM185" s="205">
        <f ca="1">IF($AH185&gt;0,OFFSET(DATA!$F$6,$AG$10+27*AM$10,$AG185,1,1)/$AH185,0)</f>
        <v>8.4337349397590355E-2</v>
      </c>
      <c r="AN185" s="205">
        <f ca="1">IF($AH185&gt;0,OFFSET(DATA!$F$6,$AG$10+27*AN$10,$AG185,1,1)/$AH185,0)</f>
        <v>2.1084337349397589E-2</v>
      </c>
      <c r="AO185" s="1">
        <f ca="1">OFFSET(DATA!$F$6,$AG$10+27*AO$10,$AG185,1,1)</f>
        <v>18</v>
      </c>
      <c r="AP185" s="1">
        <f t="shared" ca="1" si="5"/>
        <v>18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18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306</v>
      </c>
      <c r="AI186" s="205">
        <f ca="1">IF($AH186&gt;0,OFFSET(DATA!$F$6,$AG$10+27*AI$10,$AG186,1,1)/$AH186,0)</f>
        <v>0.53594771241830064</v>
      </c>
      <c r="AJ186" s="205">
        <f ca="1">IF($AH186&gt;0,OFFSET(DATA!$F$6,$AG$10+27*AJ$10,$AG186,1,1)/$AH186,0)</f>
        <v>0</v>
      </c>
      <c r="AK186" s="205">
        <f ca="1">IF($AH186&gt;0,OFFSET(DATA!$F$6,$AG$10+27*AK$10,$AG186,1,1)/$AH186,0)</f>
        <v>0.10457516339869281</v>
      </c>
      <c r="AL186" s="205">
        <f ca="1">IF($AH186&gt;0,OFFSET(DATA!$F$6,$AG$10+27*AL$10,$AG186,1,1)/$AH186,0)</f>
        <v>7.5163398692810454E-2</v>
      </c>
      <c r="AM186" s="205">
        <f ca="1">IF($AH186&gt;0,OFFSET(DATA!$F$6,$AG$10+27*AM$10,$AG186,1,1)/$AH186,0)</f>
        <v>8.8235294117647065E-2</v>
      </c>
      <c r="AN186" s="205">
        <f ca="1">IF($AH186&gt;0,OFFSET(DATA!$F$6,$AG$10+27*AN$10,$AG186,1,1)/$AH186,0)</f>
        <v>1.9607843137254902E-2</v>
      </c>
      <c r="AO186" s="1">
        <f ca="1">OFFSET(DATA!$F$6,$AG$10+27*AO$10,$AG186,1,1)</f>
        <v>18</v>
      </c>
      <c r="AP186" s="1">
        <f t="shared" ca="1" si="5"/>
        <v>18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18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309</v>
      </c>
      <c r="AI187" s="205">
        <f ca="1">IF($AH187&gt;0,OFFSET(DATA!$F$6,$AG$10+27*AI$10,$AG187,1,1)/$AH187,0)</f>
        <v>0.50161812297734631</v>
      </c>
      <c r="AJ187" s="205">
        <f ca="1">IF($AH187&gt;0,OFFSET(DATA!$F$6,$AG$10+27*AJ$10,$AG187,1,1)/$AH187,0)</f>
        <v>3.2362459546925568E-3</v>
      </c>
      <c r="AK187" s="205">
        <f ca="1">IF($AH187&gt;0,OFFSET(DATA!$F$6,$AG$10+27*AK$10,$AG187,1,1)/$AH187,0)</f>
        <v>0.10355987055016182</v>
      </c>
      <c r="AL187" s="205">
        <f ca="1">IF($AH187&gt;0,OFFSET(DATA!$F$6,$AG$10+27*AL$10,$AG187,1,1)/$AH187,0)</f>
        <v>9.3851132686084138E-2</v>
      </c>
      <c r="AM187" s="205">
        <f ca="1">IF($AH187&gt;0,OFFSET(DATA!$F$6,$AG$10+27*AM$10,$AG187,1,1)/$AH187,0)</f>
        <v>8.0906148867313912E-2</v>
      </c>
      <c r="AN187" s="205">
        <f ca="1">IF($AH187&gt;0,OFFSET(DATA!$F$6,$AG$10+27*AN$10,$AG187,1,1)/$AH187,0)</f>
        <v>1.6181229773462782E-2</v>
      </c>
      <c r="AO187" s="1">
        <f ca="1">OFFSET(DATA!$F$6,$AG$10+27*AO$10,$AG187,1,1)</f>
        <v>17</v>
      </c>
      <c r="AP187" s="1">
        <f t="shared" ca="1" si="5"/>
        <v>17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18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312</v>
      </c>
      <c r="AI188" s="205">
        <f ca="1">IF($AH188&gt;0,OFFSET(DATA!$F$6,$AG$10+27*AI$10,$AG188,1,1)/$AH188,0)</f>
        <v>0.54487179487179482</v>
      </c>
      <c r="AJ188" s="205">
        <f ca="1">IF($AH188&gt;0,OFFSET(DATA!$F$6,$AG$10+27*AJ$10,$AG188,1,1)/$AH188,0)</f>
        <v>3.205128205128205E-3</v>
      </c>
      <c r="AK188" s="205">
        <f ca="1">IF($AH188&gt;0,OFFSET(DATA!$F$6,$AG$10+27*AK$10,$AG188,1,1)/$AH188,0)</f>
        <v>0.10256410256410256</v>
      </c>
      <c r="AL188" s="205">
        <f ca="1">IF($AH188&gt;0,OFFSET(DATA!$F$6,$AG$10+27*AL$10,$AG188,1,1)/$AH188,0)</f>
        <v>5.128205128205128E-2</v>
      </c>
      <c r="AM188" s="205">
        <f ca="1">IF($AH188&gt;0,OFFSET(DATA!$F$6,$AG$10+27*AM$10,$AG188,1,1)/$AH188,0)</f>
        <v>7.0512820512820512E-2</v>
      </c>
      <c r="AN188" s="205">
        <f ca="1">IF($AH188&gt;0,OFFSET(DATA!$F$6,$AG$10+27*AN$10,$AG188,1,1)/$AH188,0)</f>
        <v>2.2435897435897436E-2</v>
      </c>
      <c r="AO188" s="1">
        <f ca="1">OFFSET(DATA!$F$6,$AG$10+27*AO$10,$AG188,1,1)</f>
        <v>16</v>
      </c>
      <c r="AP188" s="1">
        <f t="shared" ca="1" si="5"/>
        <v>16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17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319</v>
      </c>
      <c r="AI189" s="205">
        <f ca="1">IF($AH189&gt;0,OFFSET(DATA!$F$6,$AG$10+27*AI$10,$AG189,1,1)/$AH189,0)</f>
        <v>0.54545454545454541</v>
      </c>
      <c r="AJ189" s="205">
        <f ca="1">IF($AH189&gt;0,OFFSET(DATA!$F$6,$AG$10+27*AJ$10,$AG189,1,1)/$AH189,0)</f>
        <v>3.134796238244514E-3</v>
      </c>
      <c r="AK189" s="205">
        <f ca="1">IF($AH189&gt;0,OFFSET(DATA!$F$6,$AG$10+27*AK$10,$AG189,1,1)/$AH189,0)</f>
        <v>0.10344827586206896</v>
      </c>
      <c r="AL189" s="205">
        <f ca="1">IF($AH189&gt;0,OFFSET(DATA!$F$6,$AG$10+27*AL$10,$AG189,1,1)/$AH189,0)</f>
        <v>5.6426332288401257E-2</v>
      </c>
      <c r="AM189" s="205">
        <f ca="1">IF($AH189&gt;0,OFFSET(DATA!$F$6,$AG$10+27*AM$10,$AG189,1,1)/$AH189,0)</f>
        <v>4.7021943573667714E-2</v>
      </c>
      <c r="AN189" s="205">
        <f ca="1">IF($AH189&gt;0,OFFSET(DATA!$F$6,$AG$10+27*AN$10,$AG189,1,1)/$AH189,0)</f>
        <v>3.4482758620689655E-2</v>
      </c>
      <c r="AO189" s="1">
        <f ca="1">OFFSET(DATA!$F$6,$AG$10+27*AO$10,$AG189,1,1)</f>
        <v>14</v>
      </c>
      <c r="AP189" s="1">
        <f t="shared" ca="1" si="5"/>
        <v>14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17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312</v>
      </c>
      <c r="AI190" s="205">
        <f ca="1">IF($AH190&gt;0,OFFSET(DATA!$F$6,$AG$10+27*AI$10,$AG190,1,1)/$AH190,0)</f>
        <v>0.50961538461538458</v>
      </c>
      <c r="AJ190" s="205">
        <f ca="1">IF($AH190&gt;0,OFFSET(DATA!$F$6,$AG$10+27*AJ$10,$AG190,1,1)/$AH190,0)</f>
        <v>3.205128205128205E-3</v>
      </c>
      <c r="AK190" s="205">
        <f ca="1">IF($AH190&gt;0,OFFSET(DATA!$F$6,$AG$10+27*AK$10,$AG190,1,1)/$AH190,0)</f>
        <v>9.9358974358974353E-2</v>
      </c>
      <c r="AL190" s="205">
        <f ca="1">IF($AH190&gt;0,OFFSET(DATA!$F$6,$AG$10+27*AL$10,$AG190,1,1)/$AH190,0)</f>
        <v>5.128205128205128E-2</v>
      </c>
      <c r="AM190" s="205">
        <f ca="1">IF($AH190&gt;0,OFFSET(DATA!$F$6,$AG$10+27*AM$10,$AG190,1,1)/$AH190,0)</f>
        <v>5.7692307692307696E-2</v>
      </c>
      <c r="AN190" s="205">
        <f ca="1">IF($AH190&gt;0,OFFSET(DATA!$F$6,$AG$10+27*AN$10,$AG190,1,1)/$AH190,0)</f>
        <v>2.564102564102564E-2</v>
      </c>
      <c r="AO190" s="1">
        <f ca="1">OFFSET(DATA!$F$6,$AG$10+27*AO$10,$AG190,1,1)</f>
        <v>16</v>
      </c>
      <c r="AP190" s="1">
        <f t="shared" ca="1" si="5"/>
        <v>16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19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324</v>
      </c>
      <c r="AI191" s="205">
        <f ca="1">IF($AH191&gt;0,OFFSET(DATA!$F$6,$AG$10+27*AI$10,$AG191,1,1)/$AH191,0)</f>
        <v>0.47530864197530864</v>
      </c>
      <c r="AJ191" s="205">
        <f ca="1">IF($AH191&gt;0,OFFSET(DATA!$F$6,$AG$10+27*AJ$10,$AG191,1,1)/$AH191,0)</f>
        <v>3.0864197530864196E-3</v>
      </c>
      <c r="AK191" s="205">
        <f ca="1">IF($AH191&gt;0,OFFSET(DATA!$F$6,$AG$10+27*AK$10,$AG191,1,1)/$AH191,0)</f>
        <v>0.10493827160493827</v>
      </c>
      <c r="AL191" s="205">
        <f ca="1">IF($AH191&gt;0,OFFSET(DATA!$F$6,$AG$10+27*AL$10,$AG191,1,1)/$AH191,0)</f>
        <v>5.8641975308641972E-2</v>
      </c>
      <c r="AM191" s="205">
        <f ca="1">IF($AH191&gt;0,OFFSET(DATA!$F$6,$AG$10+27*AM$10,$AG191,1,1)/$AH191,0)</f>
        <v>7.716049382716049E-2</v>
      </c>
      <c r="AN191" s="205">
        <f ca="1">IF($AH191&gt;0,OFFSET(DATA!$F$6,$AG$10+27*AN$10,$AG191,1,1)/$AH191,0)</f>
        <v>2.7777777777777776E-2</v>
      </c>
      <c r="AO191" s="1">
        <f ca="1">OFFSET(DATA!$F$6,$AG$10+27*AO$10,$AG191,1,1)</f>
        <v>18</v>
      </c>
      <c r="AP191" s="1">
        <f t="shared" ca="1" si="5"/>
        <v>18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19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320</v>
      </c>
      <c r="AI192" s="205">
        <f ca="1">IF($AH192&gt;0,OFFSET(DATA!$F$6,$AG$10+27*AI$10,$AG192,1,1)/$AH192,0)</f>
        <v>0.453125</v>
      </c>
      <c r="AJ192" s="205">
        <f ca="1">IF($AH192&gt;0,OFFSET(DATA!$F$6,$AG$10+27*AJ$10,$AG192,1,1)/$AH192,0)</f>
        <v>3.1250000000000002E-3</v>
      </c>
      <c r="AK192" s="205">
        <f ca="1">IF($AH192&gt;0,OFFSET(DATA!$F$6,$AG$10+27*AK$10,$AG192,1,1)/$AH192,0)</f>
        <v>0.10625</v>
      </c>
      <c r="AL192" s="205">
        <f ca="1">IF($AH192&gt;0,OFFSET(DATA!$F$6,$AG$10+27*AL$10,$AG192,1,1)/$AH192,0)</f>
        <v>8.1250000000000003E-2</v>
      </c>
      <c r="AM192" s="205">
        <f ca="1">IF($AH192&gt;0,OFFSET(DATA!$F$6,$AG$10+27*AM$10,$AG192,1,1)/$AH192,0)</f>
        <v>7.4999999999999997E-2</v>
      </c>
      <c r="AN192" s="205">
        <f ca="1">IF($AH192&gt;0,OFFSET(DATA!$F$6,$AG$10+27*AN$10,$AG192,1,1)/$AH192,0)</f>
        <v>2.5000000000000001E-2</v>
      </c>
      <c r="AO192" s="1">
        <f ca="1">OFFSET(DATA!$F$6,$AG$10+27*AO$10,$AG192,1,1)</f>
        <v>19</v>
      </c>
      <c r="AP192" s="1">
        <f t="shared" ca="1" si="5"/>
        <v>19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21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326</v>
      </c>
      <c r="AI193" s="205">
        <f ca="1">IF($AH193&gt;0,OFFSET(DATA!$F$6,$AG$10+27*AI$10,$AG193,1,1)/$AH193,0)</f>
        <v>0.48159509202453987</v>
      </c>
      <c r="AJ193" s="205">
        <f ca="1">IF($AH193&gt;0,OFFSET(DATA!$F$6,$AG$10+27*AJ$10,$AG193,1,1)/$AH193,0)</f>
        <v>0</v>
      </c>
      <c r="AK193" s="205">
        <f ca="1">IF($AH193&gt;0,OFFSET(DATA!$F$6,$AG$10+27*AK$10,$AG193,1,1)/$AH193,0)</f>
        <v>0.1165644171779141</v>
      </c>
      <c r="AL193" s="205">
        <f ca="1">IF($AH193&gt;0,OFFSET(DATA!$F$6,$AG$10+27*AL$10,$AG193,1,1)/$AH193,0)</f>
        <v>6.7484662576687116E-2</v>
      </c>
      <c r="AM193" s="205">
        <f ca="1">IF($AH193&gt;0,OFFSET(DATA!$F$6,$AG$10+27*AM$10,$AG193,1,1)/$AH193,0)</f>
        <v>8.2822085889570546E-2</v>
      </c>
      <c r="AN193" s="205">
        <f ca="1">IF($AH193&gt;0,OFFSET(DATA!$F$6,$AG$10+27*AN$10,$AG193,1,1)/$AH193,0)</f>
        <v>1.8404907975460124E-2</v>
      </c>
      <c r="AO193" s="1">
        <f ca="1">OFFSET(DATA!$F$6,$AG$10+27*AO$10,$AG193,1,1)</f>
        <v>19</v>
      </c>
      <c r="AP193" s="1">
        <f t="shared" ca="1" si="5"/>
        <v>19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19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358</v>
      </c>
      <c r="AI194" s="205">
        <f ca="1">IF($AH194&gt;0,OFFSET(DATA!$F$6,$AG$10+27*AI$10,$AG194,1,1)/$AH194,0)</f>
        <v>0.44972067039106145</v>
      </c>
      <c r="AJ194" s="205">
        <f ca="1">IF($AH194&gt;0,OFFSET(DATA!$F$6,$AG$10+27*AJ$10,$AG194,1,1)/$AH194,0)</f>
        <v>0</v>
      </c>
      <c r="AK194" s="205">
        <f ca="1">IF($AH194&gt;0,OFFSET(DATA!$F$6,$AG$10+27*AK$10,$AG194,1,1)/$AH194,0)</f>
        <v>0.10893854748603352</v>
      </c>
      <c r="AL194" s="205">
        <f ca="1">IF($AH194&gt;0,OFFSET(DATA!$F$6,$AG$10+27*AL$10,$AG194,1,1)/$AH194,0)</f>
        <v>6.7039106145251395E-2</v>
      </c>
      <c r="AM194" s="205">
        <f ca="1">IF($AH194&gt;0,OFFSET(DATA!$F$6,$AG$10+27*AM$10,$AG194,1,1)/$AH194,0)</f>
        <v>0.10335195530726257</v>
      </c>
      <c r="AN194" s="205">
        <f ca="1">IF($AH194&gt;0,OFFSET(DATA!$F$6,$AG$10+27*AN$10,$AG194,1,1)/$AH194,0)</f>
        <v>2.5139664804469275E-2</v>
      </c>
      <c r="AO194" s="1">
        <f ca="1">OFFSET(DATA!$F$6,$AG$10+27*AO$10,$AG194,1,1)</f>
        <v>20</v>
      </c>
      <c r="AP194" s="1">
        <f t="shared" ca="1" si="5"/>
        <v>20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21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334</v>
      </c>
      <c r="AI195" s="205">
        <f ca="1">IF($AH195&gt;0,OFFSET(DATA!$F$6,$AG$10+27*AI$10,$AG195,1,1)/$AH195,0)</f>
        <v>0.45209580838323354</v>
      </c>
      <c r="AJ195" s="205">
        <f ca="1">IF($AH195&gt;0,OFFSET(DATA!$F$6,$AG$10+27*AJ$10,$AG195,1,1)/$AH195,0)</f>
        <v>0</v>
      </c>
      <c r="AK195" s="205">
        <f ca="1">IF($AH195&gt;0,OFFSET(DATA!$F$6,$AG$10+27*AK$10,$AG195,1,1)/$AH195,0)</f>
        <v>0.11377245508982035</v>
      </c>
      <c r="AL195" s="205">
        <f ca="1">IF($AH195&gt;0,OFFSET(DATA!$F$6,$AG$10+27*AL$10,$AG195,1,1)/$AH195,0)</f>
        <v>6.5868263473053898E-2</v>
      </c>
      <c r="AM195" s="205">
        <f ca="1">IF($AH195&gt;0,OFFSET(DATA!$F$6,$AG$10+27*AM$10,$AG195,1,1)/$AH195,0)</f>
        <v>0.1317365269461078</v>
      </c>
      <c r="AN195" s="205">
        <f ca="1">IF($AH195&gt;0,OFFSET(DATA!$F$6,$AG$10+27*AN$10,$AG195,1,1)/$AH195,0)</f>
        <v>4.1916167664670656E-2</v>
      </c>
      <c r="AO195" s="1">
        <f ca="1">OFFSET(DATA!$F$6,$AG$10+27*AO$10,$AG195,1,1)</f>
        <v>21</v>
      </c>
      <c r="AP195" s="1">
        <f t="shared" ca="1" si="5"/>
        <v>21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22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330</v>
      </c>
      <c r="AI196" s="205">
        <f ca="1">IF($AH196&gt;0,OFFSET(DATA!$F$6,$AG$10+27*AI$10,$AG196,1,1)/$AH196,0)</f>
        <v>0.4212121212121212</v>
      </c>
      <c r="AJ196" s="205">
        <f ca="1">IF($AH196&gt;0,OFFSET(DATA!$F$6,$AG$10+27*AJ$10,$AG196,1,1)/$AH196,0)</f>
        <v>3.0303030303030303E-3</v>
      </c>
      <c r="AK196" s="205">
        <f ca="1">IF($AH196&gt;0,OFFSET(DATA!$F$6,$AG$10+27*AK$10,$AG196,1,1)/$AH196,0)</f>
        <v>0.11212121212121212</v>
      </c>
      <c r="AL196" s="205">
        <f ca="1">IF($AH196&gt;0,OFFSET(DATA!$F$6,$AG$10+27*AL$10,$AG196,1,1)/$AH196,0)</f>
        <v>0.10303030303030303</v>
      </c>
      <c r="AM196" s="205">
        <f ca="1">IF($AH196&gt;0,OFFSET(DATA!$F$6,$AG$10+27*AM$10,$AG196,1,1)/$AH196,0)</f>
        <v>0.10303030303030303</v>
      </c>
      <c r="AN196" s="205">
        <f ca="1">IF($AH196&gt;0,OFFSET(DATA!$F$6,$AG$10+27*AN$10,$AG196,1,1)/$AH196,0)</f>
        <v>3.9393939393939391E-2</v>
      </c>
      <c r="AO196" s="1">
        <f ca="1">OFFSET(DATA!$F$6,$AG$10+27*AO$10,$AG196,1,1)</f>
        <v>23</v>
      </c>
      <c r="AP196" s="1">
        <f t="shared" ca="1" si="5"/>
        <v>23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21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342</v>
      </c>
      <c r="AI197" s="205">
        <f ca="1">IF($AH197&gt;0,OFFSET(DATA!$F$6,$AG$10+27*AI$10,$AG197,1,1)/$AH197,0)</f>
        <v>0.41520467836257308</v>
      </c>
      <c r="AJ197" s="205">
        <f ca="1">IF($AH197&gt;0,OFFSET(DATA!$F$6,$AG$10+27*AJ$10,$AG197,1,1)/$AH197,0)</f>
        <v>2.9239766081871343E-3</v>
      </c>
      <c r="AK197" s="205">
        <f ca="1">IF($AH197&gt;0,OFFSET(DATA!$F$6,$AG$10+27*AK$10,$AG197,1,1)/$AH197,0)</f>
        <v>0.1111111111111111</v>
      </c>
      <c r="AL197" s="205">
        <f ca="1">IF($AH197&gt;0,OFFSET(DATA!$F$6,$AG$10+27*AL$10,$AG197,1,1)/$AH197,0)</f>
        <v>0.10526315789473684</v>
      </c>
      <c r="AM197" s="205">
        <f ca="1">IF($AH197&gt;0,OFFSET(DATA!$F$6,$AG$10+27*AM$10,$AG197,1,1)/$AH197,0)</f>
        <v>0.13157894736842105</v>
      </c>
      <c r="AN197" s="205">
        <f ca="1">IF($AH197&gt;0,OFFSET(DATA!$F$6,$AG$10+27*AN$10,$AG197,1,1)/$AH197,0)</f>
        <v>4.6783625730994149E-2</v>
      </c>
      <c r="AO197" s="1">
        <f ca="1">OFFSET(DATA!$F$6,$AG$10+27*AO$10,$AG197,1,1)</f>
        <v>20</v>
      </c>
      <c r="AP197" s="1">
        <f t="shared" ca="1" si="5"/>
        <v>20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21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370</v>
      </c>
      <c r="AI198" s="205">
        <f ca="1">IF($AH198&gt;0,OFFSET(DATA!$F$6,$AG$10+27*AI$10,$AG198,1,1)/$AH198,0)</f>
        <v>0.39459459459459462</v>
      </c>
      <c r="AJ198" s="205">
        <f ca="1">IF($AH198&gt;0,OFFSET(DATA!$F$6,$AG$10+27*AJ$10,$AG198,1,1)/$AH198,0)</f>
        <v>2.7027027027027029E-3</v>
      </c>
      <c r="AK198" s="205">
        <f ca="1">IF($AH198&gt;0,OFFSET(DATA!$F$6,$AG$10+27*AK$10,$AG198,1,1)/$AH198,0)</f>
        <v>0.10540540540540541</v>
      </c>
      <c r="AL198" s="205">
        <f ca="1">IF($AH198&gt;0,OFFSET(DATA!$F$6,$AG$10+27*AL$10,$AG198,1,1)/$AH198,0)</f>
        <v>7.567567567567568E-2</v>
      </c>
      <c r="AM198" s="205">
        <f ca="1">IF($AH198&gt;0,OFFSET(DATA!$F$6,$AG$10+27*AM$10,$AG198,1,1)/$AH198,0)</f>
        <v>0.12702702702702703</v>
      </c>
      <c r="AN198" s="205">
        <f ca="1">IF($AH198&gt;0,OFFSET(DATA!$F$6,$AG$10+27*AN$10,$AG198,1,1)/$AH198,0)</f>
        <v>4.8648648648648651E-2</v>
      </c>
      <c r="AO198" s="1">
        <f ca="1">OFFSET(DATA!$F$6,$AG$10+27*AO$10,$AG198,1,1)</f>
        <v>20</v>
      </c>
      <c r="AP198" s="1">
        <f t="shared" ca="1" si="5"/>
        <v>20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22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337</v>
      </c>
      <c r="AI199" s="205">
        <f ca="1">IF($AH199&gt;0,OFFSET(DATA!$F$6,$AG$10+27*AI$10,$AG199,1,1)/$AH199,0)</f>
        <v>0.3827893175074184</v>
      </c>
      <c r="AJ199" s="205">
        <f ca="1">IF($AH199&gt;0,OFFSET(DATA!$F$6,$AG$10+27*AJ$10,$AG199,1,1)/$AH199,0)</f>
        <v>2.967359050445104E-3</v>
      </c>
      <c r="AK199" s="205">
        <f ca="1">IF($AH199&gt;0,OFFSET(DATA!$F$6,$AG$10+27*AK$10,$AG199,1,1)/$AH199,0)</f>
        <v>0.11572700296735905</v>
      </c>
      <c r="AL199" s="205">
        <f ca="1">IF($AH199&gt;0,OFFSET(DATA!$F$6,$AG$10+27*AL$10,$AG199,1,1)/$AH199,0)</f>
        <v>0.10089020771513353</v>
      </c>
      <c r="AM199" s="205">
        <f ca="1">IF($AH199&gt;0,OFFSET(DATA!$F$6,$AG$10+27*AM$10,$AG199,1,1)/$AH199,0)</f>
        <v>0.10385756676557864</v>
      </c>
      <c r="AN199" s="205">
        <f ca="1">IF($AH199&gt;0,OFFSET(DATA!$F$6,$AG$10+27*AN$10,$AG199,1,1)/$AH199,0)</f>
        <v>3.5608308605341248E-2</v>
      </c>
      <c r="AO199" s="1">
        <f ca="1">OFFSET(DATA!$F$6,$AG$10+27*AO$10,$AG199,1,1)</f>
        <v>20</v>
      </c>
      <c r="AP199" s="1">
        <f t="shared" ca="1" si="5"/>
        <v>20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21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336</v>
      </c>
      <c r="AI200" s="205">
        <f ca="1">IF($AH200&gt;0,OFFSET(DATA!$F$6,$AG$10+27*AI$10,$AG200,1,1)/$AH200,0)</f>
        <v>0.40773809523809523</v>
      </c>
      <c r="AJ200" s="205">
        <f ca="1">IF($AH200&gt;0,OFFSET(DATA!$F$6,$AG$10+27*AJ$10,$AG200,1,1)/$AH200,0)</f>
        <v>0</v>
      </c>
      <c r="AK200" s="205">
        <f ca="1">IF($AH200&gt;0,OFFSET(DATA!$F$6,$AG$10+27*AK$10,$AG200,1,1)/$AH200,0)</f>
        <v>0.12202380952380952</v>
      </c>
      <c r="AL200" s="205">
        <f ca="1">IF($AH200&gt;0,OFFSET(DATA!$F$6,$AG$10+27*AL$10,$AG200,1,1)/$AH200,0)</f>
        <v>9.5238095238095233E-2</v>
      </c>
      <c r="AM200" s="205">
        <f ca="1">IF($AH200&gt;0,OFFSET(DATA!$F$6,$AG$10+27*AM$10,$AG200,1,1)/$AH200,0)</f>
        <v>0.1130952380952381</v>
      </c>
      <c r="AN200" s="205">
        <f ca="1">IF($AH200&gt;0,OFFSET(DATA!$F$6,$AG$10+27*AN$10,$AG200,1,1)/$AH200,0)</f>
        <v>4.7619047619047616E-2</v>
      </c>
      <c r="AO200" s="1">
        <f ca="1">OFFSET(DATA!$F$6,$AG$10+27*AO$10,$AG200,1,1)</f>
        <v>20</v>
      </c>
      <c r="AP200" s="1">
        <f t="shared" ca="1" si="5"/>
        <v>20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20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340</v>
      </c>
      <c r="AI201" s="205">
        <f ca="1">IF($AH201&gt;0,OFFSET(DATA!$F$6,$AG$10+27*AI$10,$AG201,1,1)/$AH201,0)</f>
        <v>0.43235294117647061</v>
      </c>
      <c r="AJ201" s="205">
        <f ca="1">IF($AH201&gt;0,OFFSET(DATA!$F$6,$AG$10+27*AJ$10,$AG201,1,1)/$AH201,0)</f>
        <v>0</v>
      </c>
      <c r="AK201" s="205">
        <f ca="1">IF($AH201&gt;0,OFFSET(DATA!$F$6,$AG$10+27*AK$10,$AG201,1,1)/$AH201,0)</f>
        <v>0.11470588235294117</v>
      </c>
      <c r="AL201" s="205">
        <f ca="1">IF($AH201&gt;0,OFFSET(DATA!$F$6,$AG$10+27*AL$10,$AG201,1,1)/$AH201,0)</f>
        <v>9.1176470588235289E-2</v>
      </c>
      <c r="AM201" s="205">
        <f ca="1">IF($AH201&gt;0,OFFSET(DATA!$F$6,$AG$10+27*AM$10,$AG201,1,1)/$AH201,0)</f>
        <v>0.10294117647058823</v>
      </c>
      <c r="AN201" s="205">
        <f ca="1">IF($AH201&gt;0,OFFSET(DATA!$F$6,$AG$10+27*AN$10,$AG201,1,1)/$AH201,0)</f>
        <v>4.7058823529411764E-2</v>
      </c>
      <c r="AO201" s="1">
        <f ca="1">OFFSET(DATA!$F$6,$AG$10+27*AO$10,$AG201,1,1)</f>
        <v>19</v>
      </c>
      <c r="AP201" s="1">
        <f t="shared" ca="1" si="5"/>
        <v>19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20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329</v>
      </c>
      <c r="AI202" s="205">
        <f ca="1">IF($AH202&gt;0,OFFSET(DATA!$F$6,$AG$10+27*AI$10,$AG202,1,1)/$AH202,0)</f>
        <v>0.44680851063829785</v>
      </c>
      <c r="AJ202" s="205">
        <f ca="1">IF($AH202&gt;0,OFFSET(DATA!$F$6,$AG$10+27*AJ$10,$AG202,1,1)/$AH202,0)</f>
        <v>0</v>
      </c>
      <c r="AK202" s="205">
        <f ca="1">IF($AH202&gt;0,OFFSET(DATA!$F$6,$AG$10+27*AK$10,$AG202,1,1)/$AH202,0)</f>
        <v>0.12158054711246201</v>
      </c>
      <c r="AL202" s="205">
        <f ca="1">IF($AH202&gt;0,OFFSET(DATA!$F$6,$AG$10+27*AL$10,$AG202,1,1)/$AH202,0)</f>
        <v>6.3829787234042548E-2</v>
      </c>
      <c r="AM202" s="205">
        <f ca="1">IF($AH202&gt;0,OFFSET(DATA!$F$6,$AG$10+27*AM$10,$AG202,1,1)/$AH202,0)</f>
        <v>0.11854103343465046</v>
      </c>
      <c r="AN202" s="205">
        <f ca="1">IF($AH202&gt;0,OFFSET(DATA!$F$6,$AG$10+27*AN$10,$AG202,1,1)/$AH202,0)</f>
        <v>3.9513677811550151E-2</v>
      </c>
      <c r="AO202" s="1">
        <f ca="1">OFFSET(DATA!$F$6,$AG$10+27*AO$10,$AG202,1,1)</f>
        <v>20</v>
      </c>
      <c r="AP202" s="1">
        <f t="shared" ca="1" si="5"/>
        <v>20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20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339</v>
      </c>
      <c r="AI203" s="205">
        <f ca="1">IF($AH203&gt;0,OFFSET(DATA!$F$6,$AG$10+27*AI$10,$AG203,1,1)/$AH203,0)</f>
        <v>0.45132743362831856</v>
      </c>
      <c r="AJ203" s="205">
        <f ca="1">IF($AH203&gt;0,OFFSET(DATA!$F$6,$AG$10+27*AJ$10,$AG203,1,1)/$AH203,0)</f>
        <v>2.9498525073746312E-3</v>
      </c>
      <c r="AK203" s="205">
        <f ca="1">IF($AH203&gt;0,OFFSET(DATA!$F$6,$AG$10+27*AK$10,$AG203,1,1)/$AH203,0)</f>
        <v>0.11504424778761062</v>
      </c>
      <c r="AL203" s="205">
        <f ca="1">IF($AH203&gt;0,OFFSET(DATA!$F$6,$AG$10+27*AL$10,$AG203,1,1)/$AH203,0)</f>
        <v>5.3097345132743362E-2</v>
      </c>
      <c r="AM203" s="205">
        <f ca="1">IF($AH203&gt;0,OFFSET(DATA!$F$6,$AG$10+27*AM$10,$AG203,1,1)/$AH203,0)</f>
        <v>0.11799410029498525</v>
      </c>
      <c r="AN203" s="205">
        <f ca="1">IF($AH203&gt;0,OFFSET(DATA!$F$6,$AG$10+27*AN$10,$AG203,1,1)/$AH203,0)</f>
        <v>4.4247787610619468E-2</v>
      </c>
      <c r="AO203" s="1">
        <f ca="1">OFFSET(DATA!$F$6,$AG$10+27*AO$10,$AG203,1,1)</f>
        <v>20</v>
      </c>
      <c r="AP203" s="1">
        <f t="shared" ca="1" si="5"/>
        <v>20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21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347</v>
      </c>
      <c r="AI204" s="205">
        <f ca="1">IF($AH204&gt;0,OFFSET(DATA!$F$6,$AG$10+27*AI$10,$AG204,1,1)/$AH204,0)</f>
        <v>0.44092219020172913</v>
      </c>
      <c r="AJ204" s="205">
        <f ca="1">IF($AH204&gt;0,OFFSET(DATA!$F$6,$AG$10+27*AJ$10,$AG204,1,1)/$AH204,0)</f>
        <v>2.881844380403458E-3</v>
      </c>
      <c r="AK204" s="205">
        <f ca="1">IF($AH204&gt;0,OFFSET(DATA!$F$6,$AG$10+27*AK$10,$AG204,1,1)/$AH204,0)</f>
        <v>0.1037463976945245</v>
      </c>
      <c r="AL204" s="205">
        <f ca="1">IF($AH204&gt;0,OFFSET(DATA!$F$6,$AG$10+27*AL$10,$AG204,1,1)/$AH204,0)</f>
        <v>7.2046109510086456E-2</v>
      </c>
      <c r="AM204" s="205">
        <f ca="1">IF($AH204&gt;0,OFFSET(DATA!$F$6,$AG$10+27*AM$10,$AG204,1,1)/$AH204,0)</f>
        <v>0.1239193083573487</v>
      </c>
      <c r="AN204" s="205">
        <f ca="1">IF($AH204&gt;0,OFFSET(DATA!$F$6,$AG$10+27*AN$10,$AG204,1,1)/$AH204,0)</f>
        <v>5.4755043227665709E-2</v>
      </c>
      <c r="AO204" s="1">
        <f ca="1">OFFSET(DATA!$F$6,$AG$10+27*AO$10,$AG204,1,1)</f>
        <v>20</v>
      </c>
      <c r="AP204" s="1">
        <f t="shared" ca="1" si="5"/>
        <v>20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20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353</v>
      </c>
      <c r="AI205" s="205">
        <f ca="1">IF($AH205&gt;0,OFFSET(DATA!$F$6,$AG$10+27*AI$10,$AG205,1,1)/$AH205,0)</f>
        <v>0.45609065155807366</v>
      </c>
      <c r="AJ205" s="205">
        <f ca="1">IF($AH205&gt;0,OFFSET(DATA!$F$6,$AG$10+27*AJ$10,$AG205,1,1)/$AH205,0)</f>
        <v>2.8328611898016999E-3</v>
      </c>
      <c r="AK205" s="205">
        <f ca="1">IF($AH205&gt;0,OFFSET(DATA!$F$6,$AG$10+27*AK$10,$AG205,1,1)/$AH205,0)</f>
        <v>9.0651558073654395E-2</v>
      </c>
      <c r="AL205" s="205">
        <f ca="1">IF($AH205&gt;0,OFFSET(DATA!$F$6,$AG$10+27*AL$10,$AG205,1,1)/$AH205,0)</f>
        <v>5.3824362606232294E-2</v>
      </c>
      <c r="AM205" s="205">
        <f ca="1">IF($AH205&gt;0,OFFSET(DATA!$F$6,$AG$10+27*AM$10,$AG205,1,1)/$AH205,0)</f>
        <v>0.1359773371104816</v>
      </c>
      <c r="AN205" s="205">
        <f ca="1">IF($AH205&gt;0,OFFSET(DATA!$F$6,$AG$10+27*AN$10,$AG205,1,1)/$AH205,0)</f>
        <v>6.79886685552408E-2</v>
      </c>
      <c r="AO205" s="1">
        <f ca="1">OFFSET(DATA!$F$6,$AG$10+27*AO$10,$AG205,1,1)</f>
        <v>19</v>
      </c>
      <c r="AP205" s="1">
        <f t="shared" ref="AP205:AP268" ca="1" si="7">IF($AP$8=1,$AO205,$BA205)</f>
        <v>19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20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362</v>
      </c>
      <c r="AI206" s="205">
        <f ca="1">IF($AH206&gt;0,OFFSET(DATA!$F$6,$AG$10+27*AI$10,$AG206,1,1)/$AH206,0)</f>
        <v>0.46961325966850831</v>
      </c>
      <c r="AJ206" s="205">
        <f ca="1">IF($AH206&gt;0,OFFSET(DATA!$F$6,$AG$10+27*AJ$10,$AG206,1,1)/$AH206,0)</f>
        <v>2.7624309392265192E-3</v>
      </c>
      <c r="AK206" s="205">
        <f ca="1">IF($AH206&gt;0,OFFSET(DATA!$F$6,$AG$10+27*AK$10,$AG206,1,1)/$AH206,0)</f>
        <v>9.9447513812154692E-2</v>
      </c>
      <c r="AL206" s="205">
        <f ca="1">IF($AH206&gt;0,OFFSET(DATA!$F$6,$AG$10+27*AL$10,$AG206,1,1)/$AH206,0)</f>
        <v>6.9060773480662987E-2</v>
      </c>
      <c r="AM206" s="205">
        <f ca="1">IF($AH206&gt;0,OFFSET(DATA!$F$6,$AG$10+27*AM$10,$AG206,1,1)/$AH206,0)</f>
        <v>0.12430939226519337</v>
      </c>
      <c r="AN206" s="205">
        <f ca="1">IF($AH206&gt;0,OFFSET(DATA!$F$6,$AG$10+27*AN$10,$AG206,1,1)/$AH206,0)</f>
        <v>5.2486187845303865E-2</v>
      </c>
      <c r="AO206" s="1">
        <f ca="1">OFFSET(DATA!$F$6,$AG$10+27*AO$10,$AG206,1,1)</f>
        <v>19</v>
      </c>
      <c r="AP206" s="1">
        <f t="shared" ca="1" si="7"/>
        <v>19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21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352</v>
      </c>
      <c r="AI207" s="205">
        <f ca="1">IF($AH207&gt;0,OFFSET(DATA!$F$6,$AG$10+27*AI$10,$AG207,1,1)/$AH207,0)</f>
        <v>0.50284090909090906</v>
      </c>
      <c r="AJ207" s="205">
        <f ca="1">IF($AH207&gt;0,OFFSET(DATA!$F$6,$AG$10+27*AJ$10,$AG207,1,1)/$AH207,0)</f>
        <v>5.681818181818182E-3</v>
      </c>
      <c r="AK207" s="205">
        <f ca="1">IF($AH207&gt;0,OFFSET(DATA!$F$6,$AG$10+27*AK$10,$AG207,1,1)/$AH207,0)</f>
        <v>8.2386363636363633E-2</v>
      </c>
      <c r="AL207" s="205">
        <f ca="1">IF($AH207&gt;0,OFFSET(DATA!$F$6,$AG$10+27*AL$10,$AG207,1,1)/$AH207,0)</f>
        <v>5.6818181818181816E-2</v>
      </c>
      <c r="AM207" s="205">
        <f ca="1">IF($AH207&gt;0,OFFSET(DATA!$F$6,$AG$10+27*AM$10,$AG207,1,1)/$AH207,0)</f>
        <v>0.11931818181818182</v>
      </c>
      <c r="AN207" s="205">
        <f ca="1">IF($AH207&gt;0,OFFSET(DATA!$F$6,$AG$10+27*AN$10,$AG207,1,1)/$AH207,0)</f>
        <v>5.113636363636364E-2</v>
      </c>
      <c r="AO207" s="1">
        <f ca="1">OFFSET(DATA!$F$6,$AG$10+27*AO$10,$AG207,1,1)</f>
        <v>18</v>
      </c>
      <c r="AP207" s="1">
        <f t="shared" ca="1" si="7"/>
        <v>18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20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369</v>
      </c>
      <c r="AI208" s="205">
        <f ca="1">IF($AH208&gt;0,OFFSET(DATA!$F$6,$AG$10+27*AI$10,$AG208,1,1)/$AH208,0)</f>
        <v>0.50135501355013545</v>
      </c>
      <c r="AJ208" s="205">
        <f ca="1">IF($AH208&gt;0,OFFSET(DATA!$F$6,$AG$10+27*AJ$10,$AG208,1,1)/$AH208,0)</f>
        <v>5.4200542005420054E-3</v>
      </c>
      <c r="AK208" s="205">
        <f ca="1">IF($AH208&gt;0,OFFSET(DATA!$F$6,$AG$10+27*AK$10,$AG208,1,1)/$AH208,0)</f>
        <v>7.8590785907859076E-2</v>
      </c>
      <c r="AL208" s="205">
        <f ca="1">IF($AH208&gt;0,OFFSET(DATA!$F$6,$AG$10+27*AL$10,$AG208,1,1)/$AH208,0)</f>
        <v>5.4200542005420058E-2</v>
      </c>
      <c r="AM208" s="205">
        <f ca="1">IF($AH208&gt;0,OFFSET(DATA!$F$6,$AG$10+27*AM$10,$AG208,1,1)/$AH208,0)</f>
        <v>0.11382113821138211</v>
      </c>
      <c r="AN208" s="205">
        <f ca="1">IF($AH208&gt;0,OFFSET(DATA!$F$6,$AG$10+27*AN$10,$AG208,1,1)/$AH208,0)</f>
        <v>5.6910569105691054E-2</v>
      </c>
      <c r="AO208" s="1">
        <f ca="1">OFFSET(DATA!$F$6,$AG$10+27*AO$10,$AG208,1,1)</f>
        <v>18</v>
      </c>
      <c r="AP208" s="1">
        <f t="shared" ca="1" si="7"/>
        <v>18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20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381</v>
      </c>
      <c r="AI209" s="205">
        <f ca="1">IF($AH209&gt;0,OFFSET(DATA!$F$6,$AG$10+27*AI$10,$AG209,1,1)/$AH209,0)</f>
        <v>0.51443569553805779</v>
      </c>
      <c r="AJ209" s="205">
        <f ca="1">IF($AH209&gt;0,OFFSET(DATA!$F$6,$AG$10+27*AJ$10,$AG209,1,1)/$AH209,0)</f>
        <v>5.2493438320209973E-3</v>
      </c>
      <c r="AK209" s="205">
        <f ca="1">IF($AH209&gt;0,OFFSET(DATA!$F$6,$AG$10+27*AK$10,$AG209,1,1)/$AH209,0)</f>
        <v>7.3490813648293962E-2</v>
      </c>
      <c r="AL209" s="205">
        <f ca="1">IF($AH209&gt;0,OFFSET(DATA!$F$6,$AG$10+27*AL$10,$AG209,1,1)/$AH209,0)</f>
        <v>9.4488188976377951E-2</v>
      </c>
      <c r="AM209" s="205">
        <f ca="1">IF($AH209&gt;0,OFFSET(DATA!$F$6,$AG$10+27*AM$10,$AG209,1,1)/$AH209,0)</f>
        <v>0.11286089238845144</v>
      </c>
      <c r="AN209" s="205">
        <f ca="1">IF($AH209&gt;0,OFFSET(DATA!$F$6,$AG$10+27*AN$10,$AG209,1,1)/$AH209,0)</f>
        <v>5.2493438320209973E-2</v>
      </c>
      <c r="AO209" s="1">
        <f ca="1">OFFSET(DATA!$F$6,$AG$10+27*AO$10,$AG209,1,1)</f>
        <v>19</v>
      </c>
      <c r="AP209" s="1">
        <f t="shared" ca="1" si="7"/>
        <v>19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20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405</v>
      </c>
      <c r="AI210" s="205">
        <f ca="1">IF($AH210&gt;0,OFFSET(DATA!$F$6,$AG$10+27*AI$10,$AG210,1,1)/$AH210,0)</f>
        <v>0.50617283950617287</v>
      </c>
      <c r="AJ210" s="205">
        <f ca="1">IF($AH210&gt;0,OFFSET(DATA!$F$6,$AG$10+27*AJ$10,$AG210,1,1)/$AH210,0)</f>
        <v>4.9382716049382715E-3</v>
      </c>
      <c r="AK210" s="205">
        <f ca="1">IF($AH210&gt;0,OFFSET(DATA!$F$6,$AG$10+27*AK$10,$AG210,1,1)/$AH210,0)</f>
        <v>7.160493827160494E-2</v>
      </c>
      <c r="AL210" s="205">
        <f ca="1">IF($AH210&gt;0,OFFSET(DATA!$F$6,$AG$10+27*AL$10,$AG210,1,1)/$AH210,0)</f>
        <v>8.3950617283950618E-2</v>
      </c>
      <c r="AM210" s="205">
        <f ca="1">IF($AH210&gt;0,OFFSET(DATA!$F$6,$AG$10+27*AM$10,$AG210,1,1)/$AH210,0)</f>
        <v>0.1308641975308642</v>
      </c>
      <c r="AN210" s="205">
        <f ca="1">IF($AH210&gt;0,OFFSET(DATA!$F$6,$AG$10+27*AN$10,$AG210,1,1)/$AH210,0)</f>
        <v>4.6913580246913583E-2</v>
      </c>
      <c r="AO210" s="1">
        <f ca="1">OFFSET(DATA!$F$6,$AG$10+27*AO$10,$AG210,1,1)</f>
        <v>19</v>
      </c>
      <c r="AP210" s="1">
        <f t="shared" ca="1" si="7"/>
        <v>19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20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431</v>
      </c>
      <c r="AI211" s="205">
        <f ca="1">IF($AH211&gt;0,OFFSET(DATA!$F$6,$AG$10+27*AI$10,$AG211,1,1)/$AH211,0)</f>
        <v>0.48723897911832947</v>
      </c>
      <c r="AJ211" s="205">
        <f ca="1">IF($AH211&gt;0,OFFSET(DATA!$F$6,$AG$10+27*AJ$10,$AG211,1,1)/$AH211,0)</f>
        <v>6.9605568445475635E-3</v>
      </c>
      <c r="AK211" s="205">
        <f ca="1">IF($AH211&gt;0,OFFSET(DATA!$F$6,$AG$10+27*AK$10,$AG211,1,1)/$AH211,0)</f>
        <v>6.2645011600928072E-2</v>
      </c>
      <c r="AL211" s="205">
        <f ca="1">IF($AH211&gt;0,OFFSET(DATA!$F$6,$AG$10+27*AL$10,$AG211,1,1)/$AH211,0)</f>
        <v>8.1206496519721574E-2</v>
      </c>
      <c r="AM211" s="205">
        <f ca="1">IF($AH211&gt;0,OFFSET(DATA!$F$6,$AG$10+27*AM$10,$AG211,1,1)/$AH211,0)</f>
        <v>0.12064965197215777</v>
      </c>
      <c r="AN211" s="205">
        <f ca="1">IF($AH211&gt;0,OFFSET(DATA!$F$6,$AG$10+27*AN$10,$AG211,1,1)/$AH211,0)</f>
        <v>4.8723897911832945E-2</v>
      </c>
      <c r="AO211" s="1">
        <f ca="1">OFFSET(DATA!$F$6,$AG$10+27*AO$10,$AG211,1,1)</f>
        <v>17</v>
      </c>
      <c r="AP211" s="1">
        <f t="shared" ca="1" si="7"/>
        <v>17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19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428</v>
      </c>
      <c r="AI212" s="205">
        <f ca="1">IF($AH212&gt;0,OFFSET(DATA!$F$6,$AG$10+27*AI$10,$AG212,1,1)/$AH212,0)</f>
        <v>0.46962616822429909</v>
      </c>
      <c r="AJ212" s="205">
        <f ca="1">IF($AH212&gt;0,OFFSET(DATA!$F$6,$AG$10+27*AJ$10,$AG212,1,1)/$AH212,0)</f>
        <v>7.0093457943925233E-3</v>
      </c>
      <c r="AK212" s="205">
        <f ca="1">IF($AH212&gt;0,OFFSET(DATA!$F$6,$AG$10+27*AK$10,$AG212,1,1)/$AH212,0)</f>
        <v>7.476635514018691E-2</v>
      </c>
      <c r="AL212" s="205">
        <f ca="1">IF($AH212&gt;0,OFFSET(DATA!$F$6,$AG$10+27*AL$10,$AG212,1,1)/$AH212,0)</f>
        <v>7.7102803738317752E-2</v>
      </c>
      <c r="AM212" s="205">
        <f ca="1">IF($AH212&gt;0,OFFSET(DATA!$F$6,$AG$10+27*AM$10,$AG212,1,1)/$AH212,0)</f>
        <v>0.10280373831775701</v>
      </c>
      <c r="AN212" s="205">
        <f ca="1">IF($AH212&gt;0,OFFSET(DATA!$F$6,$AG$10+27*AN$10,$AG212,1,1)/$AH212,0)</f>
        <v>5.1401869158878503E-2</v>
      </c>
      <c r="AO212" s="1">
        <f ca="1">OFFSET(DATA!$F$6,$AG$10+27*AO$10,$AG212,1,1)</f>
        <v>19</v>
      </c>
      <c r="AP212" s="1">
        <f t="shared" ca="1" si="7"/>
        <v>19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20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414</v>
      </c>
      <c r="AI213" s="205">
        <f ca="1">IF($AH213&gt;0,OFFSET(DATA!$F$6,$AG$10+27*AI$10,$AG213,1,1)/$AH213,0)</f>
        <v>0.50724637681159424</v>
      </c>
      <c r="AJ213" s="205">
        <f ca="1">IF($AH213&gt;0,OFFSET(DATA!$F$6,$AG$10+27*AJ$10,$AG213,1,1)/$AH213,0)</f>
        <v>9.6618357487922701E-3</v>
      </c>
      <c r="AK213" s="205">
        <f ca="1">IF($AH213&gt;0,OFFSET(DATA!$F$6,$AG$10+27*AK$10,$AG213,1,1)/$AH213,0)</f>
        <v>8.4541062801932368E-2</v>
      </c>
      <c r="AL213" s="205">
        <f ca="1">IF($AH213&gt;0,OFFSET(DATA!$F$6,$AG$10+27*AL$10,$AG213,1,1)/$AH213,0)</f>
        <v>7.7294685990338161E-2</v>
      </c>
      <c r="AM213" s="205">
        <f ca="1">IF($AH213&gt;0,OFFSET(DATA!$F$6,$AG$10+27*AM$10,$AG213,1,1)/$AH213,0)</f>
        <v>0.10144927536231885</v>
      </c>
      <c r="AN213" s="205">
        <f ca="1">IF($AH213&gt;0,OFFSET(DATA!$F$6,$AG$10+27*AN$10,$AG213,1,1)/$AH213,0)</f>
        <v>6.0386473429951688E-2</v>
      </c>
      <c r="AO213" s="1">
        <f ca="1">OFFSET(DATA!$F$6,$AG$10+27*AO$10,$AG213,1,1)</f>
        <v>18</v>
      </c>
      <c r="AP213" s="1">
        <f t="shared" ca="1" si="7"/>
        <v>18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20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445</v>
      </c>
      <c r="AI214" s="205">
        <f ca="1">IF($AH214&gt;0,OFFSET(DATA!$F$6,$AG$10+27*AI$10,$AG214,1,1)/$AH214,0)</f>
        <v>0.47865168539325842</v>
      </c>
      <c r="AJ214" s="205">
        <f ca="1">IF($AH214&gt;0,OFFSET(DATA!$F$6,$AG$10+27*AJ$10,$AG214,1,1)/$AH214,0)</f>
        <v>8.988764044943821E-3</v>
      </c>
      <c r="AK214" s="205">
        <f ca="1">IF($AH214&gt;0,OFFSET(DATA!$F$6,$AG$10+27*AK$10,$AG214,1,1)/$AH214,0)</f>
        <v>7.6404494382022473E-2</v>
      </c>
      <c r="AL214" s="205">
        <f ca="1">IF($AH214&gt;0,OFFSET(DATA!$F$6,$AG$10+27*AL$10,$AG214,1,1)/$AH214,0)</f>
        <v>6.0674157303370786E-2</v>
      </c>
      <c r="AM214" s="205">
        <f ca="1">IF($AH214&gt;0,OFFSET(DATA!$F$6,$AG$10+27*AM$10,$AG214,1,1)/$AH214,0)</f>
        <v>0.10112359550561797</v>
      </c>
      <c r="AN214" s="205">
        <f ca="1">IF($AH214&gt;0,OFFSET(DATA!$F$6,$AG$10+27*AN$10,$AG214,1,1)/$AH214,0)</f>
        <v>6.2921348314606745E-2</v>
      </c>
      <c r="AO214" s="1">
        <f ca="1">OFFSET(DATA!$F$6,$AG$10+27*AO$10,$AG214,1,1)</f>
        <v>19</v>
      </c>
      <c r="AP214" s="1">
        <f t="shared" ca="1" si="7"/>
        <v>19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20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448</v>
      </c>
      <c r="AI215" s="205">
        <f ca="1">IF($AH215&gt;0,OFFSET(DATA!$F$6,$AG$10+27*AI$10,$AG215,1,1)/$AH215,0)</f>
        <v>0.48660714285714285</v>
      </c>
      <c r="AJ215" s="205">
        <f ca="1">IF($AH215&gt;0,OFFSET(DATA!$F$6,$AG$10+27*AJ$10,$AG215,1,1)/$AH215,0)</f>
        <v>8.9285714285714281E-3</v>
      </c>
      <c r="AK215" s="205">
        <f ca="1">IF($AH215&gt;0,OFFSET(DATA!$F$6,$AG$10+27*AK$10,$AG215,1,1)/$AH215,0)</f>
        <v>8.2589285714285712E-2</v>
      </c>
      <c r="AL215" s="205">
        <f ca="1">IF($AH215&gt;0,OFFSET(DATA!$F$6,$AG$10+27*AL$10,$AG215,1,1)/$AH215,0)</f>
        <v>6.0267857142857144E-2</v>
      </c>
      <c r="AM215" s="205">
        <f ca="1">IF($AH215&gt;0,OFFSET(DATA!$F$6,$AG$10+27*AM$10,$AG215,1,1)/$AH215,0)</f>
        <v>0.12053571428571429</v>
      </c>
      <c r="AN215" s="205">
        <f ca="1">IF($AH215&gt;0,OFFSET(DATA!$F$6,$AG$10+27*AN$10,$AG215,1,1)/$AH215,0)</f>
        <v>6.4732142857142863E-2</v>
      </c>
      <c r="AO215" s="1">
        <f ca="1">OFFSET(DATA!$F$6,$AG$10+27*AO$10,$AG215,1,1)</f>
        <v>19</v>
      </c>
      <c r="AP215" s="1">
        <f t="shared" ca="1" si="7"/>
        <v>19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21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460</v>
      </c>
      <c r="AI216" s="205">
        <f ca="1">IF($AH216&gt;0,OFFSET(DATA!$F$6,$AG$10+27*AI$10,$AG216,1,1)/$AH216,0)</f>
        <v>0.4934782608695652</v>
      </c>
      <c r="AJ216" s="205">
        <f ca="1">IF($AH216&gt;0,OFFSET(DATA!$F$6,$AG$10+27*AJ$10,$AG216,1,1)/$AH216,0)</f>
        <v>8.6956521739130436E-3</v>
      </c>
      <c r="AK216" s="205">
        <f ca="1">IF($AH216&gt;0,OFFSET(DATA!$F$6,$AG$10+27*AK$10,$AG216,1,1)/$AH216,0)</f>
        <v>7.6086956521739135E-2</v>
      </c>
      <c r="AL216" s="205">
        <f ca="1">IF($AH216&gt;0,OFFSET(DATA!$F$6,$AG$10+27*AL$10,$AG216,1,1)/$AH216,0)</f>
        <v>4.1304347826086954E-2</v>
      </c>
      <c r="AM216" s="205">
        <f ca="1">IF($AH216&gt;0,OFFSET(DATA!$F$6,$AG$10+27*AM$10,$AG216,1,1)/$AH216,0)</f>
        <v>0.12391304347826088</v>
      </c>
      <c r="AN216" s="205">
        <f ca="1">IF($AH216&gt;0,OFFSET(DATA!$F$6,$AG$10+27*AN$10,$AG216,1,1)/$AH216,0)</f>
        <v>7.1739130434782611E-2</v>
      </c>
      <c r="AO216" s="1">
        <f ca="1">OFFSET(DATA!$F$6,$AG$10+27*AO$10,$AG216,1,1)</f>
        <v>19</v>
      </c>
      <c r="AP216" s="1">
        <f t="shared" ca="1" si="7"/>
        <v>19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20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475</v>
      </c>
      <c r="AI217" s="205">
        <f ca="1">IF($AH217&gt;0,OFFSET(DATA!$F$6,$AG$10+27*AI$10,$AG217,1,1)/$AH217,0)</f>
        <v>0.50526315789473686</v>
      </c>
      <c r="AJ217" s="205">
        <f ca="1">IF($AH217&gt;0,OFFSET(DATA!$F$6,$AG$10+27*AJ$10,$AG217,1,1)/$AH217,0)</f>
        <v>8.4210526315789472E-3</v>
      </c>
      <c r="AK217" s="205">
        <f ca="1">IF($AH217&gt;0,OFFSET(DATA!$F$6,$AG$10+27*AK$10,$AG217,1,1)/$AH217,0)</f>
        <v>7.3684210526315783E-2</v>
      </c>
      <c r="AL217" s="205">
        <f ca="1">IF($AH217&gt;0,OFFSET(DATA!$F$6,$AG$10+27*AL$10,$AG217,1,1)/$AH217,0)</f>
        <v>5.6842105263157895E-2</v>
      </c>
      <c r="AM217" s="205">
        <f ca="1">IF($AH217&gt;0,OFFSET(DATA!$F$6,$AG$10+27*AM$10,$AG217,1,1)/$AH217,0)</f>
        <v>0.12842105263157894</v>
      </c>
      <c r="AN217" s="205">
        <f ca="1">IF($AH217&gt;0,OFFSET(DATA!$F$6,$AG$10+27*AN$10,$AG217,1,1)/$AH217,0)</f>
        <v>7.3684210526315783E-2</v>
      </c>
      <c r="AO217" s="1">
        <f ca="1">OFFSET(DATA!$F$6,$AG$10+27*AO$10,$AG217,1,1)</f>
        <v>16</v>
      </c>
      <c r="AP217" s="1">
        <f t="shared" ca="1" si="7"/>
        <v>16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18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496</v>
      </c>
      <c r="AI218" s="205">
        <f ca="1">IF($AH218&gt;0,OFFSET(DATA!$F$6,$AG$10+27*AI$10,$AG218,1,1)/$AH218,0)</f>
        <v>0.49596774193548387</v>
      </c>
      <c r="AJ218" s="205">
        <f ca="1">IF($AH218&gt;0,OFFSET(DATA!$F$6,$AG$10+27*AJ$10,$AG218,1,1)/$AH218,0)</f>
        <v>6.0483870967741934E-3</v>
      </c>
      <c r="AK218" s="205">
        <f ca="1">IF($AH218&gt;0,OFFSET(DATA!$F$6,$AG$10+27*AK$10,$AG218,1,1)/$AH218,0)</f>
        <v>7.2580645161290328E-2</v>
      </c>
      <c r="AL218" s="205">
        <f ca="1">IF($AH218&gt;0,OFFSET(DATA!$F$6,$AG$10+27*AL$10,$AG218,1,1)/$AH218,0)</f>
        <v>6.4516129032258063E-2</v>
      </c>
      <c r="AM218" s="205">
        <f ca="1">IF($AH218&gt;0,OFFSET(DATA!$F$6,$AG$10+27*AM$10,$AG218,1,1)/$AH218,0)</f>
        <v>0.11693548387096774</v>
      </c>
      <c r="AN218" s="205">
        <f ca="1">IF($AH218&gt;0,OFFSET(DATA!$F$6,$AG$10+27*AN$10,$AG218,1,1)/$AH218,0)</f>
        <v>6.4516129032258063E-2</v>
      </c>
      <c r="AO218" s="1">
        <f ca="1">OFFSET(DATA!$F$6,$AG$10+27*AO$10,$AG218,1,1)</f>
        <v>18</v>
      </c>
      <c r="AP218" s="1">
        <f t="shared" ca="1" si="7"/>
        <v>18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19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516</v>
      </c>
      <c r="AI219" s="205">
        <f ca="1">IF($AH219&gt;0,OFFSET(DATA!$F$6,$AG$10+27*AI$10,$AG219,1,1)/$AH219,0)</f>
        <v>0.47480620155038761</v>
      </c>
      <c r="AJ219" s="205">
        <f ca="1">IF($AH219&gt;0,OFFSET(DATA!$F$6,$AG$10+27*AJ$10,$AG219,1,1)/$AH219,0)</f>
        <v>7.7519379844961239E-3</v>
      </c>
      <c r="AK219" s="205">
        <f ca="1">IF($AH219&gt;0,OFFSET(DATA!$F$6,$AG$10+27*AK$10,$AG219,1,1)/$AH219,0)</f>
        <v>7.170542635658915E-2</v>
      </c>
      <c r="AL219" s="205">
        <f ca="1">IF($AH219&gt;0,OFFSET(DATA!$F$6,$AG$10+27*AL$10,$AG219,1,1)/$AH219,0)</f>
        <v>6.0077519379844964E-2</v>
      </c>
      <c r="AM219" s="205">
        <f ca="1">IF($AH219&gt;0,OFFSET(DATA!$F$6,$AG$10+27*AM$10,$AG219,1,1)/$AH219,0)</f>
        <v>0.12209302325581395</v>
      </c>
      <c r="AN219" s="205">
        <f ca="1">IF($AH219&gt;0,OFFSET(DATA!$F$6,$AG$10+27*AN$10,$AG219,1,1)/$AH219,0)</f>
        <v>5.232558139534884E-2</v>
      </c>
      <c r="AO219" s="1">
        <f ca="1">OFFSET(DATA!$F$6,$AG$10+27*AO$10,$AG219,1,1)</f>
        <v>17</v>
      </c>
      <c r="AP219" s="1">
        <f t="shared" ca="1" si="7"/>
        <v>17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20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515</v>
      </c>
      <c r="AI220" s="205">
        <f ca="1">IF($AH220&gt;0,OFFSET(DATA!$F$6,$AG$10+27*AI$10,$AG220,1,1)/$AH220,0)</f>
        <v>0.47184466019417476</v>
      </c>
      <c r="AJ220" s="205">
        <f ca="1">IF($AH220&gt;0,OFFSET(DATA!$F$6,$AG$10+27*AJ$10,$AG220,1,1)/$AH220,0)</f>
        <v>5.8252427184466021E-3</v>
      </c>
      <c r="AK220" s="205">
        <f ca="1">IF($AH220&gt;0,OFFSET(DATA!$F$6,$AG$10+27*AK$10,$AG220,1,1)/$AH220,0)</f>
        <v>7.184466019417475E-2</v>
      </c>
      <c r="AL220" s="205">
        <f ca="1">IF($AH220&gt;0,OFFSET(DATA!$F$6,$AG$10+27*AL$10,$AG220,1,1)/$AH220,0)</f>
        <v>5.6310679611650483E-2</v>
      </c>
      <c r="AM220" s="205">
        <f ca="1">IF($AH220&gt;0,OFFSET(DATA!$F$6,$AG$10+27*AM$10,$AG220,1,1)/$AH220,0)</f>
        <v>0.13398058252427184</v>
      </c>
      <c r="AN220" s="205">
        <f ca="1">IF($AH220&gt;0,OFFSET(DATA!$F$6,$AG$10+27*AN$10,$AG220,1,1)/$AH220,0)</f>
        <v>5.6310679611650483E-2</v>
      </c>
      <c r="AO220" s="1">
        <f ca="1">OFFSET(DATA!$F$6,$AG$10+27*AO$10,$AG220,1,1)</f>
        <v>17</v>
      </c>
      <c r="AP220" s="1">
        <f t="shared" ca="1" si="7"/>
        <v>17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20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456</v>
      </c>
      <c r="AI221" s="205">
        <f ca="1">IF($AH221&gt;0,OFFSET(DATA!$F$6,$AG$10+27*AI$10,$AG221,1,1)/$AH221,0)</f>
        <v>0.49122807017543857</v>
      </c>
      <c r="AJ221" s="205">
        <f ca="1">IF($AH221&gt;0,OFFSET(DATA!$F$6,$AG$10+27*AJ$10,$AG221,1,1)/$AH221,0)</f>
        <v>6.5789473684210523E-3</v>
      </c>
      <c r="AK221" s="205">
        <f ca="1">IF($AH221&gt;0,OFFSET(DATA!$F$6,$AG$10+27*AK$10,$AG221,1,1)/$AH221,0)</f>
        <v>8.771929824561403E-2</v>
      </c>
      <c r="AL221" s="205">
        <f ca="1">IF($AH221&gt;0,OFFSET(DATA!$F$6,$AG$10+27*AL$10,$AG221,1,1)/$AH221,0)</f>
        <v>9.2105263157894732E-2</v>
      </c>
      <c r="AM221" s="205">
        <f ca="1">IF($AH221&gt;0,OFFSET(DATA!$F$6,$AG$10+27*AM$10,$AG221,1,1)/$AH221,0)</f>
        <v>0.11842105263157894</v>
      </c>
      <c r="AN221" s="205">
        <f ca="1">IF($AH221&gt;0,OFFSET(DATA!$F$6,$AG$10+27*AN$10,$AG221,1,1)/$AH221,0)</f>
        <v>6.3596491228070179E-2</v>
      </c>
      <c r="AO221" s="1">
        <f ca="1">OFFSET(DATA!$F$6,$AG$10+27*AO$10,$AG221,1,1)</f>
        <v>15</v>
      </c>
      <c r="AP221" s="1">
        <f t="shared" ca="1" si="7"/>
        <v>15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17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465</v>
      </c>
      <c r="AI222" s="205">
        <f ca="1">IF($AH222&gt;0,OFFSET(DATA!$F$6,$AG$10+27*AI$10,$AG222,1,1)/$AH222,0)</f>
        <v>0.48172043010752691</v>
      </c>
      <c r="AJ222" s="205">
        <f ca="1">IF($AH222&gt;0,OFFSET(DATA!$F$6,$AG$10+27*AJ$10,$AG222,1,1)/$AH222,0)</f>
        <v>6.4516129032258064E-3</v>
      </c>
      <c r="AK222" s="205">
        <f ca="1">IF($AH222&gt;0,OFFSET(DATA!$F$6,$AG$10+27*AK$10,$AG222,1,1)/$AH222,0)</f>
        <v>8.6021505376344093E-2</v>
      </c>
      <c r="AL222" s="205">
        <f ca="1">IF($AH222&gt;0,OFFSET(DATA!$F$6,$AG$10+27*AL$10,$AG222,1,1)/$AH222,0)</f>
        <v>9.8924731182795697E-2</v>
      </c>
      <c r="AM222" s="205">
        <f ca="1">IF($AH222&gt;0,OFFSET(DATA!$F$6,$AG$10+27*AM$10,$AG222,1,1)/$AH222,0)</f>
        <v>0.12258064516129032</v>
      </c>
      <c r="AN222" s="205">
        <f ca="1">IF($AH222&gt;0,OFFSET(DATA!$F$6,$AG$10+27*AN$10,$AG222,1,1)/$AH222,0)</f>
        <v>6.236559139784946E-2</v>
      </c>
      <c r="AO222" s="1">
        <f ca="1">OFFSET(DATA!$F$6,$AG$10+27*AO$10,$AG222,1,1)</f>
        <v>19</v>
      </c>
      <c r="AP222" s="1">
        <f t="shared" ca="1" si="7"/>
        <v>19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20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467</v>
      </c>
      <c r="AI223" s="205">
        <f ca="1">IF($AH223&gt;0,OFFSET(DATA!$F$6,$AG$10+27*AI$10,$AG223,1,1)/$AH223,0)</f>
        <v>0.45824411134903642</v>
      </c>
      <c r="AJ223" s="205">
        <f ca="1">IF($AH223&gt;0,OFFSET(DATA!$F$6,$AG$10+27*AJ$10,$AG223,1,1)/$AH223,0)</f>
        <v>6.4239828693790149E-3</v>
      </c>
      <c r="AK223" s="205">
        <f ca="1">IF($AH223&gt;0,OFFSET(DATA!$F$6,$AG$10+27*AK$10,$AG223,1,1)/$AH223,0)</f>
        <v>8.7794432548179868E-2</v>
      </c>
      <c r="AL223" s="205">
        <f ca="1">IF($AH223&gt;0,OFFSET(DATA!$F$6,$AG$10+27*AL$10,$AG223,1,1)/$AH223,0)</f>
        <v>8.9935760171306209E-2</v>
      </c>
      <c r="AM223" s="205">
        <f ca="1">IF($AH223&gt;0,OFFSET(DATA!$F$6,$AG$10+27*AM$10,$AG223,1,1)/$AH223,0)</f>
        <v>0.145610278372591</v>
      </c>
      <c r="AN223" s="205">
        <f ca="1">IF($AH223&gt;0,OFFSET(DATA!$F$6,$AG$10+27*AN$10,$AG223,1,1)/$AH223,0)</f>
        <v>7.4946466809421838E-2</v>
      </c>
      <c r="AO223" s="1">
        <f ca="1">OFFSET(DATA!$F$6,$AG$10+27*AO$10,$AG223,1,1)</f>
        <v>22</v>
      </c>
      <c r="AP223" s="1">
        <f t="shared" ca="1" si="7"/>
        <v>22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21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438</v>
      </c>
      <c r="AI224" s="205">
        <f ca="1">IF($AH224&gt;0,OFFSET(DATA!$F$6,$AG$10+27*AI$10,$AG224,1,1)/$AH224,0)</f>
        <v>0.50228310502283102</v>
      </c>
      <c r="AJ224" s="205">
        <f ca="1">IF($AH224&gt;0,OFFSET(DATA!$F$6,$AG$10+27*AJ$10,$AG224,1,1)/$AH224,0)</f>
        <v>6.8493150684931503E-3</v>
      </c>
      <c r="AK224" s="205">
        <f ca="1">IF($AH224&gt;0,OFFSET(DATA!$F$6,$AG$10+27*AK$10,$AG224,1,1)/$AH224,0)</f>
        <v>0.1004566210045662</v>
      </c>
      <c r="AL224" s="205">
        <f ca="1">IF($AH224&gt;0,OFFSET(DATA!$F$6,$AG$10+27*AL$10,$AG224,1,1)/$AH224,0)</f>
        <v>5.9360730593607303E-2</v>
      </c>
      <c r="AM224" s="205">
        <f ca="1">IF($AH224&gt;0,OFFSET(DATA!$F$6,$AG$10+27*AM$10,$AG224,1,1)/$AH224,0)</f>
        <v>0.14383561643835616</v>
      </c>
      <c r="AN224" s="205">
        <f ca="1">IF($AH224&gt;0,OFFSET(DATA!$F$6,$AG$10+27*AN$10,$AG224,1,1)/$AH224,0)</f>
        <v>6.3926940639269403E-2</v>
      </c>
      <c r="AO224" s="1">
        <f ca="1">OFFSET(DATA!$F$6,$AG$10+27*AO$10,$AG224,1,1)</f>
        <v>18</v>
      </c>
      <c r="AP224" s="1">
        <f t="shared" ca="1" si="7"/>
        <v>18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19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423</v>
      </c>
      <c r="AI225" s="205">
        <f ca="1">IF($AH225&gt;0,OFFSET(DATA!$F$6,$AG$10+27*AI$10,$AG225,1,1)/$AH225,0)</f>
        <v>0.50354609929078009</v>
      </c>
      <c r="AJ225" s="205">
        <f ca="1">IF($AH225&gt;0,OFFSET(DATA!$F$6,$AG$10+27*AJ$10,$AG225,1,1)/$AH225,0)</f>
        <v>7.0921985815602835E-3</v>
      </c>
      <c r="AK225" s="205">
        <f ca="1">IF($AH225&gt;0,OFFSET(DATA!$F$6,$AG$10+27*AK$10,$AG225,1,1)/$AH225,0)</f>
        <v>0.10638297872340426</v>
      </c>
      <c r="AL225" s="205">
        <f ca="1">IF($AH225&gt;0,OFFSET(DATA!$F$6,$AG$10+27*AL$10,$AG225,1,1)/$AH225,0)</f>
        <v>5.9101654846335699E-2</v>
      </c>
      <c r="AM225" s="205">
        <f ca="1">IF($AH225&gt;0,OFFSET(DATA!$F$6,$AG$10+27*AM$10,$AG225,1,1)/$AH225,0)</f>
        <v>0.14184397163120568</v>
      </c>
      <c r="AN225" s="205">
        <f ca="1">IF($AH225&gt;0,OFFSET(DATA!$F$6,$AG$10+27*AN$10,$AG225,1,1)/$AH225,0)</f>
        <v>6.3829787234042548E-2</v>
      </c>
      <c r="AO225" s="1">
        <f ca="1">OFFSET(DATA!$F$6,$AG$10+27*AO$10,$AG225,1,1)</f>
        <v>17</v>
      </c>
      <c r="AP225" s="1">
        <f t="shared" ca="1" si="7"/>
        <v>17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17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403</v>
      </c>
      <c r="AI226" s="205">
        <f ca="1">IF($AH226&gt;0,OFFSET(DATA!$F$6,$AG$10+27*AI$10,$AG226,1,1)/$AH226,0)</f>
        <v>0.4838709677419355</v>
      </c>
      <c r="AJ226" s="205">
        <f ca="1">IF($AH226&gt;0,OFFSET(DATA!$F$6,$AG$10+27*AJ$10,$AG226,1,1)/$AH226,0)</f>
        <v>9.9255583126550868E-3</v>
      </c>
      <c r="AK226" s="205">
        <f ca="1">IF($AH226&gt;0,OFFSET(DATA!$F$6,$AG$10+27*AK$10,$AG226,1,1)/$AH226,0)</f>
        <v>9.6774193548387094E-2</v>
      </c>
      <c r="AL226" s="205">
        <f ca="1">IF($AH226&gt;0,OFFSET(DATA!$F$6,$AG$10+27*AL$10,$AG226,1,1)/$AH226,0)</f>
        <v>9.4292803970223327E-2</v>
      </c>
      <c r="AM226" s="205">
        <f ca="1">IF($AH226&gt;0,OFFSET(DATA!$F$6,$AG$10+27*AM$10,$AG226,1,1)/$AH226,0)</f>
        <v>0.12903225806451613</v>
      </c>
      <c r="AN226" s="205">
        <f ca="1">IF($AH226&gt;0,OFFSET(DATA!$F$6,$AG$10+27*AN$10,$AG226,1,1)/$AH226,0)</f>
        <v>5.9553349875930521E-2</v>
      </c>
      <c r="AO226" s="1">
        <f ca="1">OFFSET(DATA!$F$6,$AG$10+27*AO$10,$AG226,1,1)</f>
        <v>20</v>
      </c>
      <c r="AP226" s="1">
        <f t="shared" ca="1" si="7"/>
        <v>20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21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424</v>
      </c>
      <c r="AI227" s="205">
        <f ca="1">IF($AH227&gt;0,OFFSET(DATA!$F$6,$AG$10+27*AI$10,$AG227,1,1)/$AH227,0)</f>
        <v>0.48113207547169812</v>
      </c>
      <c r="AJ227" s="205">
        <f ca="1">IF($AH227&gt;0,OFFSET(DATA!$F$6,$AG$10+27*AJ$10,$AG227,1,1)/$AH227,0)</f>
        <v>9.433962264150943E-3</v>
      </c>
      <c r="AK227" s="205">
        <f ca="1">IF($AH227&gt;0,OFFSET(DATA!$F$6,$AG$10+27*AK$10,$AG227,1,1)/$AH227,0)</f>
        <v>9.9056603773584911E-2</v>
      </c>
      <c r="AL227" s="205">
        <f ca="1">IF($AH227&gt;0,OFFSET(DATA!$F$6,$AG$10+27*AL$10,$AG227,1,1)/$AH227,0)</f>
        <v>7.3113207547169809E-2</v>
      </c>
      <c r="AM227" s="205">
        <f ca="1">IF($AH227&gt;0,OFFSET(DATA!$F$6,$AG$10+27*AM$10,$AG227,1,1)/$AH227,0)</f>
        <v>0.12028301886792453</v>
      </c>
      <c r="AN227" s="205">
        <f ca="1">IF($AH227&gt;0,OFFSET(DATA!$F$6,$AG$10+27*AN$10,$AG227,1,1)/$AH227,0)</f>
        <v>6.6037735849056603E-2</v>
      </c>
      <c r="AO227" s="1">
        <f ca="1">OFFSET(DATA!$F$6,$AG$10+27*AO$10,$AG227,1,1)</f>
        <v>20</v>
      </c>
      <c r="AP227" s="1">
        <f t="shared" ca="1" si="7"/>
        <v>20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21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426</v>
      </c>
      <c r="AI228" s="205">
        <f ca="1">IF($AH228&gt;0,OFFSET(DATA!$F$6,$AG$10+27*AI$10,$AG228,1,1)/$AH228,0)</f>
        <v>0.47652582159624413</v>
      </c>
      <c r="AJ228" s="205">
        <f ca="1">IF($AH228&gt;0,OFFSET(DATA!$F$6,$AG$10+27*AJ$10,$AG228,1,1)/$AH228,0)</f>
        <v>9.3896713615023476E-3</v>
      </c>
      <c r="AK228" s="205">
        <f ca="1">IF($AH228&gt;0,OFFSET(DATA!$F$6,$AG$10+27*AK$10,$AG228,1,1)/$AH228,0)</f>
        <v>0.10093896713615023</v>
      </c>
      <c r="AL228" s="205">
        <f ca="1">IF($AH228&gt;0,OFFSET(DATA!$F$6,$AG$10+27*AL$10,$AG228,1,1)/$AH228,0)</f>
        <v>6.3380281690140844E-2</v>
      </c>
      <c r="AM228" s="205">
        <f ca="1">IF($AH228&gt;0,OFFSET(DATA!$F$6,$AG$10+27*AM$10,$AG228,1,1)/$AH228,0)</f>
        <v>0.12676056338028169</v>
      </c>
      <c r="AN228" s="205">
        <f ca="1">IF($AH228&gt;0,OFFSET(DATA!$F$6,$AG$10+27*AN$10,$AG228,1,1)/$AH228,0)</f>
        <v>5.6338028169014086E-2</v>
      </c>
      <c r="AO228" s="1">
        <f ca="1">OFFSET(DATA!$F$6,$AG$10+27*AO$10,$AG228,1,1)</f>
        <v>20</v>
      </c>
      <c r="AP228" s="1">
        <f t="shared" ca="1" si="7"/>
        <v>20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20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417</v>
      </c>
      <c r="AI229" s="205">
        <f ca="1">IF($AH229&gt;0,OFFSET(DATA!$F$6,$AG$10+27*AI$10,$AG229,1,1)/$AH229,0)</f>
        <v>0.45323741007194246</v>
      </c>
      <c r="AJ229" s="205">
        <f ca="1">IF($AH229&gt;0,OFFSET(DATA!$F$6,$AG$10+27*AJ$10,$AG229,1,1)/$AH229,0)</f>
        <v>1.4388489208633094E-2</v>
      </c>
      <c r="AK229" s="205">
        <f ca="1">IF($AH229&gt;0,OFFSET(DATA!$F$6,$AG$10+27*AK$10,$AG229,1,1)/$AH229,0)</f>
        <v>0.10311750599520383</v>
      </c>
      <c r="AL229" s="205">
        <f ca="1">IF($AH229&gt;0,OFFSET(DATA!$F$6,$AG$10+27*AL$10,$AG229,1,1)/$AH229,0)</f>
        <v>9.5923261390887291E-2</v>
      </c>
      <c r="AM229" s="205">
        <f ca="1">IF($AH229&gt;0,OFFSET(DATA!$F$6,$AG$10+27*AM$10,$AG229,1,1)/$AH229,0)</f>
        <v>0.1079136690647482</v>
      </c>
      <c r="AN229" s="205">
        <f ca="1">IF($AH229&gt;0,OFFSET(DATA!$F$6,$AG$10+27*AN$10,$AG229,1,1)/$AH229,0)</f>
        <v>4.5563549160671464E-2</v>
      </c>
      <c r="AO229" s="1">
        <f ca="1">OFFSET(DATA!$F$6,$AG$10+27*AO$10,$AG229,1,1)</f>
        <v>20</v>
      </c>
      <c r="AP229" s="1">
        <f t="shared" ca="1" si="7"/>
        <v>20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21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400</v>
      </c>
      <c r="AI230" s="205">
        <f ca="1">IF($AH230&gt;0,OFFSET(DATA!$F$6,$AG$10+27*AI$10,$AG230,1,1)/$AH230,0)</f>
        <v>0.45750000000000002</v>
      </c>
      <c r="AJ230" s="205">
        <f ca="1">IF($AH230&gt;0,OFFSET(DATA!$F$6,$AG$10+27*AJ$10,$AG230,1,1)/$AH230,0)</f>
        <v>1.4999999999999999E-2</v>
      </c>
      <c r="AK230" s="205">
        <f ca="1">IF($AH230&gt;0,OFFSET(DATA!$F$6,$AG$10+27*AK$10,$AG230,1,1)/$AH230,0)</f>
        <v>0.1075</v>
      </c>
      <c r="AL230" s="205">
        <f ca="1">IF($AH230&gt;0,OFFSET(DATA!$F$6,$AG$10+27*AL$10,$AG230,1,1)/$AH230,0)</f>
        <v>8.5000000000000006E-2</v>
      </c>
      <c r="AM230" s="205">
        <f ca="1">IF($AH230&gt;0,OFFSET(DATA!$F$6,$AG$10+27*AM$10,$AG230,1,1)/$AH230,0)</f>
        <v>0.14000000000000001</v>
      </c>
      <c r="AN230" s="205">
        <f ca="1">IF($AH230&gt;0,OFFSET(DATA!$F$6,$AG$10+27*AN$10,$AG230,1,1)/$AH230,0)</f>
        <v>5.7500000000000002E-2</v>
      </c>
      <c r="AO230" s="1">
        <f ca="1">OFFSET(DATA!$F$6,$AG$10+27*AO$10,$AG230,1,1)</f>
        <v>22</v>
      </c>
      <c r="AP230" s="1">
        <f t="shared" ca="1" si="7"/>
        <v>22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23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425</v>
      </c>
      <c r="AI231" s="205">
        <f ca="1">IF($AH231&gt;0,OFFSET(DATA!$F$6,$AG$10+27*AI$10,$AG231,1,1)/$AH231,0)</f>
        <v>0.44941176470588234</v>
      </c>
      <c r="AJ231" s="205">
        <f ca="1">IF($AH231&gt;0,OFFSET(DATA!$F$6,$AG$10+27*AJ$10,$AG231,1,1)/$AH231,0)</f>
        <v>1.411764705882353E-2</v>
      </c>
      <c r="AK231" s="205">
        <f ca="1">IF($AH231&gt;0,OFFSET(DATA!$F$6,$AG$10+27*AK$10,$AG231,1,1)/$AH231,0)</f>
        <v>0.10352941176470588</v>
      </c>
      <c r="AL231" s="205">
        <f ca="1">IF($AH231&gt;0,OFFSET(DATA!$F$6,$AG$10+27*AL$10,$AG231,1,1)/$AH231,0)</f>
        <v>5.8823529411764705E-2</v>
      </c>
      <c r="AM231" s="205">
        <f ca="1">IF($AH231&gt;0,OFFSET(DATA!$F$6,$AG$10+27*AM$10,$AG231,1,1)/$AH231,0)</f>
        <v>0.12470588235294118</v>
      </c>
      <c r="AN231" s="205">
        <f ca="1">IF($AH231&gt;0,OFFSET(DATA!$F$6,$AG$10+27*AN$10,$AG231,1,1)/$AH231,0)</f>
        <v>4.2352941176470586E-2</v>
      </c>
      <c r="AO231" s="1">
        <f ca="1">OFFSET(DATA!$F$6,$AG$10+27*AO$10,$AG231,1,1)</f>
        <v>20</v>
      </c>
      <c r="AP231" s="1">
        <f t="shared" ca="1" si="7"/>
        <v>20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21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429</v>
      </c>
      <c r="AI232" s="205">
        <f ca="1">IF($AH232&gt;0,OFFSET(DATA!$F$6,$AG$10+27*AI$10,$AG232,1,1)/$AH232,0)</f>
        <v>0.44522144522144524</v>
      </c>
      <c r="AJ232" s="205">
        <f ca="1">IF($AH232&gt;0,OFFSET(DATA!$F$6,$AG$10+27*AJ$10,$AG232,1,1)/$AH232,0)</f>
        <v>1.1655011655011656E-2</v>
      </c>
      <c r="AK232" s="205">
        <f ca="1">IF($AH232&gt;0,OFFSET(DATA!$F$6,$AG$10+27*AK$10,$AG232,1,1)/$AH232,0)</f>
        <v>9.5571095571095568E-2</v>
      </c>
      <c r="AL232" s="205">
        <f ca="1">IF($AH232&gt;0,OFFSET(DATA!$F$6,$AG$10+27*AL$10,$AG232,1,1)/$AH232,0)</f>
        <v>0.1585081585081585</v>
      </c>
      <c r="AM232" s="205">
        <f ca="1">IF($AH232&gt;0,OFFSET(DATA!$F$6,$AG$10+27*AM$10,$AG232,1,1)/$AH232,0)</f>
        <v>0.14219114219114218</v>
      </c>
      <c r="AN232" s="205">
        <f ca="1">IF($AH232&gt;0,OFFSET(DATA!$F$6,$AG$10+27*AN$10,$AG232,1,1)/$AH232,0)</f>
        <v>5.8275058275058272E-2</v>
      </c>
      <c r="AO232" s="1">
        <f ca="1">OFFSET(DATA!$F$6,$AG$10+27*AO$10,$AG232,1,1)</f>
        <v>22</v>
      </c>
      <c r="AP232" s="1">
        <f t="shared" ca="1" si="7"/>
        <v>22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22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420</v>
      </c>
      <c r="AI233" s="205">
        <f ca="1">IF($AH233&gt;0,OFFSET(DATA!$F$6,$AG$10+27*AI$10,$AG233,1,1)/$AH233,0)</f>
        <v>0.43571428571428572</v>
      </c>
      <c r="AJ233" s="205">
        <f ca="1">IF($AH233&gt;0,OFFSET(DATA!$F$6,$AG$10+27*AJ$10,$AG233,1,1)/$AH233,0)</f>
        <v>1.1904761904761904E-2</v>
      </c>
      <c r="AK233" s="205">
        <f ca="1">IF($AH233&gt;0,OFFSET(DATA!$F$6,$AG$10+27*AK$10,$AG233,1,1)/$AH233,0)</f>
        <v>9.7619047619047619E-2</v>
      </c>
      <c r="AL233" s="205">
        <f ca="1">IF($AH233&gt;0,OFFSET(DATA!$F$6,$AG$10+27*AL$10,$AG233,1,1)/$AH233,0)</f>
        <v>0.1357142857142857</v>
      </c>
      <c r="AM233" s="205">
        <f ca="1">IF($AH233&gt;0,OFFSET(DATA!$F$6,$AG$10+27*AM$10,$AG233,1,1)/$AH233,0)</f>
        <v>0.1380952380952381</v>
      </c>
      <c r="AN233" s="205">
        <f ca="1">IF($AH233&gt;0,OFFSET(DATA!$F$6,$AG$10+27*AN$10,$AG233,1,1)/$AH233,0)</f>
        <v>6.4285714285714279E-2</v>
      </c>
      <c r="AO233" s="1">
        <f ca="1">OFFSET(DATA!$F$6,$AG$10+27*AO$10,$AG233,1,1)</f>
        <v>24</v>
      </c>
      <c r="AP233" s="1">
        <f t="shared" ca="1" si="7"/>
        <v>24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24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387</v>
      </c>
      <c r="AI234" s="205">
        <f ca="1">IF($AH234&gt;0,OFFSET(DATA!$F$6,$AG$10+27*AI$10,$AG234,1,1)/$AH234,0)</f>
        <v>0.47803617571059431</v>
      </c>
      <c r="AJ234" s="205">
        <f ca="1">IF($AH234&gt;0,OFFSET(DATA!$F$6,$AG$10+27*AJ$10,$AG234,1,1)/$AH234,0)</f>
        <v>1.5503875968992248E-2</v>
      </c>
      <c r="AK234" s="205">
        <f ca="1">IF($AH234&gt;0,OFFSET(DATA!$F$6,$AG$10+27*AK$10,$AG234,1,1)/$AH234,0)</f>
        <v>0.10077519379844961</v>
      </c>
      <c r="AL234" s="205">
        <f ca="1">IF($AH234&gt;0,OFFSET(DATA!$F$6,$AG$10+27*AL$10,$AG234,1,1)/$AH234,0)</f>
        <v>0.10594315245478036</v>
      </c>
      <c r="AM234" s="205">
        <f ca="1">IF($AH234&gt;0,OFFSET(DATA!$F$6,$AG$10+27*AM$10,$AG234,1,1)/$AH234,0)</f>
        <v>0.10335917312661498</v>
      </c>
      <c r="AN234" s="205">
        <f ca="1">IF($AH234&gt;0,OFFSET(DATA!$F$6,$AG$10+27*AN$10,$AG234,1,1)/$AH234,0)</f>
        <v>4.909560723514212E-2</v>
      </c>
      <c r="AO234" s="1">
        <f ca="1">OFFSET(DATA!$F$6,$AG$10+27*AO$10,$AG234,1,1)</f>
        <v>19</v>
      </c>
      <c r="AP234" s="1">
        <f t="shared" ca="1" si="7"/>
        <v>19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19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383</v>
      </c>
      <c r="AI235" s="205">
        <f ca="1">IF($AH235&gt;0,OFFSET(DATA!$F$6,$AG$10+27*AI$10,$AG235,1,1)/$AH235,0)</f>
        <v>0.49086161879895562</v>
      </c>
      <c r="AJ235" s="205">
        <f ca="1">IF($AH235&gt;0,OFFSET(DATA!$F$6,$AG$10+27*AJ$10,$AG235,1,1)/$AH235,0)</f>
        <v>1.5665796344647518E-2</v>
      </c>
      <c r="AK235" s="205">
        <f ca="1">IF($AH235&gt;0,OFFSET(DATA!$F$6,$AG$10+27*AK$10,$AG235,1,1)/$AH235,0)</f>
        <v>8.6161879895561358E-2</v>
      </c>
      <c r="AL235" s="205">
        <f ca="1">IF($AH235&gt;0,OFFSET(DATA!$F$6,$AG$10+27*AL$10,$AG235,1,1)/$AH235,0)</f>
        <v>7.8328981723237601E-2</v>
      </c>
      <c r="AM235" s="205">
        <f ca="1">IF($AH235&gt;0,OFFSET(DATA!$F$6,$AG$10+27*AM$10,$AG235,1,1)/$AH235,0)</f>
        <v>0.1122715404699739</v>
      </c>
      <c r="AN235" s="205">
        <f ca="1">IF($AH235&gt;0,OFFSET(DATA!$F$6,$AG$10+27*AN$10,$AG235,1,1)/$AH235,0)</f>
        <v>5.7441253263707574E-2</v>
      </c>
      <c r="AO235" s="1">
        <f ca="1">OFFSET(DATA!$F$6,$AG$10+27*AO$10,$AG235,1,1)</f>
        <v>19</v>
      </c>
      <c r="AP235" s="1">
        <f t="shared" ca="1" si="7"/>
        <v>19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19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397</v>
      </c>
      <c r="AI236" s="205">
        <f ca="1">IF($AH236&gt;0,OFFSET(DATA!$F$6,$AG$10+27*AI$10,$AG236,1,1)/$AH236,0)</f>
        <v>0.46347607052896728</v>
      </c>
      <c r="AJ236" s="205">
        <f ca="1">IF($AH236&gt;0,OFFSET(DATA!$F$6,$AG$10+27*AJ$10,$AG236,1,1)/$AH236,0)</f>
        <v>1.7632241813602016E-2</v>
      </c>
      <c r="AK236" s="205">
        <f ca="1">IF($AH236&gt;0,OFFSET(DATA!$F$6,$AG$10+27*AK$10,$AG236,1,1)/$AH236,0)</f>
        <v>8.5642317380352648E-2</v>
      </c>
      <c r="AL236" s="205">
        <f ca="1">IF($AH236&gt;0,OFFSET(DATA!$F$6,$AG$10+27*AL$10,$AG236,1,1)/$AH236,0)</f>
        <v>7.8085642317380355E-2</v>
      </c>
      <c r="AM236" s="205">
        <f ca="1">IF($AH236&gt;0,OFFSET(DATA!$F$6,$AG$10+27*AM$10,$AG236,1,1)/$AH236,0)</f>
        <v>0.11838790931989925</v>
      </c>
      <c r="AN236" s="205">
        <f ca="1">IF($AH236&gt;0,OFFSET(DATA!$F$6,$AG$10+27*AN$10,$AG236,1,1)/$AH236,0)</f>
        <v>4.534005037783375E-2</v>
      </c>
      <c r="AO236" s="1">
        <f ca="1">OFFSET(DATA!$F$6,$AG$10+27*AO$10,$AG236,1,1)</f>
        <v>22</v>
      </c>
      <c r="AP236" s="1">
        <f t="shared" ca="1" si="7"/>
        <v>22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23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417</v>
      </c>
      <c r="AI237" s="205">
        <f ca="1">IF($AH237&gt;0,OFFSET(DATA!$F$6,$AG$10+27*AI$10,$AG237,1,1)/$AH237,0)</f>
        <v>0.47961630695443647</v>
      </c>
      <c r="AJ237" s="205">
        <f ca="1">IF($AH237&gt;0,OFFSET(DATA!$F$6,$AG$10+27*AJ$10,$AG237,1,1)/$AH237,0)</f>
        <v>1.6786570743405275E-2</v>
      </c>
      <c r="AK237" s="205">
        <f ca="1">IF($AH237&gt;0,OFFSET(DATA!$F$6,$AG$10+27*AK$10,$AG237,1,1)/$AH237,0)</f>
        <v>8.3932853717026384E-2</v>
      </c>
      <c r="AL237" s="205">
        <f ca="1">IF($AH237&gt;0,OFFSET(DATA!$F$6,$AG$10+27*AL$10,$AG237,1,1)/$AH237,0)</f>
        <v>6.7146282973621102E-2</v>
      </c>
      <c r="AM237" s="205">
        <f ca="1">IF($AH237&gt;0,OFFSET(DATA!$F$6,$AG$10+27*AM$10,$AG237,1,1)/$AH237,0)</f>
        <v>0.13908872901678657</v>
      </c>
      <c r="AN237" s="205">
        <f ca="1">IF($AH237&gt;0,OFFSET(DATA!$F$6,$AG$10+27*AN$10,$AG237,1,1)/$AH237,0)</f>
        <v>6.235011990407674E-2</v>
      </c>
      <c r="AO237" s="1">
        <f ca="1">OFFSET(DATA!$F$6,$AG$10+27*AO$10,$AG237,1,1)</f>
        <v>21</v>
      </c>
      <c r="AP237" s="1">
        <f t="shared" ca="1" si="7"/>
        <v>21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21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406</v>
      </c>
      <c r="AI238" s="205">
        <f ca="1">IF($AH238&gt;0,OFFSET(DATA!$F$6,$AG$10+27*AI$10,$AG238,1,1)/$AH238,0)</f>
        <v>0.48275862068965519</v>
      </c>
      <c r="AJ238" s="205">
        <f ca="1">IF($AH238&gt;0,OFFSET(DATA!$F$6,$AG$10+27*AJ$10,$AG238,1,1)/$AH238,0)</f>
        <v>1.7241379310344827E-2</v>
      </c>
      <c r="AK238" s="205">
        <f ca="1">IF($AH238&gt;0,OFFSET(DATA!$F$6,$AG$10+27*AK$10,$AG238,1,1)/$AH238,0)</f>
        <v>8.1280788177339899E-2</v>
      </c>
      <c r="AL238" s="205">
        <f ca="1">IF($AH238&gt;0,OFFSET(DATA!$F$6,$AG$10+27*AL$10,$AG238,1,1)/$AH238,0)</f>
        <v>7.6354679802955669E-2</v>
      </c>
      <c r="AM238" s="205">
        <f ca="1">IF($AH238&gt;0,OFFSET(DATA!$F$6,$AG$10+27*AM$10,$AG238,1,1)/$AH238,0)</f>
        <v>0.11330049261083744</v>
      </c>
      <c r="AN238" s="205">
        <f ca="1">IF($AH238&gt;0,OFFSET(DATA!$F$6,$AG$10+27*AN$10,$AG238,1,1)/$AH238,0)</f>
        <v>5.1724137931034482E-2</v>
      </c>
      <c r="AO238" s="1">
        <f ca="1">OFFSET(DATA!$F$6,$AG$10+27*AO$10,$AG238,1,1)</f>
        <v>21</v>
      </c>
      <c r="AP238" s="1">
        <f t="shared" ca="1" si="7"/>
        <v>21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21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403</v>
      </c>
      <c r="AI239" s="205">
        <f ca="1">IF($AH239&gt;0,OFFSET(DATA!$F$6,$AG$10+27*AI$10,$AG239,1,1)/$AH239,0)</f>
        <v>0.47146401985111663</v>
      </c>
      <c r="AJ239" s="205">
        <f ca="1">IF($AH239&gt;0,OFFSET(DATA!$F$6,$AG$10+27*AJ$10,$AG239,1,1)/$AH239,0)</f>
        <v>1.2406947890818859E-2</v>
      </c>
      <c r="AK239" s="205">
        <f ca="1">IF($AH239&gt;0,OFFSET(DATA!$F$6,$AG$10+27*AK$10,$AG239,1,1)/$AH239,0)</f>
        <v>7.9404466501240695E-2</v>
      </c>
      <c r="AL239" s="205">
        <f ca="1">IF($AH239&gt;0,OFFSET(DATA!$F$6,$AG$10+27*AL$10,$AG239,1,1)/$AH239,0)</f>
        <v>6.4516129032258063E-2</v>
      </c>
      <c r="AM239" s="205">
        <f ca="1">IF($AH239&gt;0,OFFSET(DATA!$F$6,$AG$10+27*AM$10,$AG239,1,1)/$AH239,0)</f>
        <v>0.13399503722084366</v>
      </c>
      <c r="AN239" s="205">
        <f ca="1">IF($AH239&gt;0,OFFSET(DATA!$F$6,$AG$10+27*AN$10,$AG239,1,1)/$AH239,0)</f>
        <v>5.7071960297766747E-2</v>
      </c>
      <c r="AO239" s="1">
        <f ca="1">OFFSET(DATA!$F$6,$AG$10+27*AO$10,$AG239,1,1)</f>
        <v>21</v>
      </c>
      <c r="AP239" s="1">
        <f t="shared" ca="1" si="7"/>
        <v>21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21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395</v>
      </c>
      <c r="AI240" s="205">
        <f ca="1">IF($AH240&gt;0,OFFSET(DATA!$F$6,$AG$10+27*AI$10,$AG240,1,1)/$AH240,0)</f>
        <v>0.49873417721518987</v>
      </c>
      <c r="AJ240" s="205">
        <f ca="1">IF($AH240&gt;0,OFFSET(DATA!$F$6,$AG$10+27*AJ$10,$AG240,1,1)/$AH240,0)</f>
        <v>1.2658227848101266E-2</v>
      </c>
      <c r="AK240" s="205">
        <f ca="1">IF($AH240&gt;0,OFFSET(DATA!$F$6,$AG$10+27*AK$10,$AG240,1,1)/$AH240,0)</f>
        <v>7.3417721518987344E-2</v>
      </c>
      <c r="AL240" s="205">
        <f ca="1">IF($AH240&gt;0,OFFSET(DATA!$F$6,$AG$10+27*AL$10,$AG240,1,1)/$AH240,0)</f>
        <v>5.5696202531645568E-2</v>
      </c>
      <c r="AM240" s="205">
        <f ca="1">IF($AH240&gt;0,OFFSET(DATA!$F$6,$AG$10+27*AM$10,$AG240,1,1)/$AH240,0)</f>
        <v>0.11645569620253164</v>
      </c>
      <c r="AN240" s="205">
        <f ca="1">IF($AH240&gt;0,OFFSET(DATA!$F$6,$AG$10+27*AN$10,$AG240,1,1)/$AH240,0)</f>
        <v>5.0632911392405063E-2</v>
      </c>
      <c r="AO240" s="1">
        <f ca="1">OFFSET(DATA!$F$6,$AG$10+27*AO$10,$AG240,1,1)</f>
        <v>18</v>
      </c>
      <c r="AP240" s="1">
        <f t="shared" ca="1" si="7"/>
        <v>18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20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412</v>
      </c>
      <c r="AI241" s="205">
        <f ca="1">IF($AH241&gt;0,OFFSET(DATA!$F$6,$AG$10+27*AI$10,$AG241,1,1)/$AH241,0)</f>
        <v>0.5</v>
      </c>
      <c r="AJ241" s="205">
        <f ca="1">IF($AH241&gt;0,OFFSET(DATA!$F$6,$AG$10+27*AJ$10,$AG241,1,1)/$AH241,0)</f>
        <v>1.2135922330097087E-2</v>
      </c>
      <c r="AK241" s="205">
        <f ca="1">IF($AH241&gt;0,OFFSET(DATA!$F$6,$AG$10+27*AK$10,$AG241,1,1)/$AH241,0)</f>
        <v>6.7961165048543687E-2</v>
      </c>
      <c r="AL241" s="205">
        <f ca="1">IF($AH241&gt;0,OFFSET(DATA!$F$6,$AG$10+27*AL$10,$AG241,1,1)/$AH241,0)</f>
        <v>6.0679611650485438E-2</v>
      </c>
      <c r="AM241" s="205">
        <f ca="1">IF($AH241&gt;0,OFFSET(DATA!$F$6,$AG$10+27*AM$10,$AG241,1,1)/$AH241,0)</f>
        <v>0.12621359223300971</v>
      </c>
      <c r="AN241" s="205">
        <f ca="1">IF($AH241&gt;0,OFFSET(DATA!$F$6,$AG$10+27*AN$10,$AG241,1,1)/$AH241,0)</f>
        <v>6.553398058252427E-2</v>
      </c>
      <c r="AO241" s="1">
        <f ca="1">OFFSET(DATA!$F$6,$AG$10+27*AO$10,$AG241,1,1)</f>
        <v>19</v>
      </c>
      <c r="AP241" s="1">
        <f t="shared" ca="1" si="7"/>
        <v>19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20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408</v>
      </c>
      <c r="AI242" s="205">
        <f ca="1">IF($AH242&gt;0,OFFSET(DATA!$F$6,$AG$10+27*AI$10,$AG242,1,1)/$AH242,0)</f>
        <v>0.49509803921568629</v>
      </c>
      <c r="AJ242" s="205">
        <f ca="1">IF($AH242&gt;0,OFFSET(DATA!$F$6,$AG$10+27*AJ$10,$AG242,1,1)/$AH242,0)</f>
        <v>1.2254901960784314E-2</v>
      </c>
      <c r="AK242" s="205">
        <f ca="1">IF($AH242&gt;0,OFFSET(DATA!$F$6,$AG$10+27*AK$10,$AG242,1,1)/$AH242,0)</f>
        <v>7.3529411764705885E-2</v>
      </c>
      <c r="AL242" s="205">
        <f ca="1">IF($AH242&gt;0,OFFSET(DATA!$F$6,$AG$10+27*AL$10,$AG242,1,1)/$AH242,0)</f>
        <v>9.0686274509803919E-2</v>
      </c>
      <c r="AM242" s="205">
        <f ca="1">IF($AH242&gt;0,OFFSET(DATA!$F$6,$AG$10+27*AM$10,$AG242,1,1)/$AH242,0)</f>
        <v>0.14215686274509803</v>
      </c>
      <c r="AN242" s="205">
        <f ca="1">IF($AH242&gt;0,OFFSET(DATA!$F$6,$AG$10+27*AN$10,$AG242,1,1)/$AH242,0)</f>
        <v>7.5980392156862739E-2</v>
      </c>
      <c r="AO242" s="1">
        <f ca="1">OFFSET(DATA!$F$6,$AG$10+27*AO$10,$AG242,1,1)</f>
        <v>21</v>
      </c>
      <c r="AP242" s="1">
        <f t="shared" ca="1" si="7"/>
        <v>21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21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388</v>
      </c>
      <c r="AI243" s="205">
        <f ca="1">IF($AH243&gt;0,OFFSET(DATA!$F$6,$AG$10+27*AI$10,$AG243,1,1)/$AH243,0)</f>
        <v>0.47680412371134023</v>
      </c>
      <c r="AJ243" s="205">
        <f ca="1">IF($AH243&gt;0,OFFSET(DATA!$F$6,$AG$10+27*AJ$10,$AG243,1,1)/$AH243,0)</f>
        <v>1.2886597938144329E-2</v>
      </c>
      <c r="AK243" s="205">
        <f ca="1">IF($AH243&gt;0,OFFSET(DATA!$F$6,$AG$10+27*AK$10,$AG243,1,1)/$AH243,0)</f>
        <v>7.9896907216494839E-2</v>
      </c>
      <c r="AL243" s="205">
        <f ca="1">IF($AH243&gt;0,OFFSET(DATA!$F$6,$AG$10+27*AL$10,$AG243,1,1)/$AH243,0)</f>
        <v>9.2783505154639179E-2</v>
      </c>
      <c r="AM243" s="205">
        <f ca="1">IF($AH243&gt;0,OFFSET(DATA!$F$6,$AG$10+27*AM$10,$AG243,1,1)/$AH243,0)</f>
        <v>0.13402061855670103</v>
      </c>
      <c r="AN243" s="205">
        <f ca="1">IF($AH243&gt;0,OFFSET(DATA!$F$6,$AG$10+27*AN$10,$AG243,1,1)/$AH243,0)</f>
        <v>8.505154639175258E-2</v>
      </c>
      <c r="AO243" s="1">
        <f ca="1">OFFSET(DATA!$F$6,$AG$10+27*AO$10,$AG243,1,1)</f>
        <v>21</v>
      </c>
      <c r="AP243" s="1">
        <f t="shared" ca="1" si="7"/>
        <v>21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21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395</v>
      </c>
      <c r="AI244" s="205">
        <f ca="1">IF($AH244&gt;0,OFFSET(DATA!$F$6,$AG$10+27*AI$10,$AG244,1,1)/$AH244,0)</f>
        <v>0.46582278481012657</v>
      </c>
      <c r="AJ244" s="205">
        <f ca="1">IF($AH244&gt;0,OFFSET(DATA!$F$6,$AG$10+27*AJ$10,$AG244,1,1)/$AH244,0)</f>
        <v>1.0126582278481013E-2</v>
      </c>
      <c r="AK244" s="205">
        <f ca="1">IF($AH244&gt;0,OFFSET(DATA!$F$6,$AG$10+27*AK$10,$AG244,1,1)/$AH244,0)</f>
        <v>7.848101265822785E-2</v>
      </c>
      <c r="AL244" s="205">
        <f ca="1">IF($AH244&gt;0,OFFSET(DATA!$F$6,$AG$10+27*AL$10,$AG244,1,1)/$AH244,0)</f>
        <v>6.5822784810126586E-2</v>
      </c>
      <c r="AM244" s="205">
        <f ca="1">IF($AH244&gt;0,OFFSET(DATA!$F$6,$AG$10+27*AM$10,$AG244,1,1)/$AH244,0)</f>
        <v>0.16708860759493671</v>
      </c>
      <c r="AN244" s="205">
        <f ca="1">IF($AH244&gt;0,OFFSET(DATA!$F$6,$AG$10+27*AN$10,$AG244,1,1)/$AH244,0)</f>
        <v>8.8607594936708861E-2</v>
      </c>
      <c r="AO244" s="1">
        <f ca="1">OFFSET(DATA!$F$6,$AG$10+27*AO$10,$AG244,1,1)</f>
        <v>22</v>
      </c>
      <c r="AP244" s="1">
        <f t="shared" ca="1" si="7"/>
        <v>22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22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392</v>
      </c>
      <c r="AI245" s="205">
        <f ca="1">IF($AH245&gt;0,OFFSET(DATA!$F$6,$AG$10+27*AI$10,$AG245,1,1)/$AH245,0)</f>
        <v>0.45663265306122447</v>
      </c>
      <c r="AJ245" s="205">
        <f ca="1">IF($AH245&gt;0,OFFSET(DATA!$F$6,$AG$10+27*AJ$10,$AG245,1,1)/$AH245,0)</f>
        <v>1.020408163265306E-2</v>
      </c>
      <c r="AK245" s="205">
        <f ca="1">IF($AH245&gt;0,OFFSET(DATA!$F$6,$AG$10+27*AK$10,$AG245,1,1)/$AH245,0)</f>
        <v>7.9081632653061229E-2</v>
      </c>
      <c r="AL245" s="205">
        <f ca="1">IF($AH245&gt;0,OFFSET(DATA!$F$6,$AG$10+27*AL$10,$AG245,1,1)/$AH245,0)</f>
        <v>7.6530612244897961E-2</v>
      </c>
      <c r="AM245" s="205">
        <f ca="1">IF($AH245&gt;0,OFFSET(DATA!$F$6,$AG$10+27*AM$10,$AG245,1,1)/$AH245,0)</f>
        <v>0.15306122448979592</v>
      </c>
      <c r="AN245" s="205">
        <f ca="1">IF($AH245&gt;0,OFFSET(DATA!$F$6,$AG$10+27*AN$10,$AG245,1,1)/$AH245,0)</f>
        <v>9.438775510204081E-2</v>
      </c>
      <c r="AO245" s="1">
        <f ca="1">OFFSET(DATA!$F$6,$AG$10+27*AO$10,$AG245,1,1)</f>
        <v>21</v>
      </c>
      <c r="AP245" s="1">
        <f t="shared" ca="1" si="7"/>
        <v>21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22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386</v>
      </c>
      <c r="AI246" s="205">
        <f ca="1">IF($AH246&gt;0,OFFSET(DATA!$F$6,$AG$10+27*AI$10,$AG246,1,1)/$AH246,0)</f>
        <v>0.49222797927461137</v>
      </c>
      <c r="AJ246" s="205">
        <f ca="1">IF($AH246&gt;0,OFFSET(DATA!$F$6,$AG$10+27*AJ$10,$AG246,1,1)/$AH246,0)</f>
        <v>7.7720207253886009E-3</v>
      </c>
      <c r="AK246" s="205">
        <f ca="1">IF($AH246&gt;0,OFFSET(DATA!$F$6,$AG$10+27*AK$10,$AG246,1,1)/$AH246,0)</f>
        <v>7.2538860103626937E-2</v>
      </c>
      <c r="AL246" s="205">
        <f ca="1">IF($AH246&gt;0,OFFSET(DATA!$F$6,$AG$10+27*AL$10,$AG246,1,1)/$AH246,0)</f>
        <v>4.4041450777202069E-2</v>
      </c>
      <c r="AM246" s="205">
        <f ca="1">IF($AH246&gt;0,OFFSET(DATA!$F$6,$AG$10+27*AM$10,$AG246,1,1)/$AH246,0)</f>
        <v>0.15544041450777202</v>
      </c>
      <c r="AN246" s="205">
        <f ca="1">IF($AH246&gt;0,OFFSET(DATA!$F$6,$AG$10+27*AN$10,$AG246,1,1)/$AH246,0)</f>
        <v>8.549222797927461E-2</v>
      </c>
      <c r="AO246" s="1">
        <f ca="1">OFFSET(DATA!$F$6,$AG$10+27*AO$10,$AG246,1,1)</f>
        <v>18</v>
      </c>
      <c r="AP246" s="1">
        <f t="shared" ca="1" si="7"/>
        <v>18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19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375</v>
      </c>
      <c r="AI247" s="205">
        <f ca="1">IF($AH247&gt;0,OFFSET(DATA!$F$6,$AG$10+27*AI$10,$AG247,1,1)/$AH247,0)</f>
        <v>0.46666666666666667</v>
      </c>
      <c r="AJ247" s="205">
        <f ca="1">IF($AH247&gt;0,OFFSET(DATA!$F$6,$AG$10+27*AJ$10,$AG247,1,1)/$AH247,0)</f>
        <v>8.0000000000000002E-3</v>
      </c>
      <c r="AK247" s="205">
        <f ca="1">IF($AH247&gt;0,OFFSET(DATA!$F$6,$AG$10+27*AK$10,$AG247,1,1)/$AH247,0)</f>
        <v>7.7333333333333337E-2</v>
      </c>
      <c r="AL247" s="205">
        <f ca="1">IF($AH247&gt;0,OFFSET(DATA!$F$6,$AG$10+27*AL$10,$AG247,1,1)/$AH247,0)</f>
        <v>5.0666666666666665E-2</v>
      </c>
      <c r="AM247" s="205">
        <f ca="1">IF($AH247&gt;0,OFFSET(DATA!$F$6,$AG$10+27*AM$10,$AG247,1,1)/$AH247,0)</f>
        <v>0.15733333333333333</v>
      </c>
      <c r="AN247" s="205">
        <f ca="1">IF($AH247&gt;0,OFFSET(DATA!$F$6,$AG$10+27*AN$10,$AG247,1,1)/$AH247,0)</f>
        <v>0.104</v>
      </c>
      <c r="AO247" s="1">
        <f ca="1">OFFSET(DATA!$F$6,$AG$10+27*AO$10,$AG247,1,1)</f>
        <v>20</v>
      </c>
      <c r="AP247" s="1">
        <f t="shared" ca="1" si="7"/>
        <v>20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20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357</v>
      </c>
      <c r="AI248" s="205">
        <f ca="1">IF($AH248&gt;0,OFFSET(DATA!$F$6,$AG$10+27*AI$10,$AG248,1,1)/$AH248,0)</f>
        <v>0.46778711484593838</v>
      </c>
      <c r="AJ248" s="205">
        <f ca="1">IF($AH248&gt;0,OFFSET(DATA!$F$6,$AG$10+27*AJ$10,$AG248,1,1)/$AH248,0)</f>
        <v>5.6022408963585435E-3</v>
      </c>
      <c r="AK248" s="205">
        <f ca="1">IF($AH248&gt;0,OFFSET(DATA!$F$6,$AG$10+27*AK$10,$AG248,1,1)/$AH248,0)</f>
        <v>8.683473389355742E-2</v>
      </c>
      <c r="AL248" s="205">
        <f ca="1">IF($AH248&gt;0,OFFSET(DATA!$F$6,$AG$10+27*AL$10,$AG248,1,1)/$AH248,0)</f>
        <v>3.9215686274509803E-2</v>
      </c>
      <c r="AM248" s="205">
        <f ca="1">IF($AH248&gt;0,OFFSET(DATA!$F$6,$AG$10+27*AM$10,$AG248,1,1)/$AH248,0)</f>
        <v>0.14565826330532214</v>
      </c>
      <c r="AN248" s="205">
        <f ca="1">IF($AH248&gt;0,OFFSET(DATA!$F$6,$AG$10+27*AN$10,$AG248,1,1)/$AH248,0)</f>
        <v>9.2436974789915971E-2</v>
      </c>
      <c r="AO248" s="1">
        <f ca="1">OFFSET(DATA!$F$6,$AG$10+27*AO$10,$AG248,1,1)</f>
        <v>19</v>
      </c>
      <c r="AP248" s="1">
        <f t="shared" ca="1" si="7"/>
        <v>19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19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348</v>
      </c>
      <c r="AI249" s="205">
        <f ca="1">IF($AH249&gt;0,OFFSET(DATA!$F$6,$AG$10+27*AI$10,$AG249,1,1)/$AH249,0)</f>
        <v>0.50574712643678166</v>
      </c>
      <c r="AJ249" s="205">
        <f ca="1">IF($AH249&gt;0,OFFSET(DATA!$F$6,$AG$10+27*AJ$10,$AG249,1,1)/$AH249,0)</f>
        <v>2.8735632183908046E-3</v>
      </c>
      <c r="AK249" s="205">
        <f ca="1">IF($AH249&gt;0,OFFSET(DATA!$F$6,$AG$10+27*AK$10,$AG249,1,1)/$AH249,0)</f>
        <v>9.1954022988505746E-2</v>
      </c>
      <c r="AL249" s="205">
        <f ca="1">IF($AH249&gt;0,OFFSET(DATA!$F$6,$AG$10+27*AL$10,$AG249,1,1)/$AH249,0)</f>
        <v>5.7471264367816091E-2</v>
      </c>
      <c r="AM249" s="205">
        <f ca="1">IF($AH249&gt;0,OFFSET(DATA!$F$6,$AG$10+27*AM$10,$AG249,1,1)/$AH249,0)</f>
        <v>0.13793103448275862</v>
      </c>
      <c r="AN249" s="205">
        <f ca="1">IF($AH249&gt;0,OFFSET(DATA!$F$6,$AG$10+27*AN$10,$AG249,1,1)/$AH249,0)</f>
        <v>5.1724137931034482E-2</v>
      </c>
      <c r="AO249" s="1">
        <f ca="1">OFFSET(DATA!$F$6,$AG$10+27*AO$10,$AG249,1,1)</f>
        <v>15</v>
      </c>
      <c r="AP249" s="1">
        <f t="shared" ca="1" si="7"/>
        <v>15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16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362</v>
      </c>
      <c r="AI250" s="205">
        <f ca="1">IF($AH250&gt;0,OFFSET(DATA!$F$6,$AG$10+27*AI$10,$AG250,1,1)/$AH250,0)</f>
        <v>0.51381215469613262</v>
      </c>
      <c r="AJ250" s="205">
        <f ca="1">IF($AH250&gt;0,OFFSET(DATA!$F$6,$AG$10+27*AJ$10,$AG250,1,1)/$AH250,0)</f>
        <v>2.7624309392265192E-3</v>
      </c>
      <c r="AK250" s="205">
        <f ca="1">IF($AH250&gt;0,OFFSET(DATA!$F$6,$AG$10+27*AK$10,$AG250,1,1)/$AH250,0)</f>
        <v>8.5635359116022103E-2</v>
      </c>
      <c r="AL250" s="205">
        <f ca="1">IF($AH250&gt;0,OFFSET(DATA!$F$6,$AG$10+27*AL$10,$AG250,1,1)/$AH250,0)</f>
        <v>9.1160220994475141E-2</v>
      </c>
      <c r="AM250" s="205">
        <f ca="1">IF($AH250&gt;0,OFFSET(DATA!$F$6,$AG$10+27*AM$10,$AG250,1,1)/$AH250,0)</f>
        <v>0.12430939226519337</v>
      </c>
      <c r="AN250" s="205">
        <f ca="1">IF($AH250&gt;0,OFFSET(DATA!$F$6,$AG$10+27*AN$10,$AG250,1,1)/$AH250,0)</f>
        <v>5.2486187845303865E-2</v>
      </c>
      <c r="AO250" s="1">
        <f ca="1">OFFSET(DATA!$F$6,$AG$10+27*AO$10,$AG250,1,1)</f>
        <v>15</v>
      </c>
      <c r="AP250" s="1">
        <f t="shared" ca="1" si="7"/>
        <v>15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15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349</v>
      </c>
      <c r="AI251" s="205">
        <f ca="1">IF($AH251&gt;0,OFFSET(DATA!$F$6,$AG$10+27*AI$10,$AG251,1,1)/$AH251,0)</f>
        <v>0.51002865329512892</v>
      </c>
      <c r="AJ251" s="205">
        <f ca="1">IF($AH251&gt;0,OFFSET(DATA!$F$6,$AG$10+27*AJ$10,$AG251,1,1)/$AH251,0)</f>
        <v>2.8653295128939827E-3</v>
      </c>
      <c r="AK251" s="205">
        <f ca="1">IF($AH251&gt;0,OFFSET(DATA!$F$6,$AG$10+27*AK$10,$AG251,1,1)/$AH251,0)</f>
        <v>8.0229226361031525E-2</v>
      </c>
      <c r="AL251" s="205">
        <f ca="1">IF($AH251&gt;0,OFFSET(DATA!$F$6,$AG$10+27*AL$10,$AG251,1,1)/$AH251,0)</f>
        <v>8.3094555873925502E-2</v>
      </c>
      <c r="AM251" s="205">
        <f ca="1">IF($AH251&gt;0,OFFSET(DATA!$F$6,$AG$10+27*AM$10,$AG251,1,1)/$AH251,0)</f>
        <v>0.10601719197707736</v>
      </c>
      <c r="AN251" s="205">
        <f ca="1">IF($AH251&gt;0,OFFSET(DATA!$F$6,$AG$10+27*AN$10,$AG251,1,1)/$AH251,0)</f>
        <v>4.5845272206303724E-2</v>
      </c>
      <c r="AO251" s="1">
        <f ca="1">OFFSET(DATA!$F$6,$AG$10+27*AO$10,$AG251,1,1)</f>
        <v>13</v>
      </c>
      <c r="AP251" s="1">
        <f t="shared" ca="1" si="7"/>
        <v>13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14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346</v>
      </c>
      <c r="AI252" s="205">
        <f ca="1">IF($AH252&gt;0,OFFSET(DATA!$F$6,$AG$10+27*AI$10,$AG252,1,1)/$AH252,0)</f>
        <v>0.4913294797687861</v>
      </c>
      <c r="AJ252" s="205">
        <f ca="1">IF($AH252&gt;0,OFFSET(DATA!$F$6,$AG$10+27*AJ$10,$AG252,1,1)/$AH252,0)</f>
        <v>5.7803468208092483E-3</v>
      </c>
      <c r="AK252" s="205">
        <f ca="1">IF($AH252&gt;0,OFFSET(DATA!$F$6,$AG$10+27*AK$10,$AG252,1,1)/$AH252,0)</f>
        <v>8.3815028901734104E-2</v>
      </c>
      <c r="AL252" s="205">
        <f ca="1">IF($AH252&gt;0,OFFSET(DATA!$F$6,$AG$10+27*AL$10,$AG252,1,1)/$AH252,0)</f>
        <v>8.0924855491329481E-2</v>
      </c>
      <c r="AM252" s="205">
        <f ca="1">IF($AH252&gt;0,OFFSET(DATA!$F$6,$AG$10+27*AM$10,$AG252,1,1)/$AH252,0)</f>
        <v>9.8265895953757232E-2</v>
      </c>
      <c r="AN252" s="205">
        <f ca="1">IF($AH252&gt;0,OFFSET(DATA!$F$6,$AG$10+27*AN$10,$AG252,1,1)/$AH252,0)</f>
        <v>4.9132947976878616E-2</v>
      </c>
      <c r="AO252" s="1">
        <f ca="1">OFFSET(DATA!$F$6,$AG$10+27*AO$10,$AG252,1,1)</f>
        <v>16</v>
      </c>
      <c r="AP252" s="1">
        <f t="shared" ca="1" si="7"/>
        <v>16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17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362.5</v>
      </c>
      <c r="AI253" s="205">
        <f ca="1">IF($AH253&gt;0,OFFSET(DATA!$F$6,$AG$10+27*AI$10,$AG253,1,1)/$AH253,0)</f>
        <v>0.47310344827586209</v>
      </c>
      <c r="AJ253" s="205">
        <f ca="1">IF($AH253&gt;0,OFFSET(DATA!$F$6,$AG$10+27*AJ$10,$AG253,1,1)/$AH253,0)</f>
        <v>4.1379310344827587E-3</v>
      </c>
      <c r="AK253" s="205">
        <f ca="1">IF($AH253&gt;0,OFFSET(DATA!$F$6,$AG$10+27*AK$10,$AG253,1,1)/$AH253,0)</f>
        <v>8.6896551724137933E-2</v>
      </c>
      <c r="AL253" s="205">
        <f ca="1">IF($AH253&gt;0,OFFSET(DATA!$F$6,$AG$10+27*AL$10,$AG253,1,1)/$AH253,0)</f>
        <v>7.3103448275862071E-2</v>
      </c>
      <c r="AM253" s="205">
        <f ca="1">IF($AH253&gt;0,OFFSET(DATA!$F$6,$AG$10+27*AM$10,$AG253,1,1)/$AH253,0)</f>
        <v>0.11586206896551725</v>
      </c>
      <c r="AN253" s="205">
        <f ca="1">IF($AH253&gt;0,OFFSET(DATA!$F$6,$AG$10+27*AN$10,$AG253,1,1)/$AH253,0)</f>
        <v>4.8275862068965517E-2</v>
      </c>
      <c r="AO253" s="1">
        <f ca="1">OFFSET(DATA!$F$6,$AG$10+27*AO$10,$AG253,1,1)</f>
        <v>16</v>
      </c>
      <c r="AP253" s="1">
        <f t="shared" ca="1" si="7"/>
        <v>16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17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379</v>
      </c>
      <c r="AI254" s="205">
        <f ca="1">IF($AH254&gt;0,OFFSET(DATA!$F$6,$AG$10+27*AI$10,$AG254,1,1)/$AH254,0)</f>
        <v>0.45646437994722955</v>
      </c>
      <c r="AJ254" s="205">
        <f ca="1">IF($AH254&gt;0,OFFSET(DATA!$F$6,$AG$10+27*AJ$10,$AG254,1,1)/$AH254,0)</f>
        <v>2.6385224274406332E-3</v>
      </c>
      <c r="AK254" s="205">
        <f ca="1">IF($AH254&gt;0,OFFSET(DATA!$F$6,$AG$10+27*AK$10,$AG254,1,1)/$AH254,0)</f>
        <v>8.9709762532981532E-2</v>
      </c>
      <c r="AL254" s="205">
        <f ca="1">IF($AH254&gt;0,OFFSET(DATA!$F$6,$AG$10+27*AL$10,$AG254,1,1)/$AH254,0)</f>
        <v>6.5963060686015831E-2</v>
      </c>
      <c r="AM254" s="205">
        <f ca="1">IF($AH254&gt;0,OFFSET(DATA!$F$6,$AG$10+27*AM$10,$AG254,1,1)/$AH254,0)</f>
        <v>0.13192612137203166</v>
      </c>
      <c r="AN254" s="205">
        <f ca="1">IF($AH254&gt;0,OFFSET(DATA!$F$6,$AG$10+27*AN$10,$AG254,1,1)/$AH254,0)</f>
        <v>4.7493403693931395E-2</v>
      </c>
      <c r="AO254" s="1">
        <f ca="1">OFFSET(DATA!$F$6,$AG$10+27*AO$10,$AG254,1,1)</f>
        <v>19</v>
      </c>
      <c r="AP254" s="1">
        <f t="shared" ca="1" si="7"/>
        <v>19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19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347</v>
      </c>
      <c r="AI255" s="205">
        <f ca="1">IF($AH255&gt;0,OFFSET(DATA!$F$6,$AG$10+27*AI$10,$AG255,1,1)/$AH255,0)</f>
        <v>0.47838616714697407</v>
      </c>
      <c r="AJ255" s="205">
        <f ca="1">IF($AH255&gt;0,OFFSET(DATA!$F$6,$AG$10+27*AJ$10,$AG255,1,1)/$AH255,0)</f>
        <v>2.881844380403458E-3</v>
      </c>
      <c r="AK255" s="205">
        <f ca="1">IF($AH255&gt;0,OFFSET(DATA!$F$6,$AG$10+27*AK$10,$AG255,1,1)/$AH255,0)</f>
        <v>0.10951008645533142</v>
      </c>
      <c r="AL255" s="205">
        <f ca="1">IF($AH255&gt;0,OFFSET(DATA!$F$6,$AG$10+27*AL$10,$AG255,1,1)/$AH255,0)</f>
        <v>7.492795389048991E-2</v>
      </c>
      <c r="AM255" s="205">
        <f ca="1">IF($AH255&gt;0,OFFSET(DATA!$F$6,$AG$10+27*AM$10,$AG255,1,1)/$AH255,0)</f>
        <v>0.10086455331412104</v>
      </c>
      <c r="AN255" s="205">
        <f ca="1">IF($AH255&gt;0,OFFSET(DATA!$F$6,$AG$10+27*AN$10,$AG255,1,1)/$AH255,0)</f>
        <v>3.7463976945244955E-2</v>
      </c>
      <c r="AO255" s="1">
        <f ca="1">OFFSET(DATA!$F$6,$AG$10+27*AO$10,$AG255,1,1)</f>
        <v>19</v>
      </c>
      <c r="AP255" s="1">
        <f t="shared" ca="1" si="7"/>
        <v>19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18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327</v>
      </c>
      <c r="AI256" s="205">
        <f ca="1">IF($AH256&gt;0,OFFSET(DATA!$F$6,$AG$10+27*AI$10,$AG256,1,1)/$AH256,0)</f>
        <v>0.47706422018348627</v>
      </c>
      <c r="AJ256" s="205">
        <f ca="1">IF($AH256&gt;0,OFFSET(DATA!$F$6,$AG$10+27*AJ$10,$AG256,1,1)/$AH256,0)</f>
        <v>3.0581039755351682E-3</v>
      </c>
      <c r="AK256" s="205">
        <f ca="1">IF($AH256&gt;0,OFFSET(DATA!$F$6,$AG$10+27*AK$10,$AG256,1,1)/$AH256,0)</f>
        <v>0.10397553516819572</v>
      </c>
      <c r="AL256" s="205">
        <f ca="1">IF($AH256&gt;0,OFFSET(DATA!$F$6,$AG$10+27*AL$10,$AG256,1,1)/$AH256,0)</f>
        <v>5.8103975535168197E-2</v>
      </c>
      <c r="AM256" s="205">
        <f ca="1">IF($AH256&gt;0,OFFSET(DATA!$F$6,$AG$10+27*AM$10,$AG256,1,1)/$AH256,0)</f>
        <v>0.11009174311926606</v>
      </c>
      <c r="AN256" s="205">
        <f ca="1">IF($AH256&gt;0,OFFSET(DATA!$F$6,$AG$10+27*AN$10,$AG256,1,1)/$AH256,0)</f>
        <v>4.2813455657492352E-2</v>
      </c>
      <c r="AO256" s="1">
        <f ca="1">OFFSET(DATA!$F$6,$AG$10+27*AO$10,$AG256,1,1)</f>
        <v>17</v>
      </c>
      <c r="AP256" s="1">
        <f t="shared" ca="1" si="7"/>
        <v>17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18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337</v>
      </c>
      <c r="AI257" s="205">
        <f ca="1">IF($AH257&gt;0,OFFSET(DATA!$F$6,$AG$10+27*AI$10,$AG257,1,1)/$AH257,0)</f>
        <v>0.49554896142433236</v>
      </c>
      <c r="AJ257" s="205">
        <f ca="1">IF($AH257&gt;0,OFFSET(DATA!$F$6,$AG$10+27*AJ$10,$AG257,1,1)/$AH257,0)</f>
        <v>2.967359050445104E-3</v>
      </c>
      <c r="AK257" s="205">
        <f ca="1">IF($AH257&gt;0,OFFSET(DATA!$F$6,$AG$10+27*AK$10,$AG257,1,1)/$AH257,0)</f>
        <v>0.10385756676557864</v>
      </c>
      <c r="AL257" s="205">
        <f ca="1">IF($AH257&gt;0,OFFSET(DATA!$F$6,$AG$10+27*AL$10,$AG257,1,1)/$AH257,0)</f>
        <v>4.4510385756676561E-2</v>
      </c>
      <c r="AM257" s="205">
        <f ca="1">IF($AH257&gt;0,OFFSET(DATA!$F$6,$AG$10+27*AM$10,$AG257,1,1)/$AH257,0)</f>
        <v>0.11869436201780416</v>
      </c>
      <c r="AN257" s="205">
        <f ca="1">IF($AH257&gt;0,OFFSET(DATA!$F$6,$AG$10+27*AN$10,$AG257,1,1)/$AH257,0)</f>
        <v>5.3412462908011868E-2</v>
      </c>
      <c r="AO257" s="1">
        <f ca="1">OFFSET(DATA!$F$6,$AG$10+27*AO$10,$AG257,1,1)</f>
        <v>17</v>
      </c>
      <c r="AP257" s="1">
        <f t="shared" ca="1" si="7"/>
        <v>17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17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365</v>
      </c>
      <c r="AI258" s="205">
        <f ca="1">IF($AH258&gt;0,OFFSET(DATA!$F$6,$AG$10+27*AI$10,$AG258,1,1)/$AH258,0)</f>
        <v>0.47123287671232877</v>
      </c>
      <c r="AJ258" s="205">
        <f ca="1">IF($AH258&gt;0,OFFSET(DATA!$F$6,$AG$10+27*AJ$10,$AG258,1,1)/$AH258,0)</f>
        <v>2.7397260273972603E-3</v>
      </c>
      <c r="AK258" s="205">
        <f ca="1">IF($AH258&gt;0,OFFSET(DATA!$F$6,$AG$10+27*AK$10,$AG258,1,1)/$AH258,0)</f>
        <v>9.3150684931506855E-2</v>
      </c>
      <c r="AL258" s="205">
        <f ca="1">IF($AH258&gt;0,OFFSET(DATA!$F$6,$AG$10+27*AL$10,$AG258,1,1)/$AH258,0)</f>
        <v>5.2054794520547946E-2</v>
      </c>
      <c r="AM258" s="205">
        <f ca="1">IF($AH258&gt;0,OFFSET(DATA!$F$6,$AG$10+27*AM$10,$AG258,1,1)/$AH258,0)</f>
        <v>0.12876712328767123</v>
      </c>
      <c r="AN258" s="205">
        <f ca="1">IF($AH258&gt;0,OFFSET(DATA!$F$6,$AG$10+27*AN$10,$AG258,1,1)/$AH258,0)</f>
        <v>5.7534246575342465E-2</v>
      </c>
      <c r="AO258" s="1">
        <f ca="1">OFFSET(DATA!$F$6,$AG$10+27*AO$10,$AG258,1,1)</f>
        <v>18</v>
      </c>
      <c r="AP258" s="1">
        <f t="shared" ca="1" si="7"/>
        <v>18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17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347</v>
      </c>
      <c r="AI259" s="205">
        <f ca="1">IF($AH259&gt;0,OFFSET(DATA!$F$6,$AG$10+27*AI$10,$AG259,1,1)/$AH259,0)</f>
        <v>0.48991354466858789</v>
      </c>
      <c r="AJ259" s="205">
        <f ca="1">IF($AH259&gt;0,OFFSET(DATA!$F$6,$AG$10+27*AJ$10,$AG259,1,1)/$AH259,0)</f>
        <v>2.881844380403458E-3</v>
      </c>
      <c r="AK259" s="205">
        <f ca="1">IF($AH259&gt;0,OFFSET(DATA!$F$6,$AG$10+27*AK$10,$AG259,1,1)/$AH259,0)</f>
        <v>9.2219020172910657E-2</v>
      </c>
      <c r="AL259" s="205">
        <f ca="1">IF($AH259&gt;0,OFFSET(DATA!$F$6,$AG$10+27*AL$10,$AG259,1,1)/$AH259,0)</f>
        <v>8.069164265129683E-2</v>
      </c>
      <c r="AM259" s="205">
        <f ca="1">IF($AH259&gt;0,OFFSET(DATA!$F$6,$AG$10+27*AM$10,$AG259,1,1)/$AH259,0)</f>
        <v>0.1239193083573487</v>
      </c>
      <c r="AN259" s="205">
        <f ca="1">IF($AH259&gt;0,OFFSET(DATA!$F$6,$AG$10+27*AN$10,$AG259,1,1)/$AH259,0)</f>
        <v>5.7636887608069162E-2</v>
      </c>
      <c r="AO259" s="1">
        <f ca="1">OFFSET(DATA!$F$6,$AG$10+27*AO$10,$AG259,1,1)</f>
        <v>17</v>
      </c>
      <c r="AP259" s="1">
        <f t="shared" ca="1" si="7"/>
        <v>17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16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347</v>
      </c>
      <c r="AI260" s="205">
        <f ca="1">IF($AH260&gt;0,OFFSET(DATA!$F$6,$AG$10+27*AI$10,$AG260,1,1)/$AH260,0)</f>
        <v>0.47262247838616717</v>
      </c>
      <c r="AJ260" s="205">
        <f ca="1">IF($AH260&gt;0,OFFSET(DATA!$F$6,$AG$10+27*AJ$10,$AG260,1,1)/$AH260,0)</f>
        <v>2.881844380403458E-3</v>
      </c>
      <c r="AK260" s="205">
        <f ca="1">IF($AH260&gt;0,OFFSET(DATA!$F$6,$AG$10+27*AK$10,$AG260,1,1)/$AH260,0)</f>
        <v>9.2219020172910657E-2</v>
      </c>
      <c r="AL260" s="205">
        <f ca="1">IF($AH260&gt;0,OFFSET(DATA!$F$6,$AG$10+27*AL$10,$AG260,1,1)/$AH260,0)</f>
        <v>9.7982708933717577E-2</v>
      </c>
      <c r="AM260" s="205">
        <f ca="1">IF($AH260&gt;0,OFFSET(DATA!$F$6,$AG$10+27*AM$10,$AG260,1,1)/$AH260,0)</f>
        <v>0.11527377521613832</v>
      </c>
      <c r="AN260" s="205">
        <f ca="1">IF($AH260&gt;0,OFFSET(DATA!$F$6,$AG$10+27*AN$10,$AG260,1,1)/$AH260,0)</f>
        <v>6.3400576368876083E-2</v>
      </c>
      <c r="AO260" s="1">
        <f ca="1">OFFSET(DATA!$F$6,$AG$10+27*AO$10,$AG260,1,1)</f>
        <v>15</v>
      </c>
      <c r="AP260" s="1">
        <f t="shared" ca="1" si="7"/>
        <v>15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15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343</v>
      </c>
      <c r="AI261" s="205">
        <f ca="1">IF($AH261&gt;0,OFFSET(DATA!$F$6,$AG$10+27*AI$10,$AG261,1,1)/$AH261,0)</f>
        <v>0.53352769679300294</v>
      </c>
      <c r="AJ261" s="205">
        <f ca="1">IF($AH261&gt;0,OFFSET(DATA!$F$6,$AG$10+27*AJ$10,$AG261,1,1)/$AH261,0)</f>
        <v>0</v>
      </c>
      <c r="AK261" s="205">
        <f ca="1">IF($AH261&gt;0,OFFSET(DATA!$F$6,$AG$10+27*AK$10,$AG261,1,1)/$AH261,0)</f>
        <v>8.1632653061224483E-2</v>
      </c>
      <c r="AL261" s="205">
        <f ca="1">IF($AH261&gt;0,OFFSET(DATA!$F$6,$AG$10+27*AL$10,$AG261,1,1)/$AH261,0)</f>
        <v>9.6209912536443148E-2</v>
      </c>
      <c r="AM261" s="205">
        <f ca="1">IF($AH261&gt;0,OFFSET(DATA!$F$6,$AG$10+27*AM$10,$AG261,1,1)/$AH261,0)</f>
        <v>0.11078717201166181</v>
      </c>
      <c r="AN261" s="205">
        <f ca="1">IF($AH261&gt;0,OFFSET(DATA!$F$6,$AG$10+27*AN$10,$AG261,1,1)/$AH261,0)</f>
        <v>5.2478134110787174E-2</v>
      </c>
      <c r="AO261" s="1">
        <f ca="1">OFFSET(DATA!$F$6,$AG$10+27*AO$10,$AG261,1,1)</f>
        <v>15</v>
      </c>
      <c r="AP261" s="1">
        <f t="shared" ca="1" si="7"/>
        <v>15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15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349</v>
      </c>
      <c r="AI262" s="205">
        <f ca="1">IF($AH262&gt;0,OFFSET(DATA!$F$6,$AG$10+27*AI$10,$AG262,1,1)/$AH262,0)</f>
        <v>0.53295128939828085</v>
      </c>
      <c r="AJ262" s="205">
        <f ca="1">IF($AH262&gt;0,OFFSET(DATA!$F$6,$AG$10+27*AJ$10,$AG262,1,1)/$AH262,0)</f>
        <v>0</v>
      </c>
      <c r="AK262" s="205">
        <f ca="1">IF($AH262&gt;0,OFFSET(DATA!$F$6,$AG$10+27*AK$10,$AG262,1,1)/$AH262,0)</f>
        <v>7.4498567335243557E-2</v>
      </c>
      <c r="AL262" s="205">
        <f ca="1">IF($AH262&gt;0,OFFSET(DATA!$F$6,$AG$10+27*AL$10,$AG262,1,1)/$AH262,0)</f>
        <v>0.10601719197707736</v>
      </c>
      <c r="AM262" s="205">
        <f ca="1">IF($AH262&gt;0,OFFSET(DATA!$F$6,$AG$10+27*AM$10,$AG262,1,1)/$AH262,0)</f>
        <v>0.10888252148997135</v>
      </c>
      <c r="AN262" s="205">
        <f ca="1">IF($AH262&gt;0,OFFSET(DATA!$F$6,$AG$10+27*AN$10,$AG262,1,1)/$AH262,0)</f>
        <v>4.0114613180515762E-2</v>
      </c>
      <c r="AO262" s="1">
        <f ca="1">OFFSET(DATA!$F$6,$AG$10+27*AO$10,$AG262,1,1)</f>
        <v>14</v>
      </c>
      <c r="AP262" s="1">
        <f t="shared" ca="1" si="7"/>
        <v>14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13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358</v>
      </c>
      <c r="AI263" s="205">
        <f ca="1">IF($AH263&gt;0,OFFSET(DATA!$F$6,$AG$10+27*AI$10,$AG263,1,1)/$AH263,0)</f>
        <v>0.49441340782122906</v>
      </c>
      <c r="AJ263" s="205">
        <f ca="1">IF($AH263&gt;0,OFFSET(DATA!$F$6,$AG$10+27*AJ$10,$AG263,1,1)/$AH263,0)</f>
        <v>0</v>
      </c>
      <c r="AK263" s="205">
        <f ca="1">IF($AH263&gt;0,OFFSET(DATA!$F$6,$AG$10+27*AK$10,$AG263,1,1)/$AH263,0)</f>
        <v>8.3798882681564241E-2</v>
      </c>
      <c r="AL263" s="205">
        <f ca="1">IF($AH263&gt;0,OFFSET(DATA!$F$6,$AG$10+27*AL$10,$AG263,1,1)/$AH263,0)</f>
        <v>9.217877094972067E-2</v>
      </c>
      <c r="AM263" s="205">
        <f ca="1">IF($AH263&gt;0,OFFSET(DATA!$F$6,$AG$10+27*AM$10,$AG263,1,1)/$AH263,0)</f>
        <v>0.11452513966480447</v>
      </c>
      <c r="AN263" s="205">
        <f ca="1">IF($AH263&gt;0,OFFSET(DATA!$F$6,$AG$10+27*AN$10,$AG263,1,1)/$AH263,0)</f>
        <v>5.5865921787709494E-2</v>
      </c>
      <c r="AO263" s="1">
        <f ca="1">OFFSET(DATA!$F$6,$AG$10+27*AO$10,$AG263,1,1)</f>
        <v>16</v>
      </c>
      <c r="AP263" s="1">
        <f t="shared" ca="1" si="7"/>
        <v>16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15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337</v>
      </c>
      <c r="AI264" s="205">
        <f ca="1">IF($AH264&gt;0,OFFSET(DATA!$F$6,$AG$10+27*AI$10,$AG264,1,1)/$AH264,0)</f>
        <v>0.50148367952522255</v>
      </c>
      <c r="AJ264" s="205">
        <f ca="1">IF($AH264&gt;0,OFFSET(DATA!$F$6,$AG$10+27*AJ$10,$AG264,1,1)/$AH264,0)</f>
        <v>2.967359050445104E-3</v>
      </c>
      <c r="AK264" s="205">
        <f ca="1">IF($AH264&gt;0,OFFSET(DATA!$F$6,$AG$10+27*AK$10,$AG264,1,1)/$AH264,0)</f>
        <v>8.3086053412462904E-2</v>
      </c>
      <c r="AL264" s="205">
        <f ca="1">IF($AH264&gt;0,OFFSET(DATA!$F$6,$AG$10+27*AL$10,$AG264,1,1)/$AH264,0)</f>
        <v>8.3086053412462904E-2</v>
      </c>
      <c r="AM264" s="205">
        <f ca="1">IF($AH264&gt;0,OFFSET(DATA!$F$6,$AG$10+27*AM$10,$AG264,1,1)/$AH264,0)</f>
        <v>0.10682492581602374</v>
      </c>
      <c r="AN264" s="205">
        <f ca="1">IF($AH264&gt;0,OFFSET(DATA!$F$6,$AG$10+27*AN$10,$AG264,1,1)/$AH264,0)</f>
        <v>4.1543026706231452E-2</v>
      </c>
      <c r="AO264" s="1">
        <f ca="1">OFFSET(DATA!$F$6,$AG$10+27*AO$10,$AG264,1,1)</f>
        <v>14</v>
      </c>
      <c r="AP264" s="1">
        <f t="shared" ca="1" si="7"/>
        <v>14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14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326</v>
      </c>
      <c r="AI265" s="205">
        <f ca="1">IF($AH265&gt;0,OFFSET(DATA!$F$6,$AG$10+27*AI$10,$AG265,1,1)/$AH265,0)</f>
        <v>0.48466257668711654</v>
      </c>
      <c r="AJ265" s="205">
        <f ca="1">IF($AH265&gt;0,OFFSET(DATA!$F$6,$AG$10+27*AJ$10,$AG265,1,1)/$AH265,0)</f>
        <v>6.1349693251533744E-3</v>
      </c>
      <c r="AK265" s="205">
        <f ca="1">IF($AH265&gt;0,OFFSET(DATA!$F$6,$AG$10+27*AK$10,$AG265,1,1)/$AH265,0)</f>
        <v>8.2822085889570546E-2</v>
      </c>
      <c r="AL265" s="205">
        <f ca="1">IF($AH265&gt;0,OFFSET(DATA!$F$6,$AG$10+27*AL$10,$AG265,1,1)/$AH265,0)</f>
        <v>0.11042944785276074</v>
      </c>
      <c r="AM265" s="205">
        <f ca="1">IF($AH265&gt;0,OFFSET(DATA!$F$6,$AG$10+27*AM$10,$AG265,1,1)/$AH265,0)</f>
        <v>0.13190184049079753</v>
      </c>
      <c r="AN265" s="205">
        <f ca="1">IF($AH265&gt;0,OFFSET(DATA!$F$6,$AG$10+27*AN$10,$AG265,1,1)/$AH265,0)</f>
        <v>5.5214723926380369E-2</v>
      </c>
      <c r="AO265" s="1">
        <f ca="1">OFFSET(DATA!$F$6,$AG$10+27*AO$10,$AG265,1,1)</f>
        <v>16</v>
      </c>
      <c r="AP265" s="1">
        <f t="shared" ca="1" si="7"/>
        <v>16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15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326</v>
      </c>
      <c r="AI266" s="205">
        <f ca="1">IF($AH266&gt;0,OFFSET(DATA!$F$6,$AG$10+27*AI$10,$AG266,1,1)/$AH266,0)</f>
        <v>0.47546012269938648</v>
      </c>
      <c r="AJ266" s="205">
        <f ca="1">IF($AH266&gt;0,OFFSET(DATA!$F$6,$AG$10+27*AJ$10,$AG266,1,1)/$AH266,0)</f>
        <v>6.1349693251533744E-3</v>
      </c>
      <c r="AK266" s="205">
        <f ca="1">IF($AH266&gt;0,OFFSET(DATA!$F$6,$AG$10+27*AK$10,$AG266,1,1)/$AH266,0)</f>
        <v>8.8957055214723926E-2</v>
      </c>
      <c r="AL266" s="205">
        <f ca="1">IF($AH266&gt;0,OFFSET(DATA!$F$6,$AG$10+27*AL$10,$AG266,1,1)/$AH266,0)</f>
        <v>0.11349693251533742</v>
      </c>
      <c r="AM266" s="205">
        <f ca="1">IF($AH266&gt;0,OFFSET(DATA!$F$6,$AG$10+27*AM$10,$AG266,1,1)/$AH266,0)</f>
        <v>0.12269938650306748</v>
      </c>
      <c r="AN266" s="205">
        <f ca="1">IF($AH266&gt;0,OFFSET(DATA!$F$6,$AG$10+27*AN$10,$AG266,1,1)/$AH266,0)</f>
        <v>5.2147239263803678E-2</v>
      </c>
      <c r="AO266" s="1">
        <f ca="1">OFFSET(DATA!$F$6,$AG$10+27*AO$10,$AG266,1,1)</f>
        <v>16</v>
      </c>
      <c r="AP266" s="1">
        <f t="shared" ca="1" si="7"/>
        <v>16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15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332</v>
      </c>
      <c r="AI267" s="205">
        <f ca="1">IF($AH267&gt;0,OFFSET(DATA!$F$6,$AG$10+27*AI$10,$AG267,1,1)/$AH267,0)</f>
        <v>0.47891566265060243</v>
      </c>
      <c r="AJ267" s="205">
        <f ca="1">IF($AH267&gt;0,OFFSET(DATA!$F$6,$AG$10+27*AJ$10,$AG267,1,1)/$AH267,0)</f>
        <v>3.0120481927710845E-3</v>
      </c>
      <c r="AK267" s="205">
        <f ca="1">IF($AH267&gt;0,OFFSET(DATA!$F$6,$AG$10+27*AK$10,$AG267,1,1)/$AH267,0)</f>
        <v>8.1325301204819275E-2</v>
      </c>
      <c r="AL267" s="205">
        <f ca="1">IF($AH267&gt;0,OFFSET(DATA!$F$6,$AG$10+27*AL$10,$AG267,1,1)/$AH267,0)</f>
        <v>9.337349397590361E-2</v>
      </c>
      <c r="AM267" s="205">
        <f ca="1">IF($AH267&gt;0,OFFSET(DATA!$F$6,$AG$10+27*AM$10,$AG267,1,1)/$AH267,0)</f>
        <v>0.1144578313253012</v>
      </c>
      <c r="AN267" s="205">
        <f ca="1">IF($AH267&gt;0,OFFSET(DATA!$F$6,$AG$10+27*AN$10,$AG267,1,1)/$AH267,0)</f>
        <v>3.9156626506024098E-2</v>
      </c>
      <c r="AO267" s="1">
        <f ca="1">OFFSET(DATA!$F$6,$AG$10+27*AO$10,$AG267,1,1)</f>
        <v>15</v>
      </c>
      <c r="AP267" s="1">
        <f t="shared" ca="1" si="7"/>
        <v>15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15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341</v>
      </c>
      <c r="AI268" s="205">
        <f ca="1">IF($AH268&gt;0,OFFSET(DATA!$F$6,$AG$10+27*AI$10,$AG268,1,1)/$AH268,0)</f>
        <v>0.47214076246334313</v>
      </c>
      <c r="AJ268" s="205">
        <f ca="1">IF($AH268&gt;0,OFFSET(DATA!$F$6,$AG$10+27*AJ$10,$AG268,1,1)/$AH268,0)</f>
        <v>2.9325513196480938E-3</v>
      </c>
      <c r="AK268" s="205">
        <f ca="1">IF($AH268&gt;0,OFFSET(DATA!$F$6,$AG$10+27*AK$10,$AG268,1,1)/$AH268,0)</f>
        <v>7.9178885630498533E-2</v>
      </c>
      <c r="AL268" s="205">
        <f ca="1">IF($AH268&gt;0,OFFSET(DATA!$F$6,$AG$10+27*AL$10,$AG268,1,1)/$AH268,0)</f>
        <v>9.0909090909090912E-2</v>
      </c>
      <c r="AM268" s="205">
        <f ca="1">IF($AH268&gt;0,OFFSET(DATA!$F$6,$AG$10+27*AM$10,$AG268,1,1)/$AH268,0)</f>
        <v>0.1466275659824047</v>
      </c>
      <c r="AN268" s="205">
        <f ca="1">IF($AH268&gt;0,OFFSET(DATA!$F$6,$AG$10+27*AN$10,$AG268,1,1)/$AH268,0)</f>
        <v>5.5718475073313782E-2</v>
      </c>
      <c r="AO268" s="1">
        <f ca="1">OFFSET(DATA!$F$6,$AG$10+27*AO$10,$AG268,1,1)</f>
        <v>16</v>
      </c>
      <c r="AP268" s="1">
        <f t="shared" ca="1" si="7"/>
        <v>16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15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304</v>
      </c>
      <c r="AI269" s="205">
        <f ca="1">IF($AH269&gt;0,OFFSET(DATA!$F$6,$AG$10+27*AI$10,$AG269,1,1)/$AH269,0)</f>
        <v>0.46052631578947367</v>
      </c>
      <c r="AJ269" s="205">
        <f ca="1">IF($AH269&gt;0,OFFSET(DATA!$F$6,$AG$10+27*AJ$10,$AG269,1,1)/$AH269,0)</f>
        <v>0</v>
      </c>
      <c r="AK269" s="205">
        <f ca="1">IF($AH269&gt;0,OFFSET(DATA!$F$6,$AG$10+27*AK$10,$AG269,1,1)/$AH269,0)</f>
        <v>8.2236842105263164E-2</v>
      </c>
      <c r="AL269" s="205">
        <f ca="1">IF($AH269&gt;0,OFFSET(DATA!$F$6,$AG$10+27*AL$10,$AG269,1,1)/$AH269,0)</f>
        <v>0.1118421052631579</v>
      </c>
      <c r="AM269" s="205">
        <f ca="1">IF($AH269&gt;0,OFFSET(DATA!$F$6,$AG$10+27*AM$10,$AG269,1,1)/$AH269,0)</f>
        <v>0.15789473684210525</v>
      </c>
      <c r="AN269" s="205">
        <f ca="1">IF($AH269&gt;0,OFFSET(DATA!$F$6,$AG$10+27*AN$10,$AG269,1,1)/$AH269,0)</f>
        <v>5.2631578947368418E-2</v>
      </c>
      <c r="AO269" s="1">
        <f ca="1">OFFSET(DATA!$F$6,$AG$10+27*AO$10,$AG269,1,1)</f>
        <v>17</v>
      </c>
      <c r="AP269" s="1">
        <f ca="1">IF($AP$8=1,$AO269,$BA269)</f>
        <v>17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16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311</v>
      </c>
      <c r="AI270" s="205">
        <f ca="1">IF($AH270&gt;0,OFFSET(DATA!$F$6,$AG$10+27*AI$10,$AG270,1,1)/$AH270,0)</f>
        <v>0.48553054662379419</v>
      </c>
      <c r="AJ270" s="205">
        <f ca="1">IF($AH270&gt;0,OFFSET(DATA!$F$6,$AG$10+27*AJ$10,$AG270,1,1)/$AH270,0)</f>
        <v>0</v>
      </c>
      <c r="AK270" s="205">
        <f ca="1">IF($AH270&gt;0,OFFSET(DATA!$F$6,$AG$10+27*AK$10,$AG270,1,1)/$AH270,0)</f>
        <v>7.3954983922829579E-2</v>
      </c>
      <c r="AL270" s="205">
        <f ca="1">IF($AH270&gt;0,OFFSET(DATA!$F$6,$AG$10+27*AL$10,$AG270,1,1)/$AH270,0)</f>
        <v>0.12861736334405144</v>
      </c>
      <c r="AM270" s="205">
        <f ca="1">IF($AH270&gt;0,OFFSET(DATA!$F$6,$AG$10+27*AM$10,$AG270,1,1)/$AH270,0)</f>
        <v>0.15755627009646303</v>
      </c>
      <c r="AN270" s="205">
        <f ca="1">IF($AH270&gt;0,OFFSET(DATA!$F$6,$AG$10+27*AN$10,$AG270,1,1)/$AH270,0)</f>
        <v>5.4662379421221867E-2</v>
      </c>
      <c r="AO270" s="1">
        <f ca="1">OFFSET(DATA!$F$6,$AG$10+27*AO$10,$AG270,1,1)</f>
        <v>15</v>
      </c>
      <c r="AP270" s="1">
        <f ca="1">IF($AP$8=1,$AO270,$BA270)</f>
        <v>15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14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317.5</v>
      </c>
      <c r="AI271" s="205">
        <f ca="1">IF($AH271&gt;0,OFFSET(DATA!$F$6,$AG$10+27*AI$10,$AG271,1,1)/$AH271,0)</f>
        <v>0.47874015748031495</v>
      </c>
      <c r="AJ271" s="205">
        <f ca="1">IF($AH271&gt;0,OFFSET(DATA!$F$6,$AG$10+27*AJ$10,$AG271,1,1)/$AH271,0)</f>
        <v>0</v>
      </c>
      <c r="AK271" s="205">
        <f ca="1">IF($AH271&gt;0,OFFSET(DATA!$F$6,$AG$10+27*AK$10,$AG271,1,1)/$AH271,0)</f>
        <v>7.0866141732283464E-2</v>
      </c>
      <c r="AL271" s="205">
        <f ca="1">IF($AH271&gt;0,OFFSET(DATA!$F$6,$AG$10+27*AL$10,$AG271,1,1)/$AH271,0)</f>
        <v>0.13700787401574804</v>
      </c>
      <c r="AM271" s="205">
        <f ca="1">IF($AH271&gt;0,OFFSET(DATA!$F$6,$AG$10+27*AM$10,$AG271,1,1)/$AH271,0)</f>
        <v>0.15590551181102363</v>
      </c>
      <c r="AN271" s="205">
        <f ca="1">IF($AH271&gt;0,OFFSET(DATA!$F$6,$AG$10+27*AN$10,$AG271,1,1)/$AH271,0)</f>
        <v>5.1968503937007873E-2</v>
      </c>
      <c r="AO271" s="1">
        <f ca="1">OFFSET(DATA!$F$6,$AG$10+27*AO$10,$AG271,1,1)</f>
        <v>15</v>
      </c>
      <c r="AP271" s="1">
        <f ca="1">IF($AP$8=1,$AO271,$BA271)</f>
        <v>15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14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324</v>
      </c>
      <c r="AI272" s="205">
        <f ca="1">IF($AH272&gt;0,OFFSET(DATA!$F$6,$AG$10+27*AI$10,$AG272,1,1)/$AH272,0)</f>
        <v>0.47222222222222221</v>
      </c>
      <c r="AJ272" s="205">
        <f ca="1">IF($AH272&gt;0,OFFSET(DATA!$F$6,$AG$10+27*AJ$10,$AG272,1,1)/$AH272,0)</f>
        <v>0</v>
      </c>
      <c r="AK272" s="205">
        <f ca="1">IF($AH272&gt;0,OFFSET(DATA!$F$6,$AG$10+27*AK$10,$AG272,1,1)/$AH272,0)</f>
        <v>6.7901234567901231E-2</v>
      </c>
      <c r="AL272" s="205">
        <f ca="1">IF($AH272&gt;0,OFFSET(DATA!$F$6,$AG$10+27*AL$10,$AG272,1,1)/$AH272,0)</f>
        <v>0.14506172839506173</v>
      </c>
      <c r="AM272" s="205">
        <f ca="1">IF($AH272&gt;0,OFFSET(DATA!$F$6,$AG$10+27*AM$10,$AG272,1,1)/$AH272,0)</f>
        <v>0.15432098765432098</v>
      </c>
      <c r="AN272" s="205">
        <f ca="1">IF($AH272&gt;0,OFFSET(DATA!$F$6,$AG$10+27*AN$10,$AG272,1,1)/$AH272,0)</f>
        <v>4.9382716049382713E-2</v>
      </c>
      <c r="AO272" s="1">
        <f ca="1">OFFSET(DATA!$F$6,$AG$10+27*AO$10,$AG272,1,1)</f>
        <v>15</v>
      </c>
      <c r="AP272" s="1">
        <f ca="1">IF($AP$8=1,$AO272,$BA272)</f>
        <v>15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14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">
      <c r="AG273" s="472">
        <v>262</v>
      </c>
      <c r="AH273" s="471">
        <f ca="1">OFFSET(DATA!$F$6,$AG$10,$AG273,1,1)</f>
        <v>297</v>
      </c>
      <c r="AI273" s="205">
        <f ca="1">IF($AH273&gt;0,OFFSET(DATA!$F$6,$AG$10+27*AI$10,$AG273,1,1)/$AH273,0)</f>
        <v>0.46127946127946129</v>
      </c>
      <c r="AJ273" s="205">
        <f ca="1">IF($AH273&gt;0,OFFSET(DATA!$F$6,$AG$10+27*AJ$10,$AG273,1,1)/$AH273,0)</f>
        <v>0</v>
      </c>
      <c r="AK273" s="205">
        <f ca="1">IF($AH273&gt;0,OFFSET(DATA!$F$6,$AG$10+27*AK$10,$AG273,1,1)/$AH273,0)</f>
        <v>7.7441077441077436E-2</v>
      </c>
      <c r="AL273" s="205">
        <f ca="1">IF($AH273&gt;0,OFFSET(DATA!$F$6,$AG$10+27*AL$10,$AG273,1,1)/$AH273,0)</f>
        <v>0.12794612794612795</v>
      </c>
      <c r="AM273" s="205">
        <f ca="1">IF($AH273&gt;0,OFFSET(DATA!$F$6,$AG$10+27*AM$10,$AG273,1,1)/$AH273,0)</f>
        <v>0.20875420875420875</v>
      </c>
      <c r="AN273" s="205">
        <f ca="1">IF($AH273&gt;0,OFFSET(DATA!$F$6,$AG$10+27*AN$10,$AG273,1,1)/$AH273,0)</f>
        <v>6.3973063973063973E-2</v>
      </c>
      <c r="AO273" s="472">
        <f ca="1">OFFSET(DATA!$F$6,$AG$10+27*AO$10,$AG273,1,1)</f>
        <v>15</v>
      </c>
      <c r="AP273" s="472">
        <f ca="1">IF($AP$8=1,$AO273,$BA273)</f>
        <v>15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14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">
      <c r="AG274" s="472">
        <v>263</v>
      </c>
      <c r="AH274" s="471">
        <f ca="1">OFFSET(DATA!$F$6,$AG$10,$AG274,1,1)</f>
        <v>303</v>
      </c>
      <c r="AI274" s="205">
        <f ca="1">IF($AH274&gt;0,OFFSET(DATA!$F$6,$AG$10+27*AI$10,$AG274,1,1)/$AH274,0)</f>
        <v>0.42904290429042902</v>
      </c>
      <c r="AJ274" s="205">
        <f ca="1">IF($AH274&gt;0,OFFSET(DATA!$F$6,$AG$10+27*AJ$10,$AG274,1,1)/$AH274,0)</f>
        <v>0</v>
      </c>
      <c r="AK274" s="205">
        <f ca="1">IF($AH274&gt;0,OFFSET(DATA!$F$6,$AG$10+27*AK$10,$AG274,1,1)/$AH274,0)</f>
        <v>7.2607260726072612E-2</v>
      </c>
      <c r="AL274" s="205">
        <f ca="1">IF($AH274&gt;0,OFFSET(DATA!$F$6,$AG$10+27*AL$10,$AG274,1,1)/$AH274,0)</f>
        <v>0.13861386138613863</v>
      </c>
      <c r="AM274" s="205">
        <f ca="1">IF($AH274&gt;0,OFFSET(DATA!$F$6,$AG$10+27*AM$10,$AG274,1,1)/$AH274,0)</f>
        <v>0.16831683168316833</v>
      </c>
      <c r="AN274" s="205">
        <f ca="1">IF($AH274&gt;0,OFFSET(DATA!$F$6,$AG$10+27*AN$10,$AG274,1,1)/$AH274,0)</f>
        <v>4.9504950495049507E-2</v>
      </c>
      <c r="AO274" s="472">
        <f ca="1">OFFSET(DATA!$F$6,$AG$10+27*AO$10,$AG274,1,1)</f>
        <v>17</v>
      </c>
      <c r="AP274" s="472">
        <f t="shared" ref="AP274:AP358" ca="1" si="10">IF($AP$8=1,$AO274,$BA274)</f>
        <v>17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16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">
      <c r="AG275" s="472">
        <v>264</v>
      </c>
      <c r="AH275" s="471">
        <f ca="1">OFFSET(DATA!$F$6,$AG$10,$AG275,1,1)</f>
        <v>302</v>
      </c>
      <c r="AI275" s="205">
        <f ca="1">IF($AH275&gt;0,OFFSET(DATA!$F$6,$AG$10+27*AI$10,$AG275,1,1)/$AH275,0)</f>
        <v>0.43046357615894038</v>
      </c>
      <c r="AJ275" s="205">
        <f ca="1">IF($AH275&gt;0,OFFSET(DATA!$F$6,$AG$10+27*AJ$10,$AG275,1,1)/$AH275,0)</f>
        <v>0</v>
      </c>
      <c r="AK275" s="205">
        <f ca="1">IF($AH275&gt;0,OFFSET(DATA!$F$6,$AG$10+27*AK$10,$AG275,1,1)/$AH275,0)</f>
        <v>7.2847682119205295E-2</v>
      </c>
      <c r="AL275" s="205">
        <f ca="1">IF($AH275&gt;0,OFFSET(DATA!$F$6,$AG$10+27*AL$10,$AG275,1,1)/$AH275,0)</f>
        <v>0.12913907284768211</v>
      </c>
      <c r="AM275" s="205">
        <f ca="1">IF($AH275&gt;0,OFFSET(DATA!$F$6,$AG$10+27*AM$10,$AG275,1,1)/$AH275,0)</f>
        <v>0.20860927152317882</v>
      </c>
      <c r="AN275" s="205">
        <f ca="1">IF($AH275&gt;0,OFFSET(DATA!$F$6,$AG$10+27*AN$10,$AG275,1,1)/$AH275,0)</f>
        <v>5.9602649006622516E-2</v>
      </c>
      <c r="AO275" s="472">
        <f ca="1">OFFSET(DATA!$F$6,$AG$10+27*AO$10,$AG275,1,1)</f>
        <v>16</v>
      </c>
      <c r="AP275" s="472">
        <f t="shared" ca="1" si="10"/>
        <v>16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16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">
      <c r="AG276" s="472">
        <v>265</v>
      </c>
      <c r="AH276" s="471">
        <f ca="1">OFFSET(DATA!$F$6,$AG$10,$AG276,1,1)</f>
        <v>317</v>
      </c>
      <c r="AI276" s="205">
        <f ca="1">IF($AH276&gt;0,OFFSET(DATA!$F$6,$AG$10+27*AI$10,$AG276,1,1)/$AH276,0)</f>
        <v>0.43217665615141954</v>
      </c>
      <c r="AJ276" s="205">
        <f ca="1">IF($AH276&gt;0,OFFSET(DATA!$F$6,$AG$10+27*AJ$10,$AG276,1,1)/$AH276,0)</f>
        <v>3.1545741324921135E-3</v>
      </c>
      <c r="AK276" s="205">
        <f ca="1">IF($AH276&gt;0,OFFSET(DATA!$F$6,$AG$10+27*AK$10,$AG276,1,1)/$AH276,0)</f>
        <v>6.9400630914826497E-2</v>
      </c>
      <c r="AL276" s="205">
        <f ca="1">IF($AH276&gt;0,OFFSET(DATA!$F$6,$AG$10+27*AL$10,$AG276,1,1)/$AH276,0)</f>
        <v>0.10725552050473186</v>
      </c>
      <c r="AM276" s="205">
        <f ca="1">IF($AH276&gt;0,OFFSET(DATA!$F$6,$AG$10+27*AM$10,$AG276,1,1)/$AH276,0)</f>
        <v>0.18611987381703471</v>
      </c>
      <c r="AN276" s="205">
        <f ca="1">IF($AH276&gt;0,OFFSET(DATA!$F$6,$AG$10+27*AN$10,$AG276,1,1)/$AH276,0)</f>
        <v>7.5709779179810727E-2</v>
      </c>
      <c r="AO276" s="472">
        <f ca="1">OFFSET(DATA!$F$6,$AG$10+27*AO$10,$AG276,1,1)</f>
        <v>17</v>
      </c>
      <c r="AP276" s="472">
        <f t="shared" ca="1" si="10"/>
        <v>17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18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">
      <c r="AG277" s="472">
        <v>266</v>
      </c>
      <c r="AH277" s="471">
        <f ca="1">OFFSET(DATA!$F$6,$AG$10,$AG277,1,1)</f>
        <v>308</v>
      </c>
      <c r="AI277" s="205">
        <f ca="1">IF($AH277&gt;0,OFFSET(DATA!$F$6,$AG$10+27*AI$10,$AG277,1,1)/$AH277,0)</f>
        <v>0.43181818181818182</v>
      </c>
      <c r="AJ277" s="205">
        <f ca="1">IF($AH277&gt;0,OFFSET(DATA!$F$6,$AG$10+27*AJ$10,$AG277,1,1)/$AH277,0)</f>
        <v>3.246753246753247E-3</v>
      </c>
      <c r="AK277" s="205">
        <f ca="1">IF($AH277&gt;0,OFFSET(DATA!$F$6,$AG$10+27*AK$10,$AG277,1,1)/$AH277,0)</f>
        <v>7.1428571428571425E-2</v>
      </c>
      <c r="AL277" s="205">
        <f ca="1">IF($AH277&gt;0,OFFSET(DATA!$F$6,$AG$10+27*AL$10,$AG277,1,1)/$AH277,0)</f>
        <v>0.11363636363636363</v>
      </c>
      <c r="AM277" s="205">
        <f ca="1">IF($AH277&gt;0,OFFSET(DATA!$F$6,$AG$10+27*AM$10,$AG277,1,1)/$AH277,0)</f>
        <v>0.17857142857142858</v>
      </c>
      <c r="AN277" s="205">
        <f ca="1">IF($AH277&gt;0,OFFSET(DATA!$F$6,$AG$10+27*AN$10,$AG277,1,1)/$AH277,0)</f>
        <v>8.7662337662337664E-2</v>
      </c>
      <c r="AO277" s="472">
        <f ca="1">OFFSET(DATA!$F$6,$AG$10+27*AO$10,$AG277,1,1)</f>
        <v>18</v>
      </c>
      <c r="AP277" s="472">
        <f t="shared" ca="1" si="10"/>
        <v>18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18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">
      <c r="AG278" s="472">
        <v>267</v>
      </c>
      <c r="AH278" s="471">
        <f ca="1">OFFSET(DATA!$F$6,$AG$10,$AG278,1,1)</f>
        <v>298</v>
      </c>
      <c r="AI278" s="205">
        <f ca="1">IF($AH278&gt;0,OFFSET(DATA!$F$6,$AG$10+27*AI$10,$AG278,1,1)/$AH278,0)</f>
        <v>0.43288590604026844</v>
      </c>
      <c r="AJ278" s="205">
        <f ca="1">IF($AH278&gt;0,OFFSET(DATA!$F$6,$AG$10+27*AJ$10,$AG278,1,1)/$AH278,0)</f>
        <v>3.3557046979865771E-3</v>
      </c>
      <c r="AK278" s="205">
        <f ca="1">IF($AH278&gt;0,OFFSET(DATA!$F$6,$AG$10+27*AK$10,$AG278,1,1)/$AH278,0)</f>
        <v>7.0469798657718116E-2</v>
      </c>
      <c r="AL278" s="205">
        <f ca="1">IF($AH278&gt;0,OFFSET(DATA!$F$6,$AG$10+27*AL$10,$AG278,1,1)/$AH278,0)</f>
        <v>0.12751677852348994</v>
      </c>
      <c r="AM278" s="205">
        <f ca="1">IF($AH278&gt;0,OFFSET(DATA!$F$6,$AG$10+27*AM$10,$AG278,1,1)/$AH278,0)</f>
        <v>0.18791946308724833</v>
      </c>
      <c r="AN278" s="205">
        <f ca="1">IF($AH278&gt;0,OFFSET(DATA!$F$6,$AG$10+27*AN$10,$AG278,1,1)/$AH278,0)</f>
        <v>7.7181208053691275E-2</v>
      </c>
      <c r="AO278" s="472">
        <f ca="1">OFFSET(DATA!$F$6,$AG$10+27*AO$10,$AG278,1,1)</f>
        <v>18</v>
      </c>
      <c r="AP278" s="472">
        <f t="shared" ca="1" si="10"/>
        <v>18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18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">
      <c r="AG279" s="472">
        <v>268</v>
      </c>
      <c r="AH279" s="471">
        <f ca="1">OFFSET(DATA!$F$6,$AG$10,$AG279,1,1)</f>
        <v>300.5</v>
      </c>
      <c r="AI279" s="205">
        <f ca="1">IF($AH279&gt;0,OFFSET(DATA!$F$6,$AG$10+27*AI$10,$AG279,1,1)/$AH279,0)</f>
        <v>0.42928452579034942</v>
      </c>
      <c r="AJ279" s="205">
        <f ca="1">IF($AH279&gt;0,OFFSET(DATA!$F$6,$AG$10+27*AJ$10,$AG279,1,1)/$AH279,0)</f>
        <v>3.3277870216306157E-3</v>
      </c>
      <c r="AK279" s="205">
        <f ca="1">IF($AH279&gt;0,OFFSET(DATA!$F$6,$AG$10+27*AK$10,$AG279,1,1)/$AH279,0)</f>
        <v>7.1547420965058242E-2</v>
      </c>
      <c r="AL279" s="205">
        <f ca="1">IF($AH279&gt;0,OFFSET(DATA!$F$6,$AG$10+27*AL$10,$AG279,1,1)/$AH279,0)</f>
        <v>0.12978369384359401</v>
      </c>
      <c r="AM279" s="205">
        <f ca="1">IF($AH279&gt;0,OFFSET(DATA!$F$6,$AG$10+27*AM$10,$AG279,1,1)/$AH279,0)</f>
        <v>0.18968386023294509</v>
      </c>
      <c r="AN279" s="205">
        <f ca="1">IF($AH279&gt;0,OFFSET(DATA!$F$6,$AG$10+27*AN$10,$AG279,1,1)/$AH279,0)</f>
        <v>8.4858569051580693E-2</v>
      </c>
      <c r="AO279" s="472">
        <f ca="1">OFFSET(DATA!$F$6,$AG$10+27*AO$10,$AG279,1,1)</f>
        <v>19</v>
      </c>
      <c r="AP279" s="472">
        <f t="shared" ca="1" si="10"/>
        <v>19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19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">
      <c r="AG280" s="472">
        <v>269</v>
      </c>
      <c r="AH280" s="471">
        <f ca="1">OFFSET(DATA!$F$6,$AG$10,$AG280,1,1)</f>
        <v>303</v>
      </c>
      <c r="AI280" s="205">
        <f ca="1">IF($AH280&gt;0,OFFSET(DATA!$F$6,$AG$10+27*AI$10,$AG280,1,1)/$AH280,0)</f>
        <v>0.42574257425742573</v>
      </c>
      <c r="AJ280" s="205">
        <f ca="1">IF($AH280&gt;0,OFFSET(DATA!$F$6,$AG$10+27*AJ$10,$AG280,1,1)/$AH280,0)</f>
        <v>3.3003300330033004E-3</v>
      </c>
      <c r="AK280" s="205">
        <f ca="1">IF($AH280&gt;0,OFFSET(DATA!$F$6,$AG$10+27*AK$10,$AG280,1,1)/$AH280,0)</f>
        <v>7.2607260726072612E-2</v>
      </c>
      <c r="AL280" s="205">
        <f ca="1">IF($AH280&gt;0,OFFSET(DATA!$F$6,$AG$10+27*AL$10,$AG280,1,1)/$AH280,0)</f>
        <v>0.132013201320132</v>
      </c>
      <c r="AM280" s="205">
        <f ca="1">IF($AH280&gt;0,OFFSET(DATA!$F$6,$AG$10+27*AM$10,$AG280,1,1)/$AH280,0)</f>
        <v>0.19141914191419143</v>
      </c>
      <c r="AN280" s="205">
        <f ca="1">IF($AH280&gt;0,OFFSET(DATA!$F$6,$AG$10+27*AN$10,$AG280,1,1)/$AH280,0)</f>
        <v>9.2409240924092403E-2</v>
      </c>
      <c r="AO280" s="472">
        <f ca="1">OFFSET(DATA!$F$6,$AG$10+27*AO$10,$AG280,1,1)</f>
        <v>18</v>
      </c>
      <c r="AP280" s="472">
        <f t="shared" ca="1" si="10"/>
        <v>18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19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">
      <c r="AG281" s="472">
        <v>270</v>
      </c>
      <c r="AH281" s="471">
        <f ca="1">OFFSET(DATA!$F$6,$AG$10,$AG281,1,1)</f>
        <v>285</v>
      </c>
      <c r="AI281" s="205">
        <f ca="1">IF($AH281&gt;0,OFFSET(DATA!$F$6,$AG$10+27*AI$10,$AG281,1,1)/$AH281,0)</f>
        <v>0.46666666666666667</v>
      </c>
      <c r="AJ281" s="205">
        <f ca="1">IF($AH281&gt;0,OFFSET(DATA!$F$6,$AG$10+27*AJ$10,$AG281,1,1)/$AH281,0)</f>
        <v>0</v>
      </c>
      <c r="AK281" s="205">
        <f ca="1">IF($AH281&gt;0,OFFSET(DATA!$F$6,$AG$10+27*AK$10,$AG281,1,1)/$AH281,0)</f>
        <v>8.0701754385964913E-2</v>
      </c>
      <c r="AL281" s="205">
        <f ca="1">IF($AH281&gt;0,OFFSET(DATA!$F$6,$AG$10+27*AL$10,$AG281,1,1)/$AH281,0)</f>
        <v>0.11228070175438597</v>
      </c>
      <c r="AM281" s="205">
        <f ca="1">IF($AH281&gt;0,OFFSET(DATA!$F$6,$AG$10+27*AM$10,$AG281,1,1)/$AH281,0)</f>
        <v>0.17894736842105263</v>
      </c>
      <c r="AN281" s="205">
        <f ca="1">IF($AH281&gt;0,OFFSET(DATA!$F$6,$AG$10+27*AN$10,$AG281,1,1)/$AH281,0)</f>
        <v>7.7192982456140355E-2</v>
      </c>
      <c r="AO281" s="472">
        <f ca="1">OFFSET(DATA!$F$6,$AG$10+27*AO$10,$AG281,1,1)</f>
        <v>17</v>
      </c>
      <c r="AP281" s="472">
        <f t="shared" ca="1" si="10"/>
        <v>17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17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">
      <c r="AG282" s="472">
        <v>271</v>
      </c>
      <c r="AH282" s="471">
        <f ca="1">OFFSET(DATA!$F$6,$AG$10,$AG282,1,1)</f>
        <v>281</v>
      </c>
      <c r="AI282" s="205">
        <f ca="1">IF($AH282&gt;0,OFFSET(DATA!$F$6,$AG$10+27*AI$10,$AG282,1,1)/$AH282,0)</f>
        <v>0.44483985765124556</v>
      </c>
      <c r="AJ282" s="205">
        <f ca="1">IF($AH282&gt;0,OFFSET(DATA!$F$6,$AG$10+27*AJ$10,$AG282,1,1)/$AH282,0)</f>
        <v>0</v>
      </c>
      <c r="AK282" s="205">
        <f ca="1">IF($AH282&gt;0,OFFSET(DATA!$F$6,$AG$10+27*AK$10,$AG282,1,1)/$AH282,0)</f>
        <v>8.8967971530249115E-2</v>
      </c>
      <c r="AL282" s="205">
        <f ca="1">IF($AH282&gt;0,OFFSET(DATA!$F$6,$AG$10+27*AL$10,$AG282,1,1)/$AH282,0)</f>
        <v>0.11387900355871886</v>
      </c>
      <c r="AM282" s="205">
        <f ca="1">IF($AH282&gt;0,OFFSET(DATA!$F$6,$AG$10+27*AM$10,$AG282,1,1)/$AH282,0)</f>
        <v>0.16370106761565836</v>
      </c>
      <c r="AN282" s="205">
        <f ca="1">IF($AH282&gt;0,OFFSET(DATA!$F$6,$AG$10+27*AN$10,$AG282,1,1)/$AH282,0)</f>
        <v>7.1174377224199295E-2</v>
      </c>
      <c r="AO282" s="472">
        <f ca="1">OFFSET(DATA!$F$6,$AG$10+27*AO$10,$AG282,1,1)</f>
        <v>18</v>
      </c>
      <c r="AP282" s="472">
        <f t="shared" ca="1" si="10"/>
        <v>18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18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">
      <c r="AG283" s="472">
        <v>272</v>
      </c>
      <c r="AH283" s="471">
        <f ca="1">OFFSET(DATA!$F$6,$AG$10,$AG283,1,1)</f>
        <v>279</v>
      </c>
      <c r="AI283" s="205">
        <f ca="1">IF($AH283&gt;0,OFFSET(DATA!$F$6,$AG$10+27*AI$10,$AG283,1,1)/$AH283,0)</f>
        <v>0.45161290322580644</v>
      </c>
      <c r="AJ283" s="205">
        <f ca="1">IF($AH283&gt;0,OFFSET(DATA!$F$6,$AG$10+27*AJ$10,$AG283,1,1)/$AH283,0)</f>
        <v>0</v>
      </c>
      <c r="AK283" s="205">
        <f ca="1">IF($AH283&gt;0,OFFSET(DATA!$F$6,$AG$10+27*AK$10,$AG283,1,1)/$AH283,0)</f>
        <v>9.3189964157706098E-2</v>
      </c>
      <c r="AL283" s="205">
        <f ca="1">IF($AH283&gt;0,OFFSET(DATA!$F$6,$AG$10+27*AL$10,$AG283,1,1)/$AH283,0)</f>
        <v>0.10752688172043011</v>
      </c>
      <c r="AM283" s="205">
        <f ca="1">IF($AH283&gt;0,OFFSET(DATA!$F$6,$AG$10+27*AM$10,$AG283,1,1)/$AH283,0)</f>
        <v>0.13620071684587814</v>
      </c>
      <c r="AN283" s="205">
        <f ca="1">IF($AH283&gt;0,OFFSET(DATA!$F$6,$AG$10+27*AN$10,$AG283,1,1)/$AH283,0)</f>
        <v>5.0179211469534052E-2</v>
      </c>
      <c r="AO283" s="472">
        <f ca="1">OFFSET(DATA!$F$6,$AG$10+27*AO$10,$AG283,1,1)</f>
        <v>18</v>
      </c>
      <c r="AP283" s="472">
        <f t="shared" ca="1" si="10"/>
        <v>18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17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">
      <c r="AG284" s="472">
        <v>273</v>
      </c>
      <c r="AH284" s="471">
        <f ca="1">OFFSET(DATA!$F$6,$AG$10,$AG284,1,1)</f>
        <v>291</v>
      </c>
      <c r="AI284" s="205">
        <f ca="1">IF($AH284&gt;0,OFFSET(DATA!$F$6,$AG$10+27*AI$10,$AG284,1,1)/$AH284,0)</f>
        <v>0.44329896907216493</v>
      </c>
      <c r="AJ284" s="205">
        <f ca="1">IF($AH284&gt;0,OFFSET(DATA!$F$6,$AG$10+27*AJ$10,$AG284,1,1)/$AH284,0)</f>
        <v>0</v>
      </c>
      <c r="AK284" s="205">
        <f ca="1">IF($AH284&gt;0,OFFSET(DATA!$F$6,$AG$10+27*AK$10,$AG284,1,1)/$AH284,0)</f>
        <v>7.2164948453608241E-2</v>
      </c>
      <c r="AL284" s="205">
        <f ca="1">IF($AH284&gt;0,OFFSET(DATA!$F$6,$AG$10+27*AL$10,$AG284,1,1)/$AH284,0)</f>
        <v>9.9656357388316158E-2</v>
      </c>
      <c r="AM284" s="205">
        <f ca="1">IF($AH284&gt;0,OFFSET(DATA!$F$6,$AG$10+27*AM$10,$AG284,1,1)/$AH284,0)</f>
        <v>0.16494845360824742</v>
      </c>
      <c r="AN284" s="205">
        <f ca="1">IF($AH284&gt;0,OFFSET(DATA!$F$6,$AG$10+27*AN$10,$AG284,1,1)/$AH284,0)</f>
        <v>4.4673539518900345E-2</v>
      </c>
      <c r="AO284" s="472">
        <f ca="1">OFFSET(DATA!$F$6,$AG$10+27*AO$10,$AG284,1,1)</f>
        <v>18</v>
      </c>
      <c r="AP284" s="472">
        <f t="shared" ca="1" si="10"/>
        <v>18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18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">
      <c r="AG285" s="472">
        <v>274</v>
      </c>
      <c r="AH285" s="471">
        <f ca="1">OFFSET(DATA!$F$6,$AG$10,$AG285,1,1)</f>
        <v>295</v>
      </c>
      <c r="AI285" s="205">
        <f ca="1">IF($AH285&gt;0,OFFSET(DATA!$F$6,$AG$10+27*AI$10,$AG285,1,1)/$AH285,0)</f>
        <v>0.43389830508474575</v>
      </c>
      <c r="AJ285" s="205">
        <f ca="1">IF($AH285&gt;0,OFFSET(DATA!$F$6,$AG$10+27*AJ$10,$AG285,1,1)/$AH285,0)</f>
        <v>3.3898305084745762E-3</v>
      </c>
      <c r="AK285" s="205">
        <f ca="1">IF($AH285&gt;0,OFFSET(DATA!$F$6,$AG$10+27*AK$10,$AG285,1,1)/$AH285,0)</f>
        <v>7.796610169491526E-2</v>
      </c>
      <c r="AL285" s="205">
        <f ca="1">IF($AH285&gt;0,OFFSET(DATA!$F$6,$AG$10+27*AL$10,$AG285,1,1)/$AH285,0)</f>
        <v>0.12542372881355932</v>
      </c>
      <c r="AM285" s="205">
        <f ca="1">IF($AH285&gt;0,OFFSET(DATA!$F$6,$AG$10+27*AM$10,$AG285,1,1)/$AH285,0)</f>
        <v>0.17966101694915254</v>
      </c>
      <c r="AN285" s="205">
        <f ca="1">IF($AH285&gt;0,OFFSET(DATA!$F$6,$AG$10+27*AN$10,$AG285,1,1)/$AH285,0)</f>
        <v>5.0847457627118647E-2</v>
      </c>
      <c r="AO285" s="472">
        <f ca="1">OFFSET(DATA!$F$6,$AG$10+27*AO$10,$AG285,1,1)</f>
        <v>18</v>
      </c>
      <c r="AP285" s="472">
        <f t="shared" ca="1" si="10"/>
        <v>18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18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">
      <c r="AG286" s="472">
        <v>275</v>
      </c>
      <c r="AH286" s="471">
        <f ca="1">OFFSET(DATA!$F$6,$AG$10,$AG286,1,1)</f>
        <v>258</v>
      </c>
      <c r="AI286" s="205">
        <f ca="1">IF($AH286&gt;0,OFFSET(DATA!$F$6,$AG$10+27*AI$10,$AG286,1,1)/$AH286,0)</f>
        <v>0.4573643410852713</v>
      </c>
      <c r="AJ286" s="205">
        <f ca="1">IF($AH286&gt;0,OFFSET(DATA!$F$6,$AG$10+27*AJ$10,$AG286,1,1)/$AH286,0)</f>
        <v>3.875968992248062E-3</v>
      </c>
      <c r="AK286" s="205">
        <f ca="1">IF($AH286&gt;0,OFFSET(DATA!$F$6,$AG$10+27*AK$10,$AG286,1,1)/$AH286,0)</f>
        <v>9.3023255813953487E-2</v>
      </c>
      <c r="AL286" s="205">
        <f ca="1">IF($AH286&gt;0,OFFSET(DATA!$F$6,$AG$10+27*AL$10,$AG286,1,1)/$AH286,0)</f>
        <v>8.1395348837209308E-2</v>
      </c>
      <c r="AM286" s="205">
        <f ca="1">IF($AH286&gt;0,OFFSET(DATA!$F$6,$AG$10+27*AM$10,$AG286,1,1)/$AH286,0)</f>
        <v>0.16279069767441862</v>
      </c>
      <c r="AN286" s="205">
        <f ca="1">IF($AH286&gt;0,OFFSET(DATA!$F$6,$AG$10+27*AN$10,$AG286,1,1)/$AH286,0)</f>
        <v>4.6511627906976744E-2</v>
      </c>
      <c r="AO286" s="472">
        <f ca="1">OFFSET(DATA!$F$6,$AG$10+27*AO$10,$AG286,1,1)</f>
        <v>18</v>
      </c>
      <c r="AP286" s="472">
        <f t="shared" ca="1" si="10"/>
        <v>18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18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">
      <c r="AG287" s="472">
        <v>276</v>
      </c>
      <c r="AH287" s="471">
        <f ca="1">OFFSET(DATA!$F$6,$AG$10,$AG287,1,1)</f>
        <v>276.5</v>
      </c>
      <c r="AI287" s="205">
        <f ca="1">IF($AH287&gt;0,OFFSET(DATA!$F$6,$AG$10+27*AI$10,$AG287,1,1)/$AH287,0)</f>
        <v>0.45027124773960214</v>
      </c>
      <c r="AJ287" s="205">
        <f ca="1">IF($AH287&gt;0,OFFSET(DATA!$F$6,$AG$10+27*AJ$10,$AG287,1,1)/$AH287,0)</f>
        <v>3.616636528028933E-3</v>
      </c>
      <c r="AK287" s="205">
        <f ca="1">IF($AH287&gt;0,OFFSET(DATA!$F$6,$AG$10+27*AK$10,$AG287,1,1)/$AH287,0)</f>
        <v>8.4990958408679929E-2</v>
      </c>
      <c r="AL287" s="205">
        <f ca="1">IF($AH287&gt;0,OFFSET(DATA!$F$6,$AG$10+27*AL$10,$AG287,1,1)/$AH287,0)</f>
        <v>9.403254972875226E-2</v>
      </c>
      <c r="AM287" s="205">
        <f ca="1">IF($AH287&gt;0,OFFSET(DATA!$F$6,$AG$10+27*AM$10,$AG287,1,1)/$AH287,0)</f>
        <v>0.15189873417721519</v>
      </c>
      <c r="AN287" s="205">
        <f ca="1">IF($AH287&gt;0,OFFSET(DATA!$F$6,$AG$10+27*AN$10,$AG287,1,1)/$AH287,0)</f>
        <v>4.8824593128390596E-2</v>
      </c>
      <c r="AO287" s="472">
        <f ca="1">OFFSET(DATA!$F$6,$AG$10+27*AO$10,$AG287,1,1)</f>
        <v>16</v>
      </c>
      <c r="AP287" s="472">
        <f t="shared" ca="1" si="10"/>
        <v>16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18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">
      <c r="AG288" s="472">
        <v>277</v>
      </c>
      <c r="AH288" s="471">
        <f ca="1">OFFSET(DATA!$F$6,$AG$10,$AG288,1,1)</f>
        <v>295</v>
      </c>
      <c r="AI288" s="205">
        <f ca="1">IF($AH288&gt;0,OFFSET(DATA!$F$6,$AG$10+27*AI$10,$AG288,1,1)/$AH288,0)</f>
        <v>0.44406779661016949</v>
      </c>
      <c r="AJ288" s="205">
        <f ca="1">IF($AH288&gt;0,OFFSET(DATA!$F$6,$AG$10+27*AJ$10,$AG288,1,1)/$AH288,0)</f>
        <v>3.3898305084745762E-3</v>
      </c>
      <c r="AK288" s="205">
        <f ca="1">IF($AH288&gt;0,OFFSET(DATA!$F$6,$AG$10+27*AK$10,$AG288,1,1)/$AH288,0)</f>
        <v>7.796610169491526E-2</v>
      </c>
      <c r="AL288" s="205">
        <f ca="1">IF($AH288&gt;0,OFFSET(DATA!$F$6,$AG$10+27*AL$10,$AG288,1,1)/$AH288,0)</f>
        <v>0.10508474576271186</v>
      </c>
      <c r="AM288" s="205">
        <f ca="1">IF($AH288&gt;0,OFFSET(DATA!$F$6,$AG$10+27*AM$10,$AG288,1,1)/$AH288,0)</f>
        <v>0.14237288135593221</v>
      </c>
      <c r="AN288" s="205">
        <f ca="1">IF($AH288&gt;0,OFFSET(DATA!$F$6,$AG$10+27*AN$10,$AG288,1,1)/$AH288,0)</f>
        <v>5.0847457627118647E-2</v>
      </c>
      <c r="AO288" s="472">
        <f ca="1">OFFSET(DATA!$F$6,$AG$10+27*AO$10,$AG288,1,1)</f>
        <v>16</v>
      </c>
      <c r="AP288" s="472">
        <f t="shared" ca="1" si="10"/>
        <v>16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17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">
      <c r="AG289" s="472">
        <v>278</v>
      </c>
      <c r="AH289" s="471">
        <f ca="1">OFFSET(DATA!$F$6,$AG$10,$AG289,1,1)</f>
        <v>296</v>
      </c>
      <c r="AI289" s="205">
        <f ca="1">IF($AH289&gt;0,OFFSET(DATA!$F$6,$AG$10+27*AI$10,$AG289,1,1)/$AH289,0)</f>
        <v>0.44256756756756754</v>
      </c>
      <c r="AJ289" s="205">
        <f ca="1">IF($AH289&gt;0,OFFSET(DATA!$F$6,$AG$10+27*AJ$10,$AG289,1,1)/$AH289,0)</f>
        <v>3.3783783783783786E-3</v>
      </c>
      <c r="AK289" s="205">
        <f ca="1">IF($AH289&gt;0,OFFSET(DATA!$F$6,$AG$10+27*AK$10,$AG289,1,1)/$AH289,0)</f>
        <v>7.0945945945945943E-2</v>
      </c>
      <c r="AL289" s="205">
        <f ca="1">IF($AH289&gt;0,OFFSET(DATA!$F$6,$AG$10+27*AL$10,$AG289,1,1)/$AH289,0)</f>
        <v>0.11148648648648649</v>
      </c>
      <c r="AM289" s="205">
        <f ca="1">IF($AH289&gt;0,OFFSET(DATA!$F$6,$AG$10+27*AM$10,$AG289,1,1)/$AH289,0)</f>
        <v>0.18243243243243243</v>
      </c>
      <c r="AN289" s="205">
        <f ca="1">IF($AH289&gt;0,OFFSET(DATA!$F$6,$AG$10+27*AN$10,$AG289,1,1)/$AH289,0)</f>
        <v>6.4189189189189186E-2</v>
      </c>
      <c r="AO289" s="472">
        <f ca="1">OFFSET(DATA!$F$6,$AG$10+27*AO$10,$AG289,1,1)</f>
        <v>18</v>
      </c>
      <c r="AP289" s="472">
        <f t="shared" ca="1" si="10"/>
        <v>18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17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">
      <c r="AG290" s="472">
        <v>279</v>
      </c>
      <c r="AH290" s="471">
        <f ca="1">OFFSET(DATA!$F$6,$AG$10,$AG290,1,1)</f>
        <v>301</v>
      </c>
      <c r="AI290" s="205">
        <f ca="1">IF($AH290&gt;0,OFFSET(DATA!$F$6,$AG$10+27*AI$10,$AG290,1,1)/$AH290,0)</f>
        <v>0.41196013289036543</v>
      </c>
      <c r="AJ290" s="205">
        <f ca="1">IF($AH290&gt;0,OFFSET(DATA!$F$6,$AG$10+27*AJ$10,$AG290,1,1)/$AH290,0)</f>
        <v>3.3222591362126247E-3</v>
      </c>
      <c r="AK290" s="205">
        <f ca="1">IF($AH290&gt;0,OFFSET(DATA!$F$6,$AG$10+27*AK$10,$AG290,1,1)/$AH290,0)</f>
        <v>6.6445182724252497E-2</v>
      </c>
      <c r="AL290" s="205">
        <f ca="1">IF($AH290&gt;0,OFFSET(DATA!$F$6,$AG$10+27*AL$10,$AG290,1,1)/$AH290,0)</f>
        <v>0.13953488372093023</v>
      </c>
      <c r="AM290" s="205">
        <f ca="1">IF($AH290&gt;0,OFFSET(DATA!$F$6,$AG$10+27*AM$10,$AG290,1,1)/$AH290,0)</f>
        <v>0.19601328903654486</v>
      </c>
      <c r="AN290" s="205">
        <f ca="1">IF($AH290&gt;0,OFFSET(DATA!$F$6,$AG$10+27*AN$10,$AG290,1,1)/$AH290,0)</f>
        <v>5.647840531561462E-2</v>
      </c>
      <c r="AO290" s="472">
        <f ca="1">OFFSET(DATA!$F$6,$AG$10+27*AO$10,$AG290,1,1)</f>
        <v>18</v>
      </c>
      <c r="AP290" s="472">
        <f t="shared" ca="1" si="10"/>
        <v>18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18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">
      <c r="AG291" s="472">
        <v>280</v>
      </c>
      <c r="AH291" s="471">
        <f ca="1">OFFSET(DATA!$F$6,$AG$10,$AG291,1,1)</f>
        <v>294</v>
      </c>
      <c r="AI291" s="205">
        <f ca="1">IF($AH291&gt;0,OFFSET(DATA!$F$6,$AG$10+27*AI$10,$AG291,1,1)/$AH291,0)</f>
        <v>0.41156462585034015</v>
      </c>
      <c r="AJ291" s="205">
        <f ca="1">IF($AH291&gt;0,OFFSET(DATA!$F$6,$AG$10+27*AJ$10,$AG291,1,1)/$AH291,0)</f>
        <v>3.4013605442176869E-3</v>
      </c>
      <c r="AK291" s="205">
        <f ca="1">IF($AH291&gt;0,OFFSET(DATA!$F$6,$AG$10+27*AK$10,$AG291,1,1)/$AH291,0)</f>
        <v>7.1428571428571425E-2</v>
      </c>
      <c r="AL291" s="205">
        <f ca="1">IF($AH291&gt;0,OFFSET(DATA!$F$6,$AG$10+27*AL$10,$AG291,1,1)/$AH291,0)</f>
        <v>0.1360544217687075</v>
      </c>
      <c r="AM291" s="205">
        <f ca="1">IF($AH291&gt;0,OFFSET(DATA!$F$6,$AG$10+27*AM$10,$AG291,1,1)/$AH291,0)</f>
        <v>0.17346938775510204</v>
      </c>
      <c r="AN291" s="205">
        <f ca="1">IF($AH291&gt;0,OFFSET(DATA!$F$6,$AG$10+27*AN$10,$AG291,1,1)/$AH291,0)</f>
        <v>5.1020408163265307E-2</v>
      </c>
      <c r="AO291" s="472">
        <f ca="1">OFFSET(DATA!$F$6,$AG$10+27*AO$10,$AG291,1,1)</f>
        <v>18</v>
      </c>
      <c r="AP291" s="472">
        <f t="shared" ca="1" si="10"/>
        <v>18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18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">
      <c r="AG292" s="472">
        <v>281</v>
      </c>
      <c r="AH292" s="471">
        <f ca="1">OFFSET(DATA!$F$6,$AG$10,$AG292,1,1)</f>
        <v>303</v>
      </c>
      <c r="AI292" s="205">
        <f ca="1">IF($AH292&gt;0,OFFSET(DATA!$F$6,$AG$10+27*AI$10,$AG292,1,1)/$AH292,0)</f>
        <v>0.41584158415841582</v>
      </c>
      <c r="AJ292" s="205">
        <f ca="1">IF($AH292&gt;0,OFFSET(DATA!$F$6,$AG$10+27*AJ$10,$AG292,1,1)/$AH292,0)</f>
        <v>0</v>
      </c>
      <c r="AK292" s="205">
        <f ca="1">IF($AH292&gt;0,OFFSET(DATA!$F$6,$AG$10+27*AK$10,$AG292,1,1)/$AH292,0)</f>
        <v>7.2607260726072612E-2</v>
      </c>
      <c r="AL292" s="205">
        <f ca="1">IF($AH292&gt;0,OFFSET(DATA!$F$6,$AG$10+27*AL$10,$AG292,1,1)/$AH292,0)</f>
        <v>0.15511551155115511</v>
      </c>
      <c r="AM292" s="205">
        <f ca="1">IF($AH292&gt;0,OFFSET(DATA!$F$6,$AG$10+27*AM$10,$AG292,1,1)/$AH292,0)</f>
        <v>0.1617161716171617</v>
      </c>
      <c r="AN292" s="205">
        <f ca="1">IF($AH292&gt;0,OFFSET(DATA!$F$6,$AG$10+27*AN$10,$AG292,1,1)/$AH292,0)</f>
        <v>3.9603960396039604E-2</v>
      </c>
      <c r="AO292" s="472">
        <f ca="1">OFFSET(DATA!$F$6,$AG$10+27*AO$10,$AG292,1,1)</f>
        <v>18</v>
      </c>
      <c r="AP292" s="472">
        <f t="shared" ca="1" si="10"/>
        <v>18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18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">
      <c r="AG293" s="472">
        <v>282</v>
      </c>
      <c r="AH293" s="471">
        <f ca="1">OFFSET(DATA!$F$6,$AG$10,$AG293,1,1)</f>
        <v>296</v>
      </c>
      <c r="AI293" s="205">
        <f ca="1">IF($AH293&gt;0,OFFSET(DATA!$F$6,$AG$10+27*AI$10,$AG293,1,1)/$AH293,0)</f>
        <v>0.5</v>
      </c>
      <c r="AJ293" s="205">
        <f ca="1">IF($AH293&gt;0,OFFSET(DATA!$F$6,$AG$10+27*AJ$10,$AG293,1,1)/$AH293,0)</f>
        <v>3.3783783783783786E-3</v>
      </c>
      <c r="AK293" s="205">
        <f ca="1">IF($AH293&gt;0,OFFSET(DATA!$F$6,$AG$10+27*AK$10,$AG293,1,1)/$AH293,0)</f>
        <v>8.1081081081081086E-2</v>
      </c>
      <c r="AL293" s="205">
        <f ca="1">IF($AH293&gt;0,OFFSET(DATA!$F$6,$AG$10+27*AL$10,$AG293,1,1)/$AH293,0)</f>
        <v>0.13175675675675674</v>
      </c>
      <c r="AM293" s="205">
        <f ca="1">IF($AH293&gt;0,OFFSET(DATA!$F$6,$AG$10+27*AM$10,$AG293,1,1)/$AH293,0)</f>
        <v>0.1554054054054054</v>
      </c>
      <c r="AN293" s="205">
        <f ca="1">IF($AH293&gt;0,OFFSET(DATA!$F$6,$AG$10+27*AN$10,$AG293,1,1)/$AH293,0)</f>
        <v>5.7432432432432436E-2</v>
      </c>
      <c r="AO293" s="472">
        <f ca="1">OFFSET(DATA!$F$6,$AG$10+27*AO$10,$AG293,1,1)</f>
        <v>16</v>
      </c>
      <c r="AP293" s="472">
        <f t="shared" ca="1" si="10"/>
        <v>16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14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">
      <c r="AG294" s="472">
        <v>283</v>
      </c>
      <c r="AH294" s="471">
        <f ca="1">OFFSET(DATA!$F$6,$AG$10,$AG294,1,1)</f>
        <v>279</v>
      </c>
      <c r="AI294" s="205">
        <f ca="1">IF($AH294&gt;0,OFFSET(DATA!$F$6,$AG$10+27*AI$10,$AG294,1,1)/$AH294,0)</f>
        <v>0.50179211469534046</v>
      </c>
      <c r="AJ294" s="205">
        <f ca="1">IF($AH294&gt;0,OFFSET(DATA!$F$6,$AG$10+27*AJ$10,$AG294,1,1)/$AH294,0)</f>
        <v>3.5842293906810036E-3</v>
      </c>
      <c r="AK294" s="205">
        <f ca="1">IF($AH294&gt;0,OFFSET(DATA!$F$6,$AG$10+27*AK$10,$AG294,1,1)/$AH294,0)</f>
        <v>8.2437275985663083E-2</v>
      </c>
      <c r="AL294" s="205">
        <f ca="1">IF($AH294&gt;0,OFFSET(DATA!$F$6,$AG$10+27*AL$10,$AG294,1,1)/$AH294,0)</f>
        <v>0.12903225806451613</v>
      </c>
      <c r="AM294" s="205">
        <f ca="1">IF($AH294&gt;0,OFFSET(DATA!$F$6,$AG$10+27*AM$10,$AG294,1,1)/$AH294,0)</f>
        <v>0.12544802867383512</v>
      </c>
      <c r="AN294" s="205">
        <f ca="1">IF($AH294&gt;0,OFFSET(DATA!$F$6,$AG$10+27*AN$10,$AG294,1,1)/$AH294,0)</f>
        <v>5.3763440860215055E-2</v>
      </c>
      <c r="AO294" s="472">
        <f ca="1">OFFSET(DATA!$F$6,$AG$10+27*AO$10,$AG294,1,1)</f>
        <v>14</v>
      </c>
      <c r="AP294" s="472">
        <f t="shared" ca="1" si="10"/>
        <v>14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12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">
      <c r="AG295" s="472">
        <v>284</v>
      </c>
      <c r="AH295" s="471">
        <f ca="1">OFFSET(DATA!$F$6,$AG$10,$AG295,1,1)</f>
        <v>273</v>
      </c>
      <c r="AI295" s="205">
        <f ca="1">IF($AH295&gt;0,OFFSET(DATA!$F$6,$AG$10+27*AI$10,$AG295,1,1)/$AH295,0)</f>
        <v>0.45787545787545786</v>
      </c>
      <c r="AJ295" s="205">
        <f ca="1">IF($AH295&gt;0,OFFSET(DATA!$F$6,$AG$10+27*AJ$10,$AG295,1,1)/$AH295,0)</f>
        <v>1.4652014652014652E-2</v>
      </c>
      <c r="AK295" s="205">
        <f ca="1">IF($AH295&gt;0,OFFSET(DATA!$F$6,$AG$10+27*AK$10,$AG295,1,1)/$AH295,0)</f>
        <v>8.0586080586080591E-2</v>
      </c>
      <c r="AL295" s="205">
        <f ca="1">IF($AH295&gt;0,OFFSET(DATA!$F$6,$AG$10+27*AL$10,$AG295,1,1)/$AH295,0)</f>
        <v>0.13186813186813187</v>
      </c>
      <c r="AM295" s="205">
        <f ca="1">IF($AH295&gt;0,OFFSET(DATA!$F$6,$AG$10+27*AM$10,$AG295,1,1)/$AH295,0)</f>
        <v>0.10256410256410256</v>
      </c>
      <c r="AN295" s="205">
        <f ca="1">IF($AH295&gt;0,OFFSET(DATA!$F$6,$AG$10+27*AN$10,$AG295,1,1)/$AH295,0)</f>
        <v>4.0293040293040296E-2</v>
      </c>
      <c r="AO295" s="472">
        <f ca="1">OFFSET(DATA!$F$6,$AG$10+27*AO$10,$AG295,1,1)</f>
        <v>15</v>
      </c>
      <c r="AP295" s="472">
        <f t="shared" ca="1" si="10"/>
        <v>15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15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">
      <c r="AG296" s="472">
        <v>285</v>
      </c>
      <c r="AH296" s="471">
        <f ca="1">OFFSET(DATA!$F$6,$AG$10,$AG296,1,1)</f>
        <v>285</v>
      </c>
      <c r="AI296" s="205">
        <f ca="1">IF($AH296&gt;0,OFFSET(DATA!$F$6,$AG$10+27*AI$10,$AG296,1,1)/$AH296,0)</f>
        <v>0.44210526315789472</v>
      </c>
      <c r="AJ296" s="205">
        <f ca="1">IF($AH296&gt;0,OFFSET(DATA!$F$6,$AG$10+27*AJ$10,$AG296,1,1)/$AH296,0)</f>
        <v>1.4035087719298246E-2</v>
      </c>
      <c r="AK296" s="205">
        <f ca="1">IF($AH296&gt;0,OFFSET(DATA!$F$6,$AG$10+27*AK$10,$AG296,1,1)/$AH296,0)</f>
        <v>7.7192982456140355E-2</v>
      </c>
      <c r="AL296" s="205">
        <f ca="1">IF($AH296&gt;0,OFFSET(DATA!$F$6,$AG$10+27*AL$10,$AG296,1,1)/$AH296,0)</f>
        <v>0.11228070175438597</v>
      </c>
      <c r="AM296" s="205">
        <f ca="1">IF($AH296&gt;0,OFFSET(DATA!$F$6,$AG$10+27*AM$10,$AG296,1,1)/$AH296,0)</f>
        <v>0.12280701754385964</v>
      </c>
      <c r="AN296" s="205">
        <f ca="1">IF($AH296&gt;0,OFFSET(DATA!$F$6,$AG$10+27*AN$10,$AG296,1,1)/$AH296,0)</f>
        <v>4.5614035087719301E-2</v>
      </c>
      <c r="AO296" s="472">
        <f ca="1">OFFSET(DATA!$F$6,$AG$10+27*AO$10,$AG296,1,1)</f>
        <v>16</v>
      </c>
      <c r="AP296" s="472">
        <f t="shared" ca="1" si="10"/>
        <v>16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16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">
      <c r="AG297" s="472">
        <v>286</v>
      </c>
      <c r="AH297" s="471">
        <f ca="1">OFFSET(DATA!$F$6,$AG$10,$AG297,1,1)</f>
        <v>283</v>
      </c>
      <c r="AI297" s="205">
        <f ca="1">IF($AH297&gt;0,OFFSET(DATA!$F$6,$AG$10+27*AI$10,$AG297,1,1)/$AH297,0)</f>
        <v>0.43109540636042404</v>
      </c>
      <c r="AJ297" s="205">
        <f ca="1">IF($AH297&gt;0,OFFSET(DATA!$F$6,$AG$10+27*AJ$10,$AG297,1,1)/$AH297,0)</f>
        <v>7.0671378091872791E-3</v>
      </c>
      <c r="AK297" s="205">
        <f ca="1">IF($AH297&gt;0,OFFSET(DATA!$F$6,$AG$10+27*AK$10,$AG297,1,1)/$AH297,0)</f>
        <v>6.3604240282685506E-2</v>
      </c>
      <c r="AL297" s="205">
        <f ca="1">IF($AH297&gt;0,OFFSET(DATA!$F$6,$AG$10+27*AL$10,$AG297,1,1)/$AH297,0)</f>
        <v>0.12367491166077739</v>
      </c>
      <c r="AM297" s="205">
        <f ca="1">IF($AH297&gt;0,OFFSET(DATA!$F$6,$AG$10+27*AM$10,$AG297,1,1)/$AH297,0)</f>
        <v>0.15547703180212014</v>
      </c>
      <c r="AN297" s="205">
        <f ca="1">IF($AH297&gt;0,OFFSET(DATA!$F$6,$AG$10+27*AN$10,$AG297,1,1)/$AH297,0)</f>
        <v>4.9469964664310952E-2</v>
      </c>
      <c r="AO297" s="472">
        <f ca="1">OFFSET(DATA!$F$6,$AG$10+27*AO$10,$AG297,1,1)</f>
        <v>18</v>
      </c>
      <c r="AP297" s="472">
        <f t="shared" ca="1" si="10"/>
        <v>18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17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">
      <c r="AG298" s="472">
        <v>287</v>
      </c>
      <c r="AH298" s="471">
        <f ca="1">OFFSET(DATA!$F$6,$AG$10,$AG298,1,1)</f>
        <v>313</v>
      </c>
      <c r="AI298" s="205">
        <f ca="1">IF($AH298&gt;0,OFFSET(DATA!$F$6,$AG$10+27*AI$10,$AG298,1,1)/$AH298,0)</f>
        <v>0.39936102236421728</v>
      </c>
      <c r="AJ298" s="205">
        <f ca="1">IF($AH298&gt;0,OFFSET(DATA!$F$6,$AG$10+27*AJ$10,$AG298,1,1)/$AH298,0)</f>
        <v>6.3897763578274758E-3</v>
      </c>
      <c r="AK298" s="205">
        <f ca="1">IF($AH298&gt;0,OFFSET(DATA!$F$6,$AG$10+27*AK$10,$AG298,1,1)/$AH298,0)</f>
        <v>7.0287539936102233E-2</v>
      </c>
      <c r="AL298" s="205">
        <f ca="1">IF($AH298&gt;0,OFFSET(DATA!$F$6,$AG$10+27*AL$10,$AG298,1,1)/$AH298,0)</f>
        <v>0.10223642172523961</v>
      </c>
      <c r="AM298" s="205">
        <f ca="1">IF($AH298&gt;0,OFFSET(DATA!$F$6,$AG$10+27*AM$10,$AG298,1,1)/$AH298,0)</f>
        <v>0.19169329073482427</v>
      </c>
      <c r="AN298" s="205">
        <f ca="1">IF($AH298&gt;0,OFFSET(DATA!$F$6,$AG$10+27*AN$10,$AG298,1,1)/$AH298,0)</f>
        <v>6.3897763578274758E-2</v>
      </c>
      <c r="AO298" s="472">
        <f ca="1">OFFSET(DATA!$F$6,$AG$10+27*AO$10,$AG298,1,1)</f>
        <v>18</v>
      </c>
      <c r="AP298" s="472">
        <f t="shared" ca="1" si="10"/>
        <v>18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18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">
      <c r="AG299" s="472">
        <v>288</v>
      </c>
      <c r="AH299" s="471">
        <f ca="1">OFFSET(DATA!$F$6,$AG$10,$AG299,1,1)</f>
        <v>294</v>
      </c>
      <c r="AI299" s="205">
        <f ca="1">IF($AH299&gt;0,OFFSET(DATA!$F$6,$AG$10+27*AI$10,$AG299,1,1)/$AH299,0)</f>
        <v>0.39455782312925169</v>
      </c>
      <c r="AJ299" s="205">
        <f ca="1">IF($AH299&gt;0,OFFSET(DATA!$F$6,$AG$10+27*AJ$10,$AG299,1,1)/$AH299,0)</f>
        <v>6.8027210884353739E-3</v>
      </c>
      <c r="AK299" s="205">
        <f ca="1">IF($AH299&gt;0,OFFSET(DATA!$F$6,$AG$10+27*AK$10,$AG299,1,1)/$AH299,0)</f>
        <v>8.5034013605442174E-2</v>
      </c>
      <c r="AL299" s="205">
        <f ca="1">IF($AH299&gt;0,OFFSET(DATA!$F$6,$AG$10+27*AL$10,$AG299,1,1)/$AH299,0)</f>
        <v>9.1836734693877556E-2</v>
      </c>
      <c r="AM299" s="205">
        <f ca="1">IF($AH299&gt;0,OFFSET(DATA!$F$6,$AG$10+27*AM$10,$AG299,1,1)/$AH299,0)</f>
        <v>0.19047619047619047</v>
      </c>
      <c r="AN299" s="205">
        <f ca="1">IF($AH299&gt;0,OFFSET(DATA!$F$6,$AG$10+27*AN$10,$AG299,1,1)/$AH299,0)</f>
        <v>7.1428571428571425E-2</v>
      </c>
      <c r="AO299" s="472">
        <f ca="1">OFFSET(DATA!$F$6,$AG$10+27*AO$10,$AG299,1,1)</f>
        <v>18</v>
      </c>
      <c r="AP299" s="472">
        <f t="shared" ca="1" si="10"/>
        <v>18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18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">
      <c r="AG300" s="472">
        <v>289</v>
      </c>
      <c r="AH300" s="471">
        <f ca="1">OFFSET(DATA!$F$6,$AG$10,$AG300,1,1)</f>
        <v>287</v>
      </c>
      <c r="AI300" s="205">
        <f ca="1">IF($AH300&gt;0,OFFSET(DATA!$F$6,$AG$10+27*AI$10,$AG300,1,1)/$AH300,0)</f>
        <v>0.41463414634146339</v>
      </c>
      <c r="AJ300" s="205">
        <f ca="1">IF($AH300&gt;0,OFFSET(DATA!$F$6,$AG$10+27*AJ$10,$AG300,1,1)/$AH300,0)</f>
        <v>6.9686411149825784E-3</v>
      </c>
      <c r="AK300" s="205">
        <f ca="1">IF($AH300&gt;0,OFFSET(DATA!$F$6,$AG$10+27*AK$10,$AG300,1,1)/$AH300,0)</f>
        <v>8.0139372822299645E-2</v>
      </c>
      <c r="AL300" s="205">
        <f ca="1">IF($AH300&gt;0,OFFSET(DATA!$F$6,$AG$10+27*AL$10,$AG300,1,1)/$AH300,0)</f>
        <v>0.14982578397212543</v>
      </c>
      <c r="AM300" s="205">
        <f ca="1">IF($AH300&gt;0,OFFSET(DATA!$F$6,$AG$10+27*AM$10,$AG300,1,1)/$AH300,0)</f>
        <v>0.12543554006968641</v>
      </c>
      <c r="AN300" s="205">
        <f ca="1">IF($AH300&gt;0,OFFSET(DATA!$F$6,$AG$10+27*AN$10,$AG300,1,1)/$AH300,0)</f>
        <v>3.1358885017421602E-2</v>
      </c>
      <c r="AO300" s="472">
        <f ca="1">OFFSET(DATA!$F$6,$AG$10+27*AO$10,$AG300,1,1)</f>
        <v>16</v>
      </c>
      <c r="AP300" s="472">
        <f t="shared" ca="1" si="10"/>
        <v>16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16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">
      <c r="AG301" s="472">
        <v>290</v>
      </c>
      <c r="AH301" s="471">
        <f ca="1">OFFSET(DATA!$F$6,$AG$10,$AG301,1,1)</f>
        <v>309</v>
      </c>
      <c r="AI301" s="205">
        <f ca="1">IF($AH301&gt;0,OFFSET(DATA!$F$6,$AG$10+27*AI$10,$AG301,1,1)/$AH301,0)</f>
        <v>0.40129449838187703</v>
      </c>
      <c r="AJ301" s="205">
        <f ca="1">IF($AH301&gt;0,OFFSET(DATA!$F$6,$AG$10+27*AJ$10,$AG301,1,1)/$AH301,0)</f>
        <v>6.4724919093851136E-3</v>
      </c>
      <c r="AK301" s="205">
        <f ca="1">IF($AH301&gt;0,OFFSET(DATA!$F$6,$AG$10+27*AK$10,$AG301,1,1)/$AH301,0)</f>
        <v>7.7669902912621352E-2</v>
      </c>
      <c r="AL301" s="205">
        <f ca="1">IF($AH301&gt;0,OFFSET(DATA!$F$6,$AG$10+27*AL$10,$AG301,1,1)/$AH301,0)</f>
        <v>0.13592233009708737</v>
      </c>
      <c r="AM301" s="205">
        <f ca="1">IF($AH301&gt;0,OFFSET(DATA!$F$6,$AG$10+27*AM$10,$AG301,1,1)/$AH301,0)</f>
        <v>0.17475728155339806</v>
      </c>
      <c r="AN301" s="205">
        <f ca="1">IF($AH301&gt;0,OFFSET(DATA!$F$6,$AG$10+27*AN$10,$AG301,1,1)/$AH301,0)</f>
        <v>3.2362459546925564E-2</v>
      </c>
      <c r="AO301" s="472">
        <f ca="1">OFFSET(DATA!$F$6,$AG$10+27*AO$10,$AG301,1,1)</f>
        <v>17</v>
      </c>
      <c r="AP301" s="472">
        <f t="shared" ca="1" si="10"/>
        <v>17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17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">
      <c r="AG302" s="472">
        <v>291</v>
      </c>
      <c r="AH302" s="471">
        <f ca="1">OFFSET(DATA!$F$6,$AG$10,$AG302,1,1)</f>
        <v>302</v>
      </c>
      <c r="AI302" s="205">
        <f ca="1">IF($AH302&gt;0,OFFSET(DATA!$F$6,$AG$10+27*AI$10,$AG302,1,1)/$AH302,0)</f>
        <v>0.42052980132450329</v>
      </c>
      <c r="AJ302" s="205">
        <f ca="1">IF($AH302&gt;0,OFFSET(DATA!$F$6,$AG$10+27*AJ$10,$AG302,1,1)/$AH302,0)</f>
        <v>3.3112582781456954E-3</v>
      </c>
      <c r="AK302" s="205">
        <f ca="1">IF($AH302&gt;0,OFFSET(DATA!$F$6,$AG$10+27*AK$10,$AG302,1,1)/$AH302,0)</f>
        <v>6.9536423841059597E-2</v>
      </c>
      <c r="AL302" s="205">
        <f ca="1">IF($AH302&gt;0,OFFSET(DATA!$F$6,$AG$10+27*AL$10,$AG302,1,1)/$AH302,0)</f>
        <v>9.602649006622517E-2</v>
      </c>
      <c r="AM302" s="205">
        <f ca="1">IF($AH302&gt;0,OFFSET(DATA!$F$6,$AG$10+27*AM$10,$AG302,1,1)/$AH302,0)</f>
        <v>0.19867549668874171</v>
      </c>
      <c r="AN302" s="205">
        <f ca="1">IF($AH302&gt;0,OFFSET(DATA!$F$6,$AG$10+27*AN$10,$AG302,1,1)/$AH302,0)</f>
        <v>4.6357615894039736E-2</v>
      </c>
      <c r="AO302" s="472">
        <f ca="1">OFFSET(DATA!$F$6,$AG$10+27*AO$10,$AG302,1,1)</f>
        <v>17</v>
      </c>
      <c r="AP302" s="472">
        <f t="shared" ca="1" si="10"/>
        <v>17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18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">
      <c r="AG303" s="472">
        <v>292</v>
      </c>
      <c r="AH303" s="471">
        <f ca="1">OFFSET(DATA!$F$6,$AG$10,$AG303,1,1)</f>
        <v>300</v>
      </c>
      <c r="AI303" s="205">
        <f ca="1">IF($AH303&gt;0,OFFSET(DATA!$F$6,$AG$10+27*AI$10,$AG303,1,1)/$AH303,0)</f>
        <v>0.39333333333333331</v>
      </c>
      <c r="AJ303" s="205">
        <f ca="1">IF($AH303&gt;0,OFFSET(DATA!$F$6,$AG$10+27*AJ$10,$AG303,1,1)/$AH303,0)</f>
        <v>3.3333333333333335E-3</v>
      </c>
      <c r="AK303" s="205">
        <f ca="1">IF($AH303&gt;0,OFFSET(DATA!$F$6,$AG$10+27*AK$10,$AG303,1,1)/$AH303,0)</f>
        <v>0.08</v>
      </c>
      <c r="AL303" s="205">
        <f ca="1">IF($AH303&gt;0,OFFSET(DATA!$F$6,$AG$10+27*AL$10,$AG303,1,1)/$AH303,0)</f>
        <v>0.12333333333333334</v>
      </c>
      <c r="AM303" s="205">
        <f ca="1">IF($AH303&gt;0,OFFSET(DATA!$F$6,$AG$10+27*AM$10,$AG303,1,1)/$AH303,0)</f>
        <v>0.20333333333333334</v>
      </c>
      <c r="AN303" s="205">
        <f ca="1">IF($AH303&gt;0,OFFSET(DATA!$F$6,$AG$10+27*AN$10,$AG303,1,1)/$AH303,0)</f>
        <v>5.6666666666666664E-2</v>
      </c>
      <c r="AO303" s="472">
        <f ca="1">OFFSET(DATA!$F$6,$AG$10+27*AO$10,$AG303,1,1)</f>
        <v>17</v>
      </c>
      <c r="AP303" s="472">
        <f t="shared" ca="1" si="10"/>
        <v>17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17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">
      <c r="AG304" s="472">
        <v>293</v>
      </c>
      <c r="AH304" s="471">
        <f ca="1">OFFSET(DATA!$F$6,$AG$10,$AG304,1,1)</f>
        <v>299</v>
      </c>
      <c r="AI304" s="205">
        <f ca="1">IF($AH304&gt;0,OFFSET(DATA!$F$6,$AG$10+27*AI$10,$AG304,1,1)/$AH304,0)</f>
        <v>0.40468227424749165</v>
      </c>
      <c r="AJ304" s="205">
        <f ca="1">IF($AH304&gt;0,OFFSET(DATA!$F$6,$AG$10+27*AJ$10,$AG304,1,1)/$AH304,0)</f>
        <v>3.3444816053511705E-3</v>
      </c>
      <c r="AK304" s="205">
        <f ca="1">IF($AH304&gt;0,OFFSET(DATA!$F$6,$AG$10+27*AK$10,$AG304,1,1)/$AH304,0)</f>
        <v>0.10367892976588629</v>
      </c>
      <c r="AL304" s="205">
        <f ca="1">IF($AH304&gt;0,OFFSET(DATA!$F$6,$AG$10+27*AL$10,$AG304,1,1)/$AH304,0)</f>
        <v>0.13043478260869565</v>
      </c>
      <c r="AM304" s="205">
        <f ca="1">IF($AH304&gt;0,OFFSET(DATA!$F$6,$AG$10+27*AM$10,$AG304,1,1)/$AH304,0)</f>
        <v>0.16053511705685619</v>
      </c>
      <c r="AN304" s="205">
        <f ca="1">IF($AH304&gt;0,OFFSET(DATA!$F$6,$AG$10+27*AN$10,$AG304,1,1)/$AH304,0)</f>
        <v>7.3578595317725759E-2</v>
      </c>
      <c r="AO304" s="472">
        <f ca="1">OFFSET(DATA!$F$6,$AG$10+27*AO$10,$AG304,1,1)</f>
        <v>18</v>
      </c>
      <c r="AP304" s="472">
        <f t="shared" ca="1" si="10"/>
        <v>18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18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">
      <c r="AG305" s="472">
        <v>294</v>
      </c>
      <c r="AH305" s="471">
        <f ca="1">OFFSET(DATA!$F$6,$AG$10,$AG305,1,1)</f>
        <v>308</v>
      </c>
      <c r="AI305" s="205">
        <f ca="1">IF($AH305&gt;0,OFFSET(DATA!$F$6,$AG$10+27*AI$10,$AG305,1,1)/$AH305,0)</f>
        <v>0.42857142857142855</v>
      </c>
      <c r="AJ305" s="205">
        <f ca="1">IF($AH305&gt;0,OFFSET(DATA!$F$6,$AG$10+27*AJ$10,$AG305,1,1)/$AH305,0)</f>
        <v>0</v>
      </c>
      <c r="AK305" s="205">
        <f ca="1">IF($AH305&gt;0,OFFSET(DATA!$F$6,$AG$10+27*AK$10,$AG305,1,1)/$AH305,0)</f>
        <v>9.7402597402597407E-2</v>
      </c>
      <c r="AL305" s="205">
        <f ca="1">IF($AH305&gt;0,OFFSET(DATA!$F$6,$AG$10+27*AL$10,$AG305,1,1)/$AH305,0)</f>
        <v>8.4415584415584416E-2</v>
      </c>
      <c r="AM305" s="205">
        <f ca="1">IF($AH305&gt;0,OFFSET(DATA!$F$6,$AG$10+27*AM$10,$AG305,1,1)/$AH305,0)</f>
        <v>0.16233766233766234</v>
      </c>
      <c r="AN305" s="205">
        <f ca="1">IF($AH305&gt;0,OFFSET(DATA!$F$6,$AG$10+27*AN$10,$AG305,1,1)/$AH305,0)</f>
        <v>5.844155844155844E-2</v>
      </c>
      <c r="AO305" s="472">
        <f ca="1">OFFSET(DATA!$F$6,$AG$10+27*AO$10,$AG305,1,1)</f>
        <v>17</v>
      </c>
      <c r="AP305" s="472">
        <f t="shared" ca="1" si="10"/>
        <v>17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17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">
      <c r="AG306" s="472">
        <v>295</v>
      </c>
      <c r="AH306" s="471">
        <f ca="1">OFFSET(DATA!$F$6,$AG$10,$AG306,1,1)</f>
        <v>315</v>
      </c>
      <c r="AI306" s="205">
        <f ca="1">IF($AH306&gt;0,OFFSET(DATA!$F$6,$AG$10+27*AI$10,$AG306,1,1)/$AH306,0)</f>
        <v>0.42857142857142855</v>
      </c>
      <c r="AJ306" s="205">
        <f ca="1">IF($AH306&gt;0,OFFSET(DATA!$F$6,$AG$10+27*AJ$10,$AG306,1,1)/$AH306,0)</f>
        <v>0</v>
      </c>
      <c r="AK306" s="205">
        <f ca="1">IF($AH306&gt;0,OFFSET(DATA!$F$6,$AG$10+27*AK$10,$AG306,1,1)/$AH306,0)</f>
        <v>8.2539682539682538E-2</v>
      </c>
      <c r="AL306" s="205">
        <f ca="1">IF($AH306&gt;0,OFFSET(DATA!$F$6,$AG$10+27*AL$10,$AG306,1,1)/$AH306,0)</f>
        <v>0.1111111111111111</v>
      </c>
      <c r="AM306" s="205">
        <f ca="1">IF($AH306&gt;0,OFFSET(DATA!$F$6,$AG$10+27*AM$10,$AG306,1,1)/$AH306,0)</f>
        <v>0.14603174603174604</v>
      </c>
      <c r="AN306" s="205">
        <f ca="1">IF($AH306&gt;0,OFFSET(DATA!$F$6,$AG$10+27*AN$10,$AG306,1,1)/$AH306,0)</f>
        <v>4.7619047619047616E-2</v>
      </c>
      <c r="AO306" s="472">
        <f ca="1">OFFSET(DATA!$F$6,$AG$10+27*AO$10,$AG306,1,1)</f>
        <v>16</v>
      </c>
      <c r="AP306" s="472">
        <f t="shared" ca="1" si="10"/>
        <v>16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16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">
      <c r="AG307" s="472">
        <v>296</v>
      </c>
      <c r="AH307" s="471">
        <f ca="1">OFFSET(DATA!$F$6,$AG$10,$AG307,1,1)</f>
        <v>302</v>
      </c>
      <c r="AI307" s="205">
        <f ca="1">IF($AH307&gt;0,OFFSET(DATA!$F$6,$AG$10+27*AI$10,$AG307,1,1)/$AH307,0)</f>
        <v>0.38079470198675497</v>
      </c>
      <c r="AJ307" s="205">
        <f ca="1">IF($AH307&gt;0,OFFSET(DATA!$F$6,$AG$10+27*AJ$10,$AG307,1,1)/$AH307,0)</f>
        <v>0</v>
      </c>
      <c r="AK307" s="205">
        <f ca="1">IF($AH307&gt;0,OFFSET(DATA!$F$6,$AG$10+27*AK$10,$AG307,1,1)/$AH307,0)</f>
        <v>7.9470198675496692E-2</v>
      </c>
      <c r="AL307" s="205">
        <f ca="1">IF($AH307&gt;0,OFFSET(DATA!$F$6,$AG$10+27*AL$10,$AG307,1,1)/$AH307,0)</f>
        <v>0.17218543046357615</v>
      </c>
      <c r="AM307" s="205">
        <f ca="1">IF($AH307&gt;0,OFFSET(DATA!$F$6,$AG$10+27*AM$10,$AG307,1,1)/$AH307,0)</f>
        <v>0.19536423841059603</v>
      </c>
      <c r="AN307" s="205">
        <f ca="1">IF($AH307&gt;0,OFFSET(DATA!$F$6,$AG$10+27*AN$10,$AG307,1,1)/$AH307,0)</f>
        <v>4.3046357615894038E-2</v>
      </c>
      <c r="AO307" s="472">
        <f ca="1">OFFSET(DATA!$F$6,$AG$10+27*AO$10,$AG307,1,1)</f>
        <v>19</v>
      </c>
      <c r="AP307" s="472">
        <f t="shared" ca="1" si="10"/>
        <v>19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19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">
      <c r="AG308" s="472">
        <v>297</v>
      </c>
      <c r="AH308" s="471">
        <f ca="1">OFFSET(DATA!$F$6,$AG$10,$AG308,1,1)</f>
        <v>311</v>
      </c>
      <c r="AI308" s="205">
        <f ca="1">IF($AH308&gt;0,OFFSET(DATA!$F$6,$AG$10+27*AI$10,$AG308,1,1)/$AH308,0)</f>
        <v>0.36655948553054662</v>
      </c>
      <c r="AJ308" s="205">
        <f ca="1">IF($AH308&gt;0,OFFSET(DATA!$F$6,$AG$10+27*AJ$10,$AG308,1,1)/$AH308,0)</f>
        <v>0</v>
      </c>
      <c r="AK308" s="205">
        <f ca="1">IF($AH308&gt;0,OFFSET(DATA!$F$6,$AG$10+27*AK$10,$AG308,1,1)/$AH308,0)</f>
        <v>7.7170418006430874E-2</v>
      </c>
      <c r="AL308" s="205">
        <f ca="1">IF($AH308&gt;0,OFFSET(DATA!$F$6,$AG$10+27*AL$10,$AG308,1,1)/$AH308,0)</f>
        <v>0.15434083601286175</v>
      </c>
      <c r="AM308" s="205">
        <f ca="1">IF($AH308&gt;0,OFFSET(DATA!$F$6,$AG$10+27*AM$10,$AG308,1,1)/$AH308,0)</f>
        <v>0.18006430868167203</v>
      </c>
      <c r="AN308" s="205">
        <f ca="1">IF($AH308&gt;0,OFFSET(DATA!$F$6,$AG$10+27*AN$10,$AG308,1,1)/$AH308,0)</f>
        <v>4.8231511254019289E-2</v>
      </c>
      <c r="AO308" s="472">
        <f ca="1">OFFSET(DATA!$F$6,$AG$10+27*AO$10,$AG308,1,1)</f>
        <v>18</v>
      </c>
      <c r="AP308" s="472">
        <f t="shared" ca="1" si="10"/>
        <v>18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19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">
      <c r="AG309" s="472">
        <v>298</v>
      </c>
      <c r="AH309" s="471">
        <f ca="1">OFFSET(DATA!$F$6,$AG$10,$AG309,1,1)</f>
        <v>322</v>
      </c>
      <c r="AI309" s="205">
        <f ca="1">IF($AH309&gt;0,OFFSET(DATA!$F$6,$AG$10+27*AI$10,$AG309,1,1)/$AH309,0)</f>
        <v>0.36956521739130432</v>
      </c>
      <c r="AJ309" s="205">
        <f ca="1">IF($AH309&gt;0,OFFSET(DATA!$F$6,$AG$10+27*AJ$10,$AG309,1,1)/$AH309,0)</f>
        <v>0</v>
      </c>
      <c r="AK309" s="205">
        <f ca="1">IF($AH309&gt;0,OFFSET(DATA!$F$6,$AG$10+27*AK$10,$AG309,1,1)/$AH309,0)</f>
        <v>7.7639751552795025E-2</v>
      </c>
      <c r="AL309" s="205">
        <f ca="1">IF($AH309&gt;0,OFFSET(DATA!$F$6,$AG$10+27*AL$10,$AG309,1,1)/$AH309,0)</f>
        <v>0.16770186335403728</v>
      </c>
      <c r="AM309" s="205">
        <f ca="1">IF($AH309&gt;0,OFFSET(DATA!$F$6,$AG$10+27*AM$10,$AG309,1,1)/$AH309,0)</f>
        <v>0.17701863354037267</v>
      </c>
      <c r="AN309" s="205">
        <f ca="1">IF($AH309&gt;0,OFFSET(DATA!$F$6,$AG$10+27*AN$10,$AG309,1,1)/$AH309,0)</f>
        <v>3.7267080745341616E-2</v>
      </c>
      <c r="AO309" s="472">
        <f ca="1">OFFSET(DATA!$F$6,$AG$10+27*AO$10,$AG309,1,1)</f>
        <v>21</v>
      </c>
      <c r="AP309" s="472">
        <f t="shared" ca="1" si="10"/>
        <v>21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21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">
      <c r="AG310" s="472">
        <v>299</v>
      </c>
      <c r="AH310" s="471">
        <f ca="1">OFFSET(DATA!$F$6,$AG$10,$AG310,1,1)</f>
        <v>338</v>
      </c>
      <c r="AI310" s="205">
        <f ca="1">IF($AH310&gt;0,OFFSET(DATA!$F$6,$AG$10+27*AI$10,$AG310,1,1)/$AH310,0)</f>
        <v>0.36686390532544377</v>
      </c>
      <c r="AJ310" s="205">
        <f ca="1">IF($AH310&gt;0,OFFSET(DATA!$F$6,$AG$10+27*AJ$10,$AG310,1,1)/$AH310,0)</f>
        <v>0</v>
      </c>
      <c r="AK310" s="205">
        <f ca="1">IF($AH310&gt;0,OFFSET(DATA!$F$6,$AG$10+27*AK$10,$AG310,1,1)/$AH310,0)</f>
        <v>7.6923076923076927E-2</v>
      </c>
      <c r="AL310" s="205">
        <f ca="1">IF($AH310&gt;0,OFFSET(DATA!$F$6,$AG$10+27*AL$10,$AG310,1,1)/$AH310,0)</f>
        <v>0.15680473372781065</v>
      </c>
      <c r="AM310" s="205">
        <f ca="1">IF($AH310&gt;0,OFFSET(DATA!$F$6,$AG$10+27*AM$10,$AG310,1,1)/$AH310,0)</f>
        <v>0.13313609467455623</v>
      </c>
      <c r="AN310" s="205">
        <f ca="1">IF($AH310&gt;0,OFFSET(DATA!$F$6,$AG$10+27*AN$10,$AG310,1,1)/$AH310,0)</f>
        <v>3.5502958579881658E-2</v>
      </c>
      <c r="AO310" s="472">
        <f ca="1">OFFSET(DATA!$F$6,$AG$10+27*AO$10,$AG310,1,1)</f>
        <v>19</v>
      </c>
      <c r="AP310" s="472">
        <f t="shared" ca="1" si="10"/>
        <v>19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20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">
      <c r="AG311" s="472">
        <v>300</v>
      </c>
      <c r="AH311" s="471">
        <f ca="1">OFFSET(DATA!$F$6,$AG$10,$AG311,1,1)</f>
        <v>350</v>
      </c>
      <c r="AI311" s="205">
        <f ca="1">IF($AH311&gt;0,OFFSET(DATA!$F$6,$AG$10+27*AI$10,$AG311,1,1)/$AH311,0)</f>
        <v>0.42285714285714288</v>
      </c>
      <c r="AJ311" s="205">
        <f ca="1">IF($AH311&gt;0,OFFSET(DATA!$F$6,$AG$10+27*AJ$10,$AG311,1,1)/$AH311,0)</f>
        <v>0</v>
      </c>
      <c r="AK311" s="205">
        <f ca="1">IF($AH311&gt;0,OFFSET(DATA!$F$6,$AG$10+27*AK$10,$AG311,1,1)/$AH311,0)</f>
        <v>6.8571428571428575E-2</v>
      </c>
      <c r="AL311" s="205">
        <f ca="1">IF($AH311&gt;0,OFFSET(DATA!$F$6,$AG$10+27*AL$10,$AG311,1,1)/$AH311,0)</f>
        <v>0.16</v>
      </c>
      <c r="AM311" s="205">
        <f ca="1">IF($AH311&gt;0,OFFSET(DATA!$F$6,$AG$10+27*AM$10,$AG311,1,1)/$AH311,0)</f>
        <v>0.16857142857142857</v>
      </c>
      <c r="AN311" s="205">
        <f ca="1">IF($AH311&gt;0,OFFSET(DATA!$F$6,$AG$10+27*AN$10,$AG311,1,1)/$AH311,0)</f>
        <v>4.2857142857142858E-2</v>
      </c>
      <c r="AO311" s="472">
        <f ca="1">OFFSET(DATA!$F$6,$AG$10+27*AO$10,$AG311,1,1)</f>
        <v>18</v>
      </c>
      <c r="AP311" s="472">
        <f t="shared" ca="1" si="10"/>
        <v>18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18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">
      <c r="AG312" s="472">
        <v>301</v>
      </c>
      <c r="AH312" s="471">
        <f ca="1">OFFSET(DATA!$F$6,$AG$10,$AG312,1,1)</f>
        <v>329</v>
      </c>
      <c r="AI312" s="205">
        <f ca="1">IF($AH312&gt;0,OFFSET(DATA!$F$6,$AG$10+27*AI$10,$AG312,1,1)/$AH312,0)</f>
        <v>0.41033434650455924</v>
      </c>
      <c r="AJ312" s="205">
        <f ca="1">IF($AH312&gt;0,OFFSET(DATA!$F$6,$AG$10+27*AJ$10,$AG312,1,1)/$AH312,0)</f>
        <v>0</v>
      </c>
      <c r="AK312" s="205">
        <f ca="1">IF($AH312&gt;0,OFFSET(DATA!$F$6,$AG$10+27*AK$10,$AG312,1,1)/$AH312,0)</f>
        <v>7.29483282674772E-2</v>
      </c>
      <c r="AL312" s="205">
        <f ca="1">IF($AH312&gt;0,OFFSET(DATA!$F$6,$AG$10+27*AL$10,$AG312,1,1)/$AH312,0)</f>
        <v>0.1458966565349544</v>
      </c>
      <c r="AM312" s="205">
        <f ca="1">IF($AH312&gt;0,OFFSET(DATA!$F$6,$AG$10+27*AM$10,$AG312,1,1)/$AH312,0)</f>
        <v>0.19452887537993921</v>
      </c>
      <c r="AN312" s="205">
        <f ca="1">IF($AH312&gt;0,OFFSET(DATA!$F$6,$AG$10+27*AN$10,$AG312,1,1)/$AH312,0)</f>
        <v>5.1671732522796353E-2</v>
      </c>
      <c r="AO312" s="472">
        <f ca="1">OFFSET(DATA!$F$6,$AG$10+27*AO$10,$AG312,1,1)</f>
        <v>18</v>
      </c>
      <c r="AP312" s="472">
        <f t="shared" ca="1" si="10"/>
        <v>18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16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">
      <c r="AG313" s="472">
        <v>302</v>
      </c>
      <c r="AH313" s="471">
        <f ca="1">OFFSET(DATA!$F$6,$AG$10,$AG313,1,1)</f>
        <v>322</v>
      </c>
      <c r="AI313" s="205">
        <f ca="1">IF($AH313&gt;0,OFFSET(DATA!$F$6,$AG$10+27*AI$10,$AG313,1,1)/$AH313,0)</f>
        <v>0.42236024844720499</v>
      </c>
      <c r="AJ313" s="205">
        <f ca="1">IF($AH313&gt;0,OFFSET(DATA!$F$6,$AG$10+27*AJ$10,$AG313,1,1)/$AH313,0)</f>
        <v>0</v>
      </c>
      <c r="AK313" s="205">
        <f ca="1">IF($AH313&gt;0,OFFSET(DATA!$F$6,$AG$10+27*AK$10,$AG313,1,1)/$AH313,0)</f>
        <v>7.1428571428571425E-2</v>
      </c>
      <c r="AL313" s="205">
        <f ca="1">IF($AH313&gt;0,OFFSET(DATA!$F$6,$AG$10+27*AL$10,$AG313,1,1)/$AH313,0)</f>
        <v>0.14596273291925466</v>
      </c>
      <c r="AM313" s="205">
        <f ca="1">IF($AH313&gt;0,OFFSET(DATA!$F$6,$AG$10+27*AM$10,$AG313,1,1)/$AH313,0)</f>
        <v>0.17391304347826086</v>
      </c>
      <c r="AN313" s="205">
        <f ca="1">IF($AH313&gt;0,OFFSET(DATA!$F$6,$AG$10+27*AN$10,$AG313,1,1)/$AH313,0)</f>
        <v>5.9006211180124224E-2</v>
      </c>
      <c r="AO313" s="472">
        <f ca="1">OFFSET(DATA!$F$6,$AG$10+27*AO$10,$AG313,1,1)</f>
        <v>18</v>
      </c>
      <c r="AP313" s="472">
        <f t="shared" ca="1" si="10"/>
        <v>18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17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">
      <c r="AG314" s="472">
        <v>303</v>
      </c>
      <c r="AH314" s="471">
        <f ca="1">OFFSET(DATA!$F$6,$AG$10,$AG314,1,1)</f>
        <v>335</v>
      </c>
      <c r="AI314" s="205">
        <f ca="1">IF($AH314&gt;0,OFFSET(DATA!$F$6,$AG$10+27*AI$10,$AG314,1,1)/$AH314,0)</f>
        <v>0.40298507462686567</v>
      </c>
      <c r="AJ314" s="205">
        <f ca="1">IF($AH314&gt;0,OFFSET(DATA!$F$6,$AG$10+27*AJ$10,$AG314,1,1)/$AH314,0)</f>
        <v>0</v>
      </c>
      <c r="AK314" s="205">
        <f ca="1">IF($AH314&gt;0,OFFSET(DATA!$F$6,$AG$10+27*AK$10,$AG314,1,1)/$AH314,0)</f>
        <v>7.4626865671641784E-2</v>
      </c>
      <c r="AL314" s="205">
        <f ca="1">IF($AH314&gt;0,OFFSET(DATA!$F$6,$AG$10+27*AL$10,$AG314,1,1)/$AH314,0)</f>
        <v>0.14328358208955225</v>
      </c>
      <c r="AM314" s="205">
        <f ca="1">IF($AH314&gt;0,OFFSET(DATA!$F$6,$AG$10+27*AM$10,$AG314,1,1)/$AH314,0)</f>
        <v>0.15820895522388059</v>
      </c>
      <c r="AN314" s="205">
        <f ca="1">IF($AH314&gt;0,OFFSET(DATA!$F$6,$AG$10+27*AN$10,$AG314,1,1)/$AH314,0)</f>
        <v>5.9701492537313432E-2</v>
      </c>
      <c r="AO314" s="472">
        <f ca="1">OFFSET(DATA!$F$6,$AG$10+27*AO$10,$AG314,1,1)</f>
        <v>19</v>
      </c>
      <c r="AP314" s="472">
        <f t="shared" ca="1" si="10"/>
        <v>19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19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">
      <c r="AG315" s="472">
        <v>304</v>
      </c>
      <c r="AH315" s="471">
        <f ca="1">OFFSET(DATA!$F$6,$AG$10,$AG315,1,1)</f>
        <v>348</v>
      </c>
      <c r="AI315" s="205">
        <f ca="1">IF($AH315&gt;0,OFFSET(DATA!$F$6,$AG$10+27*AI$10,$AG315,1,1)/$AH315,0)</f>
        <v>0.37931034482758619</v>
      </c>
      <c r="AJ315" s="205">
        <f ca="1">IF($AH315&gt;0,OFFSET(DATA!$F$6,$AG$10+27*AJ$10,$AG315,1,1)/$AH315,0)</f>
        <v>0</v>
      </c>
      <c r="AK315" s="205">
        <f ca="1">IF($AH315&gt;0,OFFSET(DATA!$F$6,$AG$10+27*AK$10,$AG315,1,1)/$AH315,0)</f>
        <v>6.8965517241379309E-2</v>
      </c>
      <c r="AL315" s="205">
        <f ca="1">IF($AH315&gt;0,OFFSET(DATA!$F$6,$AG$10+27*AL$10,$AG315,1,1)/$AH315,0)</f>
        <v>0.13218390804597702</v>
      </c>
      <c r="AM315" s="205">
        <f ca="1">IF($AH315&gt;0,OFFSET(DATA!$F$6,$AG$10+27*AM$10,$AG315,1,1)/$AH315,0)</f>
        <v>0.16379310344827586</v>
      </c>
      <c r="AN315" s="205">
        <f ca="1">IF($AH315&gt;0,OFFSET(DATA!$F$6,$AG$10+27*AN$10,$AG315,1,1)/$AH315,0)</f>
        <v>6.0344827586206899E-2</v>
      </c>
      <c r="AO315" s="472">
        <f ca="1">OFFSET(DATA!$F$6,$AG$10+27*AO$10,$AG315,1,1)</f>
        <v>20</v>
      </c>
      <c r="AP315" s="472">
        <f t="shared" ca="1" si="10"/>
        <v>20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20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">
      <c r="AG316" s="472">
        <v>305</v>
      </c>
      <c r="AH316" s="471">
        <f ca="1">OFFSET(DATA!$F$6,$AG$10,$AG316,1,1)</f>
        <v>347</v>
      </c>
      <c r="AI316" s="205">
        <f ca="1">IF($AH316&gt;0,OFFSET(DATA!$F$6,$AG$10+27*AI$10,$AG316,1,1)/$AH316,0)</f>
        <v>0.40345821325648418</v>
      </c>
      <c r="AJ316" s="205">
        <f ca="1">IF($AH316&gt;0,OFFSET(DATA!$F$6,$AG$10+27*AJ$10,$AG316,1,1)/$AH316,0)</f>
        <v>0</v>
      </c>
      <c r="AK316" s="205">
        <f ca="1">IF($AH316&gt;0,OFFSET(DATA!$F$6,$AG$10+27*AK$10,$AG316,1,1)/$AH316,0)</f>
        <v>6.6282420749279536E-2</v>
      </c>
      <c r="AL316" s="205">
        <f ca="1">IF($AH316&gt;0,OFFSET(DATA!$F$6,$AG$10+27*AL$10,$AG316,1,1)/$AH316,0)</f>
        <v>0.12968299711815562</v>
      </c>
      <c r="AM316" s="205">
        <f ca="1">IF($AH316&gt;0,OFFSET(DATA!$F$6,$AG$10+27*AM$10,$AG316,1,1)/$AH316,0)</f>
        <v>0.14697406340057637</v>
      </c>
      <c r="AN316" s="205">
        <f ca="1">IF($AH316&gt;0,OFFSET(DATA!$F$6,$AG$10+27*AN$10,$AG316,1,1)/$AH316,0)</f>
        <v>3.4582132564841501E-2</v>
      </c>
      <c r="AO316" s="472">
        <f ca="1">OFFSET(DATA!$F$6,$AG$10+27*AO$10,$AG316,1,1)</f>
        <v>18</v>
      </c>
      <c r="AP316" s="472">
        <f t="shared" ca="1" si="10"/>
        <v>18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19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">
      <c r="AG317" s="472">
        <v>306</v>
      </c>
      <c r="AH317" s="471">
        <f ca="1">OFFSET(DATA!$F$6,$AG$10,$AG317,1,1)</f>
        <v>335.66666666666669</v>
      </c>
      <c r="AI317" s="205">
        <f ca="1">IF($AH317&gt;0,OFFSET(DATA!$F$6,$AG$10+27*AI$10,$AG317,1,1)/$AH317,0)</f>
        <v>0.40317775571002978</v>
      </c>
      <c r="AJ317" s="205">
        <f ca="1">IF($AH317&gt;0,OFFSET(DATA!$F$6,$AG$10+27*AJ$10,$AG317,1,1)/$AH317,0)</f>
        <v>0</v>
      </c>
      <c r="AK317" s="205">
        <f ca="1">IF($AH317&gt;0,OFFSET(DATA!$F$6,$AG$10+27*AK$10,$AG317,1,1)/$AH317,0)</f>
        <v>7.1499503475670301E-2</v>
      </c>
      <c r="AL317" s="205">
        <f ca="1">IF($AH317&gt;0,OFFSET(DATA!$F$6,$AG$10+27*AL$10,$AG317,1,1)/$AH317,0)</f>
        <v>0.15193644488579938</v>
      </c>
      <c r="AM317" s="205">
        <f ca="1">IF($AH317&gt;0,OFFSET(DATA!$F$6,$AG$10+27*AM$10,$AG317,1,1)/$AH317,0)</f>
        <v>0.16683217477656404</v>
      </c>
      <c r="AN317" s="205">
        <f ca="1">IF($AH317&gt;0,OFFSET(DATA!$F$6,$AG$10+27*AN$10,$AG317,1,1)/$AH317,0)</f>
        <v>4.4687189672293938E-2</v>
      </c>
      <c r="AO317" s="472">
        <f ca="1">OFFSET(DATA!$F$6,$AG$10+27*AO$10,$AG317,1,1)</f>
        <v>19</v>
      </c>
      <c r="AP317" s="472">
        <f t="shared" ca="1" si="10"/>
        <v>19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19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">
      <c r="AG318" s="472">
        <v>307</v>
      </c>
      <c r="AH318" s="471">
        <f ca="1">OFFSET(DATA!$F$6,$AG$10,$AG318,1,1)</f>
        <v>343.33333333333331</v>
      </c>
      <c r="AI318" s="205">
        <f ca="1">IF($AH318&gt;0,OFFSET(DATA!$F$6,$AG$10+27*AI$10,$AG318,1,1)/$AH318,0)</f>
        <v>0.40064724919093858</v>
      </c>
      <c r="AJ318" s="205">
        <f ca="1">IF($AH318&gt;0,OFFSET(DATA!$F$6,$AG$10+27*AJ$10,$AG318,1,1)/$AH318,0)</f>
        <v>0</v>
      </c>
      <c r="AK318" s="205">
        <f ca="1">IF($AH318&gt;0,OFFSET(DATA!$F$6,$AG$10+27*AK$10,$AG318,1,1)/$AH318,0)</f>
        <v>6.9902912621359226E-2</v>
      </c>
      <c r="AL318" s="205">
        <f ca="1">IF($AH318&gt;0,OFFSET(DATA!$F$6,$AG$10+27*AL$10,$AG318,1,1)/$AH318,0)</f>
        <v>0.14563106796116507</v>
      </c>
      <c r="AM318" s="205">
        <f ca="1">IF($AH318&gt;0,OFFSET(DATA!$F$6,$AG$10+27*AM$10,$AG318,1,1)/$AH318,0)</f>
        <v>0.16601941747572815</v>
      </c>
      <c r="AN318" s="205">
        <f ca="1">IF($AH318&gt;0,OFFSET(DATA!$F$6,$AG$10+27*AN$10,$AG318,1,1)/$AH318,0)</f>
        <v>4.6601941747572817E-2</v>
      </c>
      <c r="AO318" s="472">
        <f ca="1">OFFSET(DATA!$F$6,$AG$10+27*AO$10,$AG318,1,1)</f>
        <v>19</v>
      </c>
      <c r="AP318" s="472">
        <f t="shared" ca="1" si="10"/>
        <v>19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19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">
      <c r="AG319" s="472">
        <v>308</v>
      </c>
      <c r="AH319" s="471">
        <f ca="1">OFFSET(DATA!$F$6,$AG$10,$AG319,1,1)</f>
        <v>345</v>
      </c>
      <c r="AI319" s="205">
        <f ca="1">IF($AH319&gt;0,OFFSET(DATA!$F$6,$AG$10+27*AI$10,$AG319,1,1)/$AH319,0)</f>
        <v>0.40332796564680623</v>
      </c>
      <c r="AJ319" s="205">
        <f ca="1">IF($AH319&gt;0,OFFSET(DATA!$F$6,$AG$10+27*AJ$10,$AG319,1,1)/$AH319,0)</f>
        <v>0</v>
      </c>
      <c r="AK319" s="205">
        <f ca="1">IF($AH319&gt;0,OFFSET(DATA!$F$6,$AG$10+27*AK$10,$AG319,1,1)/$AH319,0)</f>
        <v>6.9565217391304349E-2</v>
      </c>
      <c r="AL319" s="205">
        <f ca="1">IF($AH319&gt;0,OFFSET(DATA!$F$6,$AG$10+27*AL$10,$AG319,1,1)/$AH319,0)</f>
        <v>0.14202898550724638</v>
      </c>
      <c r="AM319" s="205">
        <f ca="1">IF($AH319&gt;0,OFFSET(DATA!$F$6,$AG$10+27*AM$10,$AG319,1,1)/$AH319,0)</f>
        <v>0.17101449275362318</v>
      </c>
      <c r="AN319" s="205">
        <f ca="1">IF($AH319&gt;0,OFFSET(DATA!$F$6,$AG$10+27*AN$10,$AG319,1,1)/$AH319,0)</f>
        <v>4.6376811594202899E-2</v>
      </c>
      <c r="AO319" s="472">
        <f ca="1">OFFSET(DATA!$F$6,$AG$10+27*AO$10,$AG319,1,1)</f>
        <v>19</v>
      </c>
      <c r="AP319" s="472">
        <f t="shared" ca="1" si="10"/>
        <v>19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19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">
      <c r="AG320" s="472">
        <v>309</v>
      </c>
      <c r="AH320" s="471">
        <f ca="1">OFFSET(DATA!$F$6,$AG$10,$AG320,1,1)</f>
        <v>341.33333333333331</v>
      </c>
      <c r="AI320" s="205">
        <f ca="1">IF($AH320&gt;0,OFFSET(DATA!$F$6,$AG$10+27*AI$10,$AG320,1,1)/$AH320,0)</f>
        <v>0.40285011574074076</v>
      </c>
      <c r="AJ320" s="205">
        <f ca="1">IF($AH320&gt;0,OFFSET(DATA!$F$6,$AG$10+27*AJ$10,$AG320,1,1)/$AH320,0)</f>
        <v>0</v>
      </c>
      <c r="AK320" s="205">
        <f ca="1">IF($AH320&gt;0,OFFSET(DATA!$F$6,$AG$10+27*AK$10,$AG320,1,1)/$AH320,0)</f>
        <v>6.73828125E-2</v>
      </c>
      <c r="AL320" s="205">
        <f ca="1">IF($AH320&gt;0,OFFSET(DATA!$F$6,$AG$10+27*AL$10,$AG320,1,1)/$AH320,0)</f>
        <v>0.1435546875</v>
      </c>
      <c r="AM320" s="205">
        <f ca="1">IF($AH320&gt;0,OFFSET(DATA!$F$6,$AG$10+27*AM$10,$AG320,1,1)/$AH320,0)</f>
        <v>0.17578125</v>
      </c>
      <c r="AN320" s="205">
        <f ca="1">IF($AH320&gt;0,OFFSET(DATA!$F$6,$AG$10+27*AN$10,$AG320,1,1)/$AH320,0)</f>
        <v>4.98046875E-2</v>
      </c>
      <c r="AO320" s="472">
        <f ca="1">OFFSET(DATA!$F$6,$AG$10+27*AO$10,$AG320,1,1)</f>
        <v>19</v>
      </c>
      <c r="AP320" s="472">
        <f t="shared" ca="1" si="10"/>
        <v>19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19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">
      <c r="AG321" s="472">
        <v>310</v>
      </c>
      <c r="AH321" s="471">
        <f ca="1">OFFSET(DATA!$F$6,$AG$10,$AG321,1,1)</f>
        <v>343.55555555555549</v>
      </c>
      <c r="AI321" s="205">
        <f ca="1">IF($AH321&gt;0,OFFSET(DATA!$F$6,$AG$10+27*AI$10,$AG321,1,1)/$AH321,0)</f>
        <v>0.402915528724067</v>
      </c>
      <c r="AJ321" s="205">
        <f ca="1">IF($AH321&gt;0,OFFSET(DATA!$F$6,$AG$10+27*AJ$10,$AG321,1,1)/$AH321,0)</f>
        <v>0</v>
      </c>
      <c r="AK321" s="205">
        <f ca="1">IF($AH321&gt;0,OFFSET(DATA!$F$6,$AG$10+27*AK$10,$AG321,1,1)/$AH321,0)</f>
        <v>6.4036222509702465E-2</v>
      </c>
      <c r="AL321" s="205">
        <f ca="1">IF($AH321&gt;0,OFFSET(DATA!$F$6,$AG$10+27*AL$10,$AG321,1,1)/$AH321,0)</f>
        <v>0.14262613195342824</v>
      </c>
      <c r="AM321" s="205">
        <f ca="1">IF($AH321&gt;0,OFFSET(DATA!$F$6,$AG$10+27*AM$10,$AG321,1,1)/$AH321,0)</f>
        <v>0.18046571798188879</v>
      </c>
      <c r="AN321" s="205">
        <f ca="1">IF($AH321&gt;0,OFFSET(DATA!$F$6,$AG$10+27*AN$10,$AG321,1,1)/$AH321,0)</f>
        <v>5.239327296248384E-2</v>
      </c>
      <c r="AO321" s="472">
        <f ca="1">OFFSET(DATA!$F$6,$AG$10+27*AO$10,$AG321,1,1)</f>
        <v>19</v>
      </c>
      <c r="AP321" s="472">
        <f t="shared" ca="1" si="10"/>
        <v>19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19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">
      <c r="AG322" s="472">
        <v>311</v>
      </c>
      <c r="AH322" s="471">
        <f ca="1">OFFSET(DATA!$F$6,$AG$10,$AG322,1,1)</f>
        <v>343.1481481481481</v>
      </c>
      <c r="AI322" s="205">
        <f ca="1">IF($AH322&gt;0,OFFSET(DATA!$F$6,$AG$10+27*AI$10,$AG322,1,1)/$AH322,0)</f>
        <v>0.40019987607683244</v>
      </c>
      <c r="AJ322" s="205">
        <f ca="1">IF($AH322&gt;0,OFFSET(DATA!$F$6,$AG$10+27*AJ$10,$AG322,1,1)/$AH322,0)</f>
        <v>0</v>
      </c>
      <c r="AK322" s="205">
        <f ca="1">IF($AH322&gt;0,OFFSET(DATA!$F$6,$AG$10+27*AK$10,$AG322,1,1)/$AH322,0)</f>
        <v>6.1198057204533196E-2</v>
      </c>
      <c r="AL322" s="205">
        <f ca="1">IF($AH322&gt;0,OFFSET(DATA!$F$6,$AG$10+27*AL$10,$AG322,1,1)/$AH322,0)</f>
        <v>0.1398812736103616</v>
      </c>
      <c r="AM322" s="205">
        <f ca="1">IF($AH322&gt;0,OFFSET(DATA!$F$6,$AG$10+27*AM$10,$AG322,1,1)/$AH322,0)</f>
        <v>0.18359417161359959</v>
      </c>
      <c r="AN322" s="205">
        <f ca="1">IF($AH322&gt;0,OFFSET(DATA!$F$6,$AG$10+27*AN$10,$AG322,1,1)/$AH322,0)</f>
        <v>5.5369670804101469E-2</v>
      </c>
      <c r="AO322" s="472">
        <f ca="1">OFFSET(DATA!$F$6,$AG$10+27*AO$10,$AG322,1,1)</f>
        <v>19</v>
      </c>
      <c r="AP322" s="472">
        <f t="shared" ca="1" si="10"/>
        <v>19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19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">
      <c r="AG323" s="472">
        <v>312</v>
      </c>
      <c r="AH323" s="471">
        <f ca="1">OFFSET(DATA!$F$6,$AG$10,$AG323,1,1)</f>
        <v>342.72839506172835</v>
      </c>
      <c r="AI323" s="205">
        <f ca="1">IF($AH323&gt;0,OFFSET(DATA!$F$6,$AG$10+27*AI$10,$AG323,1,1)/$AH323,0)</f>
        <v>0.39533811755633741</v>
      </c>
      <c r="AJ323" s="205">
        <f ca="1">IF($AH323&gt;0,OFFSET(DATA!$F$6,$AG$10+27*AJ$10,$AG323,1,1)/$AH323,0)</f>
        <v>0</v>
      </c>
      <c r="AK323" s="205">
        <f ca="1">IF($AH323&gt;0,OFFSET(DATA!$F$6,$AG$10+27*AK$10,$AG323,1,1)/$AH323,0)</f>
        <v>6.1273008897374019E-2</v>
      </c>
      <c r="AL323" s="205">
        <f ca="1">IF($AH323&gt;0,OFFSET(DATA!$F$6,$AG$10+27*AL$10,$AG323,1,1)/$AH323,0)</f>
        <v>0.14588811642231911</v>
      </c>
      <c r="AM323" s="205">
        <f ca="1">IF($AH323&gt;0,OFFSET(DATA!$F$6,$AG$10+27*AM$10,$AG323,1,1)/$AH323,0)</f>
        <v>0.18090126436367568</v>
      </c>
      <c r="AN323" s="205">
        <f ca="1">IF($AH323&gt;0,OFFSET(DATA!$F$6,$AG$10+27*AN$10,$AG323,1,1)/$AH323,0)</f>
        <v>5.5437484240481255E-2</v>
      </c>
      <c r="AO323" s="472">
        <f ca="1">OFFSET(DATA!$F$6,$AG$10+27*AO$10,$AG323,1,1)</f>
        <v>19</v>
      </c>
      <c r="AP323" s="472">
        <f t="shared" ca="1" si="10"/>
        <v>19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19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">
      <c r="AG324" s="472">
        <v>313</v>
      </c>
      <c r="AH324" s="471">
        <f ca="1">OFFSET(DATA!$F$6,$AG$10,$AG324,1,1)</f>
        <v>341.96090534979413</v>
      </c>
      <c r="AI324" s="205">
        <f ca="1">IF($AH324&gt;0,OFFSET(DATA!$F$6,$AG$10+27*AI$10,$AG324,1,1)/$AH324,0)</f>
        <v>0.38839704662874119</v>
      </c>
      <c r="AJ324" s="205">
        <f ca="1">IF($AH324&gt;0,OFFSET(DATA!$F$6,$AG$10+27*AJ$10,$AG324,1,1)/$AH324,0)</f>
        <v>0</v>
      </c>
      <c r="AK324" s="205">
        <f ca="1">IF($AH324&gt;0,OFFSET(DATA!$F$6,$AG$10+27*AK$10,$AG324,1,1)/$AH324,0)</f>
        <v>6.1410528722629733E-2</v>
      </c>
      <c r="AL324" s="205">
        <f ca="1">IF($AH324&gt;0,OFFSET(DATA!$F$6,$AG$10+27*AL$10,$AG324,1,1)/$AH324,0)</f>
        <v>0.14913985546924363</v>
      </c>
      <c r="AM324" s="205">
        <f ca="1">IF($AH324&gt;0,OFFSET(DATA!$F$6,$AG$10+27*AM$10,$AG324,1,1)/$AH324,0)</f>
        <v>0.18715589705944299</v>
      </c>
      <c r="AN324" s="205">
        <f ca="1">IF($AH324&gt;0,OFFSET(DATA!$F$6,$AG$10+27*AN$10,$AG324,1,1)/$AH324,0)</f>
        <v>5.8486217831075937E-2</v>
      </c>
      <c r="AO324" s="472">
        <f ca="1">OFFSET(DATA!$F$6,$AG$10+27*AO$10,$AG324,1,1)</f>
        <v>19</v>
      </c>
      <c r="AP324" s="472">
        <f t="shared" ca="1" si="10"/>
        <v>19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19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">
      <c r="AG325" s="472">
        <v>314</v>
      </c>
      <c r="AH325" s="471">
        <f ca="1">OFFSET(DATA!$F$6,$AG$10,$AG325,1,1)</f>
        <v>344.62105624142652</v>
      </c>
      <c r="AI325" s="205">
        <f ca="1">IF($AH325&gt;0,OFFSET(DATA!$F$6,$AG$10+27*AI$10,$AG325,1,1)/$AH325,0)</f>
        <v>0.38378777567514938</v>
      </c>
      <c r="AJ325" s="205">
        <f ca="1">IF($AH325&gt;0,OFFSET(DATA!$F$6,$AG$10+27*AJ$10,$AG325,1,1)/$AH325,0)</f>
        <v>0</v>
      </c>
      <c r="AK325" s="205">
        <f ca="1">IF($AH325&gt;0,OFFSET(DATA!$F$6,$AG$10+27*AK$10,$AG325,1,1)/$AH325,0)</f>
        <v>6.0936497116671574E-2</v>
      </c>
      <c r="AL325" s="205">
        <f ca="1">IF($AH325&gt;0,OFFSET(DATA!$F$6,$AG$10+27*AL$10,$AG325,1,1)/$AH325,0)</f>
        <v>0.15089037381271056</v>
      </c>
      <c r="AM325" s="205">
        <f ca="1">IF($AH325&gt;0,OFFSET(DATA!$F$6,$AG$10+27*AM$10,$AG325,1,1)/$AH325,0)</f>
        <v>0.19151470522382497</v>
      </c>
      <c r="AN325" s="205">
        <f ca="1">IF($AH325&gt;0,OFFSET(DATA!$F$6,$AG$10+27*AN$10,$AG325,1,1)/$AH325,0)</f>
        <v>5.8034759158734836E-2</v>
      </c>
      <c r="AO325" s="472">
        <f ca="1">OFFSET(DATA!$F$6,$AG$10+27*AO$10,$AG325,1,1)</f>
        <v>19</v>
      </c>
      <c r="AP325" s="472">
        <f t="shared" ca="1" si="10"/>
        <v>19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19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">
      <c r="AG326" s="472">
        <v>315</v>
      </c>
      <c r="AH326" s="471">
        <f ca="1">OFFSET(DATA!$F$6,$AG$10,$AG326,1,1)</f>
        <v>343.20281207133047</v>
      </c>
      <c r="AI326" s="205">
        <f ca="1">IF($AH326&gt;0,OFFSET(DATA!$F$6,$AG$10+27*AI$10,$AG326,1,1)/$AH326,0)</f>
        <v>0.39412454895617333</v>
      </c>
      <c r="AJ326" s="205">
        <f ca="1">IF($AH326&gt;0,OFFSET(DATA!$F$6,$AG$10+27*AJ$10,$AG326,1,1)/$AH326,0)</f>
        <v>0</v>
      </c>
      <c r="AK326" s="205">
        <f ca="1">IF($AH326&gt;0,OFFSET(DATA!$F$6,$AG$10+27*AK$10,$AG326,1,1)/$AH326,0)</f>
        <v>6.118830983131749E-2</v>
      </c>
      <c r="AL326" s="205">
        <f ca="1">IF($AH326&gt;0,OFFSET(DATA!$F$6,$AG$10+27*AL$10,$AG326,1,1)/$AH326,0)</f>
        <v>0.15734136813767355</v>
      </c>
      <c r="AM326" s="205">
        <f ca="1">IF($AH326&gt;0,OFFSET(DATA!$F$6,$AG$10+27*AM$10,$AG326,1,1)/$AH326,0)</f>
        <v>0.19813357469188522</v>
      </c>
      <c r="AN326" s="205">
        <f ca="1">IF($AH326&gt;0,OFFSET(DATA!$F$6,$AG$10+27*AN$10,$AG326,1,1)/$AH326,0)</f>
        <v>5.8274580791730944E-2</v>
      </c>
      <c r="AO326" s="472">
        <f ca="1">OFFSET(DATA!$F$6,$AG$10+27*AO$10,$AG326,1,1)</f>
        <v>19</v>
      </c>
      <c r="AP326" s="472">
        <f t="shared" ca="1" si="10"/>
        <v>19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19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">
      <c r="AG327" s="472">
        <v>316</v>
      </c>
      <c r="AH327" s="471">
        <f ca="1">OFFSET(DATA!$F$6,$AG$10,$AG327,1,1)</f>
        <v>333</v>
      </c>
      <c r="AI327" s="205">
        <f ca="1">IF($AH327&gt;0,OFFSET(DATA!$F$6,$AG$10+27*AI$10,$AG327,1,1)/$AH327,0)</f>
        <v>0.40240240240240238</v>
      </c>
      <c r="AJ327" s="205">
        <f ca="1">IF($AH327&gt;0,OFFSET(DATA!$F$6,$AG$10+27*AJ$10,$AG327,1,1)/$AH327,0)</f>
        <v>0</v>
      </c>
      <c r="AK327" s="205">
        <f ca="1">IF($AH327&gt;0,OFFSET(DATA!$F$6,$AG$10+27*AK$10,$AG327,1,1)/$AH327,0)</f>
        <v>6.9069069069069067E-2</v>
      </c>
      <c r="AL327" s="205">
        <f ca="1">IF($AH327&gt;0,OFFSET(DATA!$F$6,$AG$10+27*AL$10,$AG327,1,1)/$AH327,0)</f>
        <v>0.17717717717717718</v>
      </c>
      <c r="AM327" s="205">
        <f ca="1">IF($AH327&gt;0,OFFSET(DATA!$F$6,$AG$10+27*AM$10,$AG327,1,1)/$AH327,0)</f>
        <v>0.1891891891891892</v>
      </c>
      <c r="AN327" s="205">
        <f ca="1">IF($AH327&gt;0,OFFSET(DATA!$F$6,$AG$10+27*AN$10,$AG327,1,1)/$AH327,0)</f>
        <v>3.903903903903904E-2</v>
      </c>
      <c r="AO327" s="472">
        <f ca="1">OFFSET(DATA!$F$6,$AG$10+27*AO$10,$AG327,1,1)</f>
        <v>19</v>
      </c>
      <c r="AP327" s="472">
        <f t="shared" ca="1" si="10"/>
        <v>19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17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">
      <c r="AG328" s="472">
        <v>317</v>
      </c>
      <c r="AH328" s="471">
        <f ca="1">OFFSET(DATA!$F$6,$AG$10,$AG328,1,1)</f>
        <v>347</v>
      </c>
      <c r="AI328" s="205">
        <f ca="1">IF($AH328&gt;0,OFFSET(DATA!$F$6,$AG$10+27*AI$10,$AG328,1,1)/$AH328,0)</f>
        <v>0.42363112391930835</v>
      </c>
      <c r="AJ328" s="205">
        <f ca="1">IF($AH328&gt;0,OFFSET(DATA!$F$6,$AG$10+27*AJ$10,$AG328,1,1)/$AH328,0)</f>
        <v>2.881844380403458E-3</v>
      </c>
      <c r="AK328" s="205">
        <f ca="1">IF($AH328&gt;0,OFFSET(DATA!$F$6,$AG$10+27*AK$10,$AG328,1,1)/$AH328,0)</f>
        <v>6.6282420749279536E-2</v>
      </c>
      <c r="AL328" s="205">
        <f ca="1">IF($AH328&gt;0,OFFSET(DATA!$F$6,$AG$10+27*AL$10,$AG328,1,1)/$AH328,0)</f>
        <v>0.13832853025936601</v>
      </c>
      <c r="AM328" s="205">
        <f ca="1">IF($AH328&gt;0,OFFSET(DATA!$F$6,$AG$10+27*AM$10,$AG328,1,1)/$AH328,0)</f>
        <v>0.18155619596541786</v>
      </c>
      <c r="AN328" s="205">
        <f ca="1">IF($AH328&gt;0,OFFSET(DATA!$F$6,$AG$10+27*AN$10,$AG328,1,1)/$AH328,0)</f>
        <v>4.3227665706051875E-2</v>
      </c>
      <c r="AO328" s="472">
        <f ca="1">OFFSET(DATA!$F$6,$AG$10+27*AO$10,$AG328,1,1)</f>
        <v>17</v>
      </c>
      <c r="AP328" s="472">
        <f t="shared" ca="1" si="10"/>
        <v>17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17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">
      <c r="AG329" s="472">
        <v>318</v>
      </c>
      <c r="AH329" s="471">
        <f ca="1">OFFSET(DATA!$F$6,$AG$10,$AG329,1,1)</f>
        <v>361</v>
      </c>
      <c r="AI329" s="205">
        <f ca="1">IF($AH329&gt;0,OFFSET(DATA!$F$6,$AG$10+27*AI$10,$AG329,1,1)/$AH329,0)</f>
        <v>0.4293628808864266</v>
      </c>
      <c r="AJ329" s="205">
        <f ca="1">IF($AH329&gt;0,OFFSET(DATA!$F$6,$AG$10+27*AJ$10,$AG329,1,1)/$AH329,0)</f>
        <v>2.7700831024930748E-3</v>
      </c>
      <c r="AK329" s="205">
        <f ca="1">IF($AH329&gt;0,OFFSET(DATA!$F$6,$AG$10+27*AK$10,$AG329,1,1)/$AH329,0)</f>
        <v>5.2631578947368418E-2</v>
      </c>
      <c r="AL329" s="205">
        <f ca="1">IF($AH329&gt;0,OFFSET(DATA!$F$6,$AG$10+27*AL$10,$AG329,1,1)/$AH329,0)</f>
        <v>9.9722991689750698E-2</v>
      </c>
      <c r="AM329" s="205">
        <f ca="1">IF($AH329&gt;0,OFFSET(DATA!$F$6,$AG$10+27*AM$10,$AG329,1,1)/$AH329,0)</f>
        <v>0.22160664819944598</v>
      </c>
      <c r="AN329" s="205">
        <f ca="1">IF($AH329&gt;0,OFFSET(DATA!$F$6,$AG$10+27*AN$10,$AG329,1,1)/$AH329,0)</f>
        <v>6.3711911357340723E-2</v>
      </c>
      <c r="AO329" s="472">
        <f ca="1">OFFSET(DATA!$F$6,$AG$10+27*AO$10,$AG329,1,1)</f>
        <v>15</v>
      </c>
      <c r="AP329" s="472">
        <f t="shared" ca="1" si="10"/>
        <v>15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16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">
      <c r="AG330" s="472">
        <v>319</v>
      </c>
      <c r="AH330" s="471">
        <f ca="1">OFFSET(DATA!$F$6,$AG$10,$AG330,1,1)</f>
        <v>329</v>
      </c>
      <c r="AI330" s="205">
        <f ca="1">IF($AH330&gt;0,OFFSET(DATA!$F$6,$AG$10+27*AI$10,$AG330,1,1)/$AH330,0)</f>
        <v>0.42857142857142855</v>
      </c>
      <c r="AJ330" s="205">
        <f ca="1">IF($AH330&gt;0,OFFSET(DATA!$F$6,$AG$10+27*AJ$10,$AG330,1,1)/$AH330,0)</f>
        <v>0</v>
      </c>
      <c r="AK330" s="205">
        <f ca="1">IF($AH330&gt;0,OFFSET(DATA!$F$6,$AG$10+27*AK$10,$AG330,1,1)/$AH330,0)</f>
        <v>4.8632218844984802E-2</v>
      </c>
      <c r="AL330" s="205">
        <f ca="1">IF($AH330&gt;0,OFFSET(DATA!$F$6,$AG$10+27*AL$10,$AG330,1,1)/$AH330,0)</f>
        <v>0.15501519756838905</v>
      </c>
      <c r="AM330" s="205">
        <f ca="1">IF($AH330&gt;0,OFFSET(DATA!$F$6,$AG$10+27*AM$10,$AG330,1,1)/$AH330,0)</f>
        <v>0.19756838905775076</v>
      </c>
      <c r="AN330" s="205">
        <f ca="1">IF($AH330&gt;0,OFFSET(DATA!$F$6,$AG$10+27*AN$10,$AG330,1,1)/$AH330,0)</f>
        <v>5.1671732522796353E-2</v>
      </c>
      <c r="AO330" s="472">
        <f ca="1">OFFSET(DATA!$F$6,$AG$10+27*AO$10,$AG330,1,1)</f>
        <v>16</v>
      </c>
      <c r="AP330" s="472">
        <f t="shared" ca="1" si="10"/>
        <v>16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16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">
      <c r="AG331" s="472">
        <v>320</v>
      </c>
      <c r="AH331" s="471">
        <f ca="1">OFFSET(DATA!$F$6,$AG$10,$AG331,1,1)</f>
        <v>349</v>
      </c>
      <c r="AI331" s="205">
        <f ca="1">IF($AH331&gt;0,OFFSET(DATA!$F$6,$AG$10+27*AI$10,$AG331,1,1)/$AH331,0)</f>
        <v>0.4040114613180516</v>
      </c>
      <c r="AJ331" s="205">
        <f ca="1">IF($AH331&gt;0,OFFSET(DATA!$F$6,$AG$10+27*AJ$10,$AG331,1,1)/$AH331,0)</f>
        <v>0</v>
      </c>
      <c r="AK331" s="205">
        <f ca="1">IF($AH331&gt;0,OFFSET(DATA!$F$6,$AG$10+27*AK$10,$AG331,1,1)/$AH331,0)</f>
        <v>4.5845272206303724E-2</v>
      </c>
      <c r="AL331" s="205">
        <f ca="1">IF($AH331&gt;0,OFFSET(DATA!$F$6,$AG$10+27*AL$10,$AG331,1,1)/$AH331,0)</f>
        <v>0.14613180515759314</v>
      </c>
      <c r="AM331" s="205">
        <f ca="1">IF($AH331&gt;0,OFFSET(DATA!$F$6,$AG$10+27*AM$10,$AG331,1,1)/$AH331,0)</f>
        <v>0.19197707736389685</v>
      </c>
      <c r="AN331" s="205">
        <f ca="1">IF($AH331&gt;0,OFFSET(DATA!$F$6,$AG$10+27*AN$10,$AG331,1,1)/$AH331,0)</f>
        <v>6.5902578796561598E-2</v>
      </c>
      <c r="AO331" s="472">
        <f ca="1">OFFSET(DATA!$F$6,$AG$10+27*AO$10,$AG331,1,1)</f>
        <v>19</v>
      </c>
      <c r="AP331" s="472">
        <f t="shared" ca="1" si="10"/>
        <v>19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19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">
      <c r="AG332" s="472">
        <v>321</v>
      </c>
      <c r="AH332" s="471">
        <f ca="1">OFFSET(DATA!$F$6,$AG$10,$AG332,1,1)</f>
        <v>350</v>
      </c>
      <c r="AI332" s="205">
        <f ca="1">IF($AH332&gt;0,OFFSET(DATA!$F$6,$AG$10+27*AI$10,$AG332,1,1)/$AH332,0)</f>
        <v>0.38857142857142857</v>
      </c>
      <c r="AJ332" s="205">
        <f ca="1">IF($AH332&gt;0,OFFSET(DATA!$F$6,$AG$10+27*AJ$10,$AG332,1,1)/$AH332,0)</f>
        <v>0</v>
      </c>
      <c r="AK332" s="205">
        <f ca="1">IF($AH332&gt;0,OFFSET(DATA!$F$6,$AG$10+27*AK$10,$AG332,1,1)/$AH332,0)</f>
        <v>5.1428571428571428E-2</v>
      </c>
      <c r="AL332" s="205">
        <f ca="1">IF($AH332&gt;0,OFFSET(DATA!$F$6,$AG$10+27*AL$10,$AG332,1,1)/$AH332,0)</f>
        <v>0.14571428571428571</v>
      </c>
      <c r="AM332" s="205">
        <f ca="1">IF($AH332&gt;0,OFFSET(DATA!$F$6,$AG$10+27*AM$10,$AG332,1,1)/$AH332,0)</f>
        <v>0.19714285714285715</v>
      </c>
      <c r="AN332" s="205">
        <f ca="1">IF($AH332&gt;0,OFFSET(DATA!$F$6,$AG$10+27*AN$10,$AG332,1,1)/$AH332,0)</f>
        <v>7.4285714285714288E-2</v>
      </c>
      <c r="AO332" s="472">
        <f ca="1">OFFSET(DATA!$F$6,$AG$10+27*AO$10,$AG332,1,1)</f>
        <v>19</v>
      </c>
      <c r="AP332" s="472">
        <f t="shared" ca="1" si="10"/>
        <v>19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19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">
      <c r="AG333" s="472">
        <v>322</v>
      </c>
      <c r="AH333" s="471">
        <f ca="1">OFFSET(DATA!$F$6,$AG$10,$AG333,1,1)</f>
        <v>340</v>
      </c>
      <c r="AI333" s="205">
        <f ca="1">IF($AH333&gt;0,OFFSET(DATA!$F$6,$AG$10+27*AI$10,$AG333,1,1)/$AH333,0)</f>
        <v>0.36176470588235293</v>
      </c>
      <c r="AJ333" s="205">
        <f ca="1">IF($AH333&gt;0,OFFSET(DATA!$F$6,$AG$10+27*AJ$10,$AG333,1,1)/$AH333,0)</f>
        <v>0</v>
      </c>
      <c r="AK333" s="205">
        <f ca="1">IF($AH333&gt;0,OFFSET(DATA!$F$6,$AG$10+27*AK$10,$AG333,1,1)/$AH333,0)</f>
        <v>5.8823529411764705E-2</v>
      </c>
      <c r="AL333" s="205">
        <f ca="1">IF($AH333&gt;0,OFFSET(DATA!$F$6,$AG$10+27*AL$10,$AG333,1,1)/$AH333,0)</f>
        <v>0.18529411764705883</v>
      </c>
      <c r="AM333" s="205">
        <f ca="1">IF($AH333&gt;0,OFFSET(DATA!$F$6,$AG$10+27*AM$10,$AG333,1,1)/$AH333,0)</f>
        <v>0.17352941176470588</v>
      </c>
      <c r="AN333" s="205">
        <f ca="1">IF($AH333&gt;0,OFFSET(DATA!$F$6,$AG$10+27*AN$10,$AG333,1,1)/$AH333,0)</f>
        <v>6.1764705882352944E-2</v>
      </c>
      <c r="AO333" s="472">
        <f ca="1">OFFSET(DATA!$F$6,$AG$10+27*AO$10,$AG333,1,1)</f>
        <v>19</v>
      </c>
      <c r="AP333" s="472">
        <f t="shared" ca="1" si="10"/>
        <v>19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8" ca="1" si="11">RANK(OFFSET($BA332,$AG$12,$AG$10,1,1),$BB333:$BY333,OFFSET($AZ$21,7-$AG$8,0,1,1))</f>
        <v>19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">
      <c r="AG334" s="472">
        <v>323</v>
      </c>
      <c r="AH334" s="471">
        <f ca="1">OFFSET(DATA!$F$6,$AG$10,$AG334,1,1)</f>
        <v>336</v>
      </c>
      <c r="AI334" s="205">
        <f ca="1">IF($AH334&gt;0,OFFSET(DATA!$F$6,$AG$10+27*AI$10,$AG334,1,1)/$AH334,0)</f>
        <v>0.32440476190476192</v>
      </c>
      <c r="AJ334" s="205">
        <f ca="1">IF($AH334&gt;0,OFFSET(DATA!$F$6,$AG$10+27*AJ$10,$AG334,1,1)/$AH334,0)</f>
        <v>0</v>
      </c>
      <c r="AK334" s="205">
        <f ca="1">IF($AH334&gt;0,OFFSET(DATA!$F$6,$AG$10+27*AK$10,$AG334,1,1)/$AH334,0)</f>
        <v>6.25E-2</v>
      </c>
      <c r="AL334" s="205">
        <f ca="1">IF($AH334&gt;0,OFFSET(DATA!$F$6,$AG$10+27*AL$10,$AG334,1,1)/$AH334,0)</f>
        <v>0.18154761904761904</v>
      </c>
      <c r="AM334" s="205">
        <f ca="1">IF($AH334&gt;0,OFFSET(DATA!$F$6,$AG$10+27*AM$10,$AG334,1,1)/$AH334,0)</f>
        <v>0.23809523809523808</v>
      </c>
      <c r="AN334" s="205">
        <f ca="1">IF($AH334&gt;0,OFFSET(DATA!$F$6,$AG$10+27*AN$10,$AG334,1,1)/$AH334,0)</f>
        <v>7.4404761904761904E-2</v>
      </c>
      <c r="AO334" s="472">
        <f ca="1">OFFSET(DATA!$F$6,$AG$10+27*AO$10,$AG334,1,1)</f>
        <v>21</v>
      </c>
      <c r="AP334" s="472">
        <f t="shared" ca="1" si="10"/>
        <v>21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21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">
      <c r="AG335" s="472">
        <v>324</v>
      </c>
      <c r="AH335" s="471">
        <f ca="1">OFFSET(DATA!$F$6,$AG$10,$AG335,1,1)</f>
        <v>355</v>
      </c>
      <c r="AI335" s="205">
        <f ca="1">IF($AH335&gt;0,OFFSET(DATA!$F$6,$AG$10+27*AI$10,$AG335,1,1)/$AH335,0)</f>
        <v>0.3154929577464789</v>
      </c>
      <c r="AJ335" s="205">
        <f ca="1">IF($AH335&gt;0,OFFSET(DATA!$F$6,$AG$10+27*AJ$10,$AG335,1,1)/$AH335,0)</f>
        <v>0</v>
      </c>
      <c r="AK335" s="205">
        <f ca="1">IF($AH335&gt;0,OFFSET(DATA!$F$6,$AG$10+27*AK$10,$AG335,1,1)/$AH335,0)</f>
        <v>7.3239436619718309E-2</v>
      </c>
      <c r="AL335" s="205">
        <f ca="1">IF($AH335&gt;0,OFFSET(DATA!$F$6,$AG$10+27*AL$10,$AG335,1,1)/$AH335,0)</f>
        <v>0.18591549295774648</v>
      </c>
      <c r="AM335" s="205">
        <f ca="1">IF($AH335&gt;0,OFFSET(DATA!$F$6,$AG$10+27*AM$10,$AG335,1,1)/$AH335,0)</f>
        <v>0.19436619718309858</v>
      </c>
      <c r="AN335" s="205">
        <f ca="1">IF($AH335&gt;0,OFFSET(DATA!$F$6,$AG$10+27*AN$10,$AG335,1,1)/$AH335,0)</f>
        <v>5.3521126760563378E-2</v>
      </c>
      <c r="AO335" s="472">
        <f ca="1">OFFSET(DATA!$F$6,$AG$10+27*AO$10,$AG335,1,1)</f>
        <v>21</v>
      </c>
      <c r="AP335" s="472">
        <f t="shared" ca="1" si="10"/>
        <v>21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20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">
      <c r="AG336" s="472">
        <v>325</v>
      </c>
      <c r="AH336" s="471">
        <f ca="1">OFFSET(DATA!$F$6,$AG$10,$AG336,1,1)</f>
        <v>349</v>
      </c>
      <c r="AI336" s="205">
        <f ca="1">IF($AH336&gt;0,OFFSET(DATA!$F$6,$AG$10+27*AI$10,$AG336,1,1)/$AH336,0)</f>
        <v>0.32951289398280803</v>
      </c>
      <c r="AJ336" s="205">
        <f ca="1">IF($AH336&gt;0,OFFSET(DATA!$F$6,$AG$10+27*AJ$10,$AG336,1,1)/$AH336,0)</f>
        <v>0</v>
      </c>
      <c r="AK336" s="205">
        <f ca="1">IF($AH336&gt;0,OFFSET(DATA!$F$6,$AG$10+27*AK$10,$AG336,1,1)/$AH336,0)</f>
        <v>6.3037249283667621E-2</v>
      </c>
      <c r="AL336" s="205">
        <f ca="1">IF($AH336&gt;0,OFFSET(DATA!$F$6,$AG$10+27*AL$10,$AG336,1,1)/$AH336,0)</f>
        <v>0.17191977077363896</v>
      </c>
      <c r="AM336" s="205">
        <f ca="1">IF($AH336&gt;0,OFFSET(DATA!$F$6,$AG$10+27*AM$10,$AG336,1,1)/$AH336,0)</f>
        <v>0.22349570200573066</v>
      </c>
      <c r="AN336" s="205">
        <f ca="1">IF($AH336&gt;0,OFFSET(DATA!$F$6,$AG$10+27*AN$10,$AG336,1,1)/$AH336,0)</f>
        <v>7.1633237822349566E-2</v>
      </c>
      <c r="AO336" s="472">
        <f ca="1">OFFSET(DATA!$F$6,$AG$10+27*AO$10,$AG336,1,1)</f>
        <v>19</v>
      </c>
      <c r="AP336" s="472">
        <f t="shared" ca="1" si="10"/>
        <v>19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20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">
      <c r="AG337" s="472">
        <v>326</v>
      </c>
      <c r="AH337" s="471">
        <f ca="1">OFFSET(DATA!$F$6,$AG$10,$AG337,1,1)</f>
        <v>361</v>
      </c>
      <c r="AI337" s="205">
        <f ca="1">IF($AH337&gt;0,OFFSET(DATA!$F$6,$AG$10+27*AI$10,$AG337,1,1)/$AH337,0)</f>
        <v>0.4293628808864266</v>
      </c>
      <c r="AJ337" s="205">
        <f ca="1">IF($AH337&gt;0,OFFSET(DATA!$F$6,$AG$10+27*AJ$10,$AG337,1,1)/$AH337,0)</f>
        <v>2.7700831024930748E-3</v>
      </c>
      <c r="AK337" s="205">
        <f ca="1">IF($AH337&gt;0,OFFSET(DATA!$F$6,$AG$10+27*AK$10,$AG337,1,1)/$AH337,0)</f>
        <v>5.2631578947368418E-2</v>
      </c>
      <c r="AL337" s="205">
        <f ca="1">IF($AH337&gt;0,OFFSET(DATA!$F$6,$AG$10+27*AL$10,$AG337,1,1)/$AH337,0)</f>
        <v>9.9722991689750698E-2</v>
      </c>
      <c r="AM337" s="205">
        <f ca="1">IF($AH337&gt;0,OFFSET(DATA!$F$6,$AG$10+27*AM$10,$AG337,1,1)/$AH337,0)</f>
        <v>0.22160664819944598</v>
      </c>
      <c r="AN337" s="205">
        <f ca="1">IF($AH337&gt;0,OFFSET(DATA!$F$6,$AG$10+27*AN$10,$AG337,1,1)/$AH337,0)</f>
        <v>6.3711911357340723E-2</v>
      </c>
      <c r="AO337" s="472">
        <f ca="1">OFFSET(DATA!$F$6,$AG$10+27*AO$10,$AG337,1,1)</f>
        <v>15</v>
      </c>
      <c r="AP337" s="472">
        <f t="shared" ca="1" si="10"/>
        <v>15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16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">
      <c r="AG338" s="472">
        <v>327</v>
      </c>
      <c r="AH338" s="471">
        <f ca="1">OFFSET(DATA!$F$6,$AG$10,$AG338,1,1)</f>
        <v>296</v>
      </c>
      <c r="AI338" s="205">
        <f ca="1">IF($AH338&gt;0,OFFSET(DATA!$F$6,$AG$10+27*AI$10,$AG338,1,1)/$AH338,0)</f>
        <v>0.34459459459459457</v>
      </c>
      <c r="AJ338" s="205">
        <f ca="1">IF($AH338&gt;0,OFFSET(DATA!$F$6,$AG$10+27*AJ$10,$AG338,1,1)/$AH338,0)</f>
        <v>0</v>
      </c>
      <c r="AK338" s="205">
        <f ca="1">IF($AH338&gt;0,OFFSET(DATA!$F$6,$AG$10+27*AK$10,$AG338,1,1)/$AH338,0)</f>
        <v>9.7972972972972971E-2</v>
      </c>
      <c r="AL338" s="205">
        <f ca="1">IF($AH338&gt;0,OFFSET(DATA!$F$6,$AG$10+27*AL$10,$AG338,1,1)/$AH338,0)</f>
        <v>0.17229729729729729</v>
      </c>
      <c r="AM338" s="205">
        <f ca="1">IF($AH338&gt;0,OFFSET(DATA!$F$6,$AG$10+27*AM$10,$AG338,1,1)/$AH338,0)</f>
        <v>0.19256756756756757</v>
      </c>
      <c r="AN338" s="205">
        <f ca="1">IF($AH338&gt;0,OFFSET(DATA!$F$6,$AG$10+27*AN$10,$AG338,1,1)/$AH338,0)</f>
        <v>5.0675675675675678E-2</v>
      </c>
      <c r="AO338" s="472">
        <f ca="1">OFFSET(DATA!$F$6,$AG$10+27*AO$10,$AG338,1,1)</f>
        <v>20</v>
      </c>
      <c r="AP338" s="472">
        <f t="shared" ca="1" si="10"/>
        <v>20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20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">
      <c r="AG339" s="472">
        <v>328</v>
      </c>
      <c r="AH339" s="471">
        <f ca="1">OFFSET(DATA!$F$6,$AG$10,$AG339,1,1)</f>
        <v>314</v>
      </c>
      <c r="AI339" s="205">
        <f ca="1">IF($AH339&gt;0,OFFSET(DATA!$F$6,$AG$10+27*AI$10,$AG339,1,1)/$AH339,0)</f>
        <v>0.37898089171974525</v>
      </c>
      <c r="AJ339" s="205">
        <f ca="1">IF($AH339&gt;0,OFFSET(DATA!$F$6,$AG$10+27*AJ$10,$AG339,1,1)/$AH339,0)</f>
        <v>0</v>
      </c>
      <c r="AK339" s="205">
        <f ca="1">IF($AH339&gt;0,OFFSET(DATA!$F$6,$AG$10+27*AK$10,$AG339,1,1)/$AH339,0)</f>
        <v>8.2802547770700632E-2</v>
      </c>
      <c r="AL339" s="205">
        <f ca="1">IF($AH339&gt;0,OFFSET(DATA!$F$6,$AG$10+27*AL$10,$AG339,1,1)/$AH339,0)</f>
        <v>0.15605095541401273</v>
      </c>
      <c r="AM339" s="205">
        <f ca="1">IF($AH339&gt;0,OFFSET(DATA!$F$6,$AG$10+27*AM$10,$AG339,1,1)/$AH339,0)</f>
        <v>0.19426751592356689</v>
      </c>
      <c r="AN339" s="205">
        <f ca="1">IF($AH339&gt;0,OFFSET(DATA!$F$6,$AG$10+27*AN$10,$AG339,1,1)/$AH339,0)</f>
        <v>5.4140127388535034E-2</v>
      </c>
      <c r="AO339" s="472">
        <f ca="1">OFFSET(DATA!$F$6,$AG$10+27*AO$10,$AG339,1,1)</f>
        <v>21</v>
      </c>
      <c r="AP339" s="472">
        <f t="shared" ca="1" si="10"/>
        <v>21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20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">
      <c r="AG340" s="472">
        <v>329</v>
      </c>
      <c r="AH340" s="471">
        <f ca="1">OFFSET(DATA!$F$6,$AG$10,$AG340,1,1)</f>
        <v>341</v>
      </c>
      <c r="AI340" s="205">
        <f ca="1">IF($AH340&gt;0,OFFSET(DATA!$F$6,$AG$10+27*AI$10,$AG340,1,1)/$AH340,0)</f>
        <v>0.36363636363636365</v>
      </c>
      <c r="AJ340" s="205">
        <f ca="1">IF($AH340&gt;0,OFFSET(DATA!$F$6,$AG$10+27*AJ$10,$AG340,1,1)/$AH340,0)</f>
        <v>0</v>
      </c>
      <c r="AK340" s="205">
        <f ca="1">IF($AH340&gt;0,OFFSET(DATA!$F$6,$AG$10+27*AK$10,$AG340,1,1)/$AH340,0)</f>
        <v>9.0909090909090912E-2</v>
      </c>
      <c r="AL340" s="205">
        <f ca="1">IF($AH340&gt;0,OFFSET(DATA!$F$6,$AG$10+27*AL$10,$AG340,1,1)/$AH340,0)</f>
        <v>0.13196480938416422</v>
      </c>
      <c r="AM340" s="205">
        <f ca="1">IF($AH340&gt;0,OFFSET(DATA!$F$6,$AG$10+27*AM$10,$AG340,1,1)/$AH340,0)</f>
        <v>0.21407624633431085</v>
      </c>
      <c r="AN340" s="205">
        <f ca="1">IF($AH340&gt;0,OFFSET(DATA!$F$6,$AG$10+27*AN$10,$AG340,1,1)/$AH340,0)</f>
        <v>5.865102639296188E-2</v>
      </c>
      <c r="AO340" s="472">
        <f ca="1">OFFSET(DATA!$F$6,$AG$10+27*AO$10,$AG340,1,1)</f>
        <v>18</v>
      </c>
      <c r="AP340" s="472">
        <f t="shared" ca="1" si="10"/>
        <v>18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20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">
      <c r="AG341" s="472">
        <v>330</v>
      </c>
      <c r="AH341" s="471">
        <f ca="1">OFFSET(DATA!$F$6,$AG$10,$AG341,1,1)</f>
        <v>347</v>
      </c>
      <c r="AI341" s="205">
        <f ca="1">IF($AH341&gt;0,OFFSET(DATA!$F$6,$AG$10+27*AI$10,$AG341,1,1)/$AH341,0)</f>
        <v>0.35446685878962536</v>
      </c>
      <c r="AJ341" s="205">
        <f ca="1">IF($AH341&gt;0,OFFSET(DATA!$F$6,$AG$10+27*AJ$10,$AG341,1,1)/$AH341,0)</f>
        <v>0</v>
      </c>
      <c r="AK341" s="205">
        <f ca="1">IF($AH341&gt;0,OFFSET(DATA!$F$6,$AG$10+27*AK$10,$AG341,1,1)/$AH341,0)</f>
        <v>8.645533141210375E-2</v>
      </c>
      <c r="AL341" s="205">
        <f ca="1">IF($AH341&gt;0,OFFSET(DATA!$F$6,$AG$10+27*AL$10,$AG341,1,1)/$AH341,0)</f>
        <v>0.13256484149855907</v>
      </c>
      <c r="AM341" s="205">
        <f ca="1">IF($AH341&gt;0,OFFSET(DATA!$F$6,$AG$10+27*AM$10,$AG341,1,1)/$AH341,0)</f>
        <v>0.22478386167146974</v>
      </c>
      <c r="AN341" s="205">
        <f ca="1">IF($AH341&gt;0,OFFSET(DATA!$F$6,$AG$10+27*AN$10,$AG341,1,1)/$AH341,0)</f>
        <v>8.069164265129683E-2</v>
      </c>
      <c r="AO341" s="472">
        <f ca="1">OFFSET(DATA!$F$6,$AG$10+27*AO$10,$AG341,1,1)</f>
        <v>18</v>
      </c>
      <c r="AP341" s="472">
        <f t="shared" ca="1" si="10"/>
        <v>18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21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">
      <c r="AG342" s="472">
        <v>331</v>
      </c>
      <c r="AH342" s="471">
        <f ca="1">OFFSET(DATA!$F$6,$AG$10,$AG342,1,1)</f>
        <v>327</v>
      </c>
      <c r="AI342" s="205">
        <f ca="1">IF($AH342&gt;0,OFFSET(DATA!$F$6,$AG$10+27*AI$10,$AG342,1,1)/$AH342,0)</f>
        <v>0.33944954128440369</v>
      </c>
      <c r="AJ342" s="205">
        <f ca="1">IF($AH342&gt;0,OFFSET(DATA!$F$6,$AG$10+27*AJ$10,$AG342,1,1)/$AH342,0)</f>
        <v>0</v>
      </c>
      <c r="AK342" s="205">
        <f ca="1">IF($AH342&gt;0,OFFSET(DATA!$F$6,$AG$10+27*AK$10,$AG342,1,1)/$AH342,0)</f>
        <v>0.11009174311926606</v>
      </c>
      <c r="AL342" s="205">
        <f ca="1">IF($AH342&gt;0,OFFSET(DATA!$F$6,$AG$10+27*AL$10,$AG342,1,1)/$AH342,0)</f>
        <v>0.14067278287461774</v>
      </c>
      <c r="AM342" s="205">
        <f ca="1">IF($AH342&gt;0,OFFSET(DATA!$F$6,$AG$10+27*AM$10,$AG342,1,1)/$AH342,0)</f>
        <v>0.18654434250764526</v>
      </c>
      <c r="AN342" s="205">
        <f ca="1">IF($AH342&gt;0,OFFSET(DATA!$F$6,$AG$10+27*AN$10,$AG342,1,1)/$AH342,0)</f>
        <v>6.4220183486238536E-2</v>
      </c>
      <c r="AO342" s="472">
        <f ca="1">OFFSET(DATA!$F$6,$AG$10+27*AO$10,$AG342,1,1)</f>
        <v>21</v>
      </c>
      <c r="AP342" s="472">
        <f t="shared" ca="1" si="10"/>
        <v>21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21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">
      <c r="AG343" s="472">
        <v>332</v>
      </c>
      <c r="AH343" s="471">
        <f ca="1">OFFSET(DATA!$F$6,$AG$10,$AG343,1,1)</f>
        <v>313</v>
      </c>
      <c r="AI343" s="205">
        <f ca="1">IF($AH343&gt;0,OFFSET(DATA!$F$6,$AG$10+27*AI$10,$AG343,1,1)/$AH343,0)</f>
        <v>0.36421725239616615</v>
      </c>
      <c r="AJ343" s="205">
        <f ca="1">IF($AH343&gt;0,OFFSET(DATA!$F$6,$AG$10+27*AJ$10,$AG343,1,1)/$AH343,0)</f>
        <v>0</v>
      </c>
      <c r="AK343" s="205">
        <f ca="1">IF($AH343&gt;0,OFFSET(DATA!$F$6,$AG$10+27*AK$10,$AG343,1,1)/$AH343,0)</f>
        <v>0.12460063897763578</v>
      </c>
      <c r="AL343" s="205">
        <f ca="1">IF($AH343&gt;0,OFFSET(DATA!$F$6,$AG$10+27*AL$10,$AG343,1,1)/$AH343,0)</f>
        <v>0.14057507987220447</v>
      </c>
      <c r="AM343" s="205">
        <f ca="1">IF($AH343&gt;0,OFFSET(DATA!$F$6,$AG$10+27*AM$10,$AG343,1,1)/$AH343,0)</f>
        <v>0.16613418530351437</v>
      </c>
      <c r="AN343" s="205">
        <f ca="1">IF($AH343&gt;0,OFFSET(DATA!$F$6,$AG$10+27*AN$10,$AG343,1,1)/$AH343,0)</f>
        <v>4.472843450479233E-2</v>
      </c>
      <c r="AO343" s="472">
        <f ca="1">OFFSET(DATA!$F$6,$AG$10+27*AO$10,$AG343,1,1)</f>
        <v>19</v>
      </c>
      <c r="AP343" s="472">
        <f t="shared" ca="1" si="10"/>
        <v>19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20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">
      <c r="AG344" s="472">
        <v>333</v>
      </c>
      <c r="AH344" s="471">
        <f ca="1">OFFSET(DATA!$F$6,$AG$10,$AG344,1,1)</f>
        <v>338</v>
      </c>
      <c r="AI344" s="205">
        <f ca="1">IF($AH344&gt;0,OFFSET(DATA!$F$6,$AG$10+27*AI$10,$AG344,1,1)/$AH344,0)</f>
        <v>0.35798816568047337</v>
      </c>
      <c r="AJ344" s="205">
        <f ca="1">IF($AH344&gt;0,OFFSET(DATA!$F$6,$AG$10+27*AJ$10,$AG344,1,1)/$AH344,0)</f>
        <v>0</v>
      </c>
      <c r="AK344" s="205">
        <f ca="1">IF($AH344&gt;0,OFFSET(DATA!$F$6,$AG$10+27*AK$10,$AG344,1,1)/$AH344,0)</f>
        <v>0.11242603550295859</v>
      </c>
      <c r="AL344" s="205">
        <f ca="1">IF($AH344&gt;0,OFFSET(DATA!$F$6,$AG$10+27*AL$10,$AG344,1,1)/$AH344,0)</f>
        <v>0.16568047337278108</v>
      </c>
      <c r="AM344" s="205">
        <f ca="1">IF($AH344&gt;0,OFFSET(DATA!$F$6,$AG$10+27*AM$10,$AG344,1,1)/$AH344,0)</f>
        <v>0.15680473372781065</v>
      </c>
      <c r="AN344" s="205">
        <f ca="1">IF($AH344&gt;0,OFFSET(DATA!$F$6,$AG$10+27*AN$10,$AG344,1,1)/$AH344,0)</f>
        <v>4.142011834319527E-2</v>
      </c>
      <c r="AO344" s="472">
        <f ca="1">OFFSET(DATA!$F$6,$AG$10+27*AO$10,$AG344,1,1)</f>
        <v>19</v>
      </c>
      <c r="AP344" s="472">
        <f t="shared" ca="1" si="10"/>
        <v>19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20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">
      <c r="AG345" s="472">
        <v>334</v>
      </c>
      <c r="AH345" s="471">
        <f ca="1">OFFSET(DATA!$F$6,$AG$10,$AG345,1,1)</f>
        <v>348</v>
      </c>
      <c r="AI345" s="205">
        <f ca="1">IF($AH345&gt;0,OFFSET(DATA!$F$6,$AG$10+27*AI$10,$AG345,1,1)/$AH345,0)</f>
        <v>0.35919540229885055</v>
      </c>
      <c r="AJ345" s="205">
        <f ca="1">IF($AH345&gt;0,OFFSET(DATA!$F$6,$AG$10+27*AJ$10,$AG345,1,1)/$AH345,0)</f>
        <v>0</v>
      </c>
      <c r="AK345" s="205">
        <f ca="1">IF($AH345&gt;0,OFFSET(DATA!$F$6,$AG$10+27*AK$10,$AG345,1,1)/$AH345,0)</f>
        <v>9.7701149425287362E-2</v>
      </c>
      <c r="AL345" s="205">
        <f ca="1">IF($AH345&gt;0,OFFSET(DATA!$F$6,$AG$10+27*AL$10,$AG345,1,1)/$AH345,0)</f>
        <v>0.17816091954022989</v>
      </c>
      <c r="AM345" s="205">
        <f ca="1">IF($AH345&gt;0,OFFSET(DATA!$F$6,$AG$10+27*AM$10,$AG345,1,1)/$AH345,0)</f>
        <v>0.18103448275862069</v>
      </c>
      <c r="AN345" s="205">
        <f ca="1">IF($AH345&gt;0,OFFSET(DATA!$F$6,$AG$10+27*AN$10,$AG345,1,1)/$AH345,0)</f>
        <v>6.0344827586206899E-2</v>
      </c>
      <c r="AO345" s="472">
        <f ca="1">OFFSET(DATA!$F$6,$AG$10+27*AO$10,$AG345,1,1)</f>
        <v>20</v>
      </c>
      <c r="AP345" s="472">
        <f t="shared" ca="1" si="10"/>
        <v>20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21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">
      <c r="AG346" s="472">
        <v>335</v>
      </c>
      <c r="AH346" s="471">
        <f ca="1">OFFSET(DATA!$F$6,$AG$10,$AG346,1,1)</f>
        <v>345</v>
      </c>
      <c r="AI346" s="205">
        <f ca="1">IF($AH346&gt;0,OFFSET(DATA!$F$6,$AG$10+27*AI$10,$AG346,1,1)/$AH346,0)</f>
        <v>0.34782608695652173</v>
      </c>
      <c r="AJ346" s="205">
        <f ca="1">IF($AH346&gt;0,OFFSET(DATA!$F$6,$AG$10+27*AJ$10,$AG346,1,1)/$AH346,0)</f>
        <v>0</v>
      </c>
      <c r="AK346" s="205">
        <f ca="1">IF($AH346&gt;0,OFFSET(DATA!$F$6,$AG$10+27*AK$10,$AG346,1,1)/$AH346,0)</f>
        <v>9.8550724637681164E-2</v>
      </c>
      <c r="AL346" s="205">
        <f ca="1">IF($AH346&gt;0,OFFSET(DATA!$F$6,$AG$10+27*AL$10,$AG346,1,1)/$AH346,0)</f>
        <v>0.19710144927536233</v>
      </c>
      <c r="AM346" s="205">
        <f ca="1">IF($AH346&gt;0,OFFSET(DATA!$F$6,$AG$10+27*AM$10,$AG346,1,1)/$AH346,0)</f>
        <v>0.17971014492753623</v>
      </c>
      <c r="AN346" s="205">
        <f ca="1">IF($AH346&gt;0,OFFSET(DATA!$F$6,$AG$10+27*AN$10,$AG346,1,1)/$AH346,0)</f>
        <v>5.5072463768115941E-2</v>
      </c>
      <c r="AO346" s="472">
        <f ca="1">OFFSET(DATA!$F$6,$AG$10+27*AO$10,$AG346,1,1)</f>
        <v>17</v>
      </c>
      <c r="AP346" s="472">
        <f t="shared" ca="1" si="10"/>
        <v>17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21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">
      <c r="AG347" s="472">
        <v>336</v>
      </c>
      <c r="AH347" s="471">
        <f ca="1">OFFSET(DATA!$F$6,$AG$10,$AG347,1,1)</f>
        <v>305</v>
      </c>
      <c r="AI347" s="205">
        <f ca="1">IF($AH347&gt;0,OFFSET(DATA!$F$6,$AG$10+27*AI$10,$AG347,1,1)/$AH347,0)</f>
        <v>0.3737704918032787</v>
      </c>
      <c r="AJ347" s="205">
        <f ca="1">IF($AH347&gt;0,OFFSET(DATA!$F$6,$AG$10+27*AJ$10,$AG347,1,1)/$AH347,0)</f>
        <v>0</v>
      </c>
      <c r="AK347" s="205">
        <f ca="1">IF($AH347&gt;0,OFFSET(DATA!$F$6,$AG$10+27*AK$10,$AG347,1,1)/$AH347,0)</f>
        <v>0.10163934426229508</v>
      </c>
      <c r="AL347" s="205">
        <f ca="1">IF($AH347&gt;0,OFFSET(DATA!$F$6,$AG$10+27*AL$10,$AG347,1,1)/$AH347,0)</f>
        <v>0.13770491803278689</v>
      </c>
      <c r="AM347" s="205">
        <f ca="1">IF($AH347&gt;0,OFFSET(DATA!$F$6,$AG$10+27*AM$10,$AG347,1,1)/$AH347,0)</f>
        <v>0.19344262295081968</v>
      </c>
      <c r="AN347" s="205">
        <f ca="1">IF($AH347&gt;0,OFFSET(DATA!$F$6,$AG$10+27*AN$10,$AG347,1,1)/$AH347,0)</f>
        <v>5.5737704918032788E-2</v>
      </c>
      <c r="AO347" s="472">
        <f ca="1">OFFSET(DATA!$F$6,$AG$10+27*AO$10,$AG347,1,1)</f>
        <v>16</v>
      </c>
      <c r="AP347" s="472">
        <f t="shared" ca="1" si="10"/>
        <v>16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20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">
      <c r="AG348" s="472">
        <v>337</v>
      </c>
      <c r="AH348" s="471">
        <f ca="1">OFFSET(DATA!$F$6,$AG$10,$AG348,1,1)</f>
        <v>315</v>
      </c>
      <c r="AI348" s="205">
        <f ca="1">IF($AH348&gt;0,OFFSET(DATA!$F$6,$AG$10+27*AI$10,$AG348,1,1)/$AH348,0)</f>
        <v>0.39047619047619048</v>
      </c>
      <c r="AJ348" s="205">
        <f ca="1">IF($AH348&gt;0,OFFSET(DATA!$F$6,$AG$10+27*AJ$10,$AG348,1,1)/$AH348,0)</f>
        <v>0</v>
      </c>
      <c r="AK348" s="205">
        <f ca="1">IF($AH348&gt;0,OFFSET(DATA!$F$6,$AG$10+27*AK$10,$AG348,1,1)/$AH348,0)</f>
        <v>9.841269841269841E-2</v>
      </c>
      <c r="AL348" s="205">
        <f ca="1">IF($AH348&gt;0,OFFSET(DATA!$F$6,$AG$10+27*AL$10,$AG348,1,1)/$AH348,0)</f>
        <v>0.15238095238095239</v>
      </c>
      <c r="AM348" s="205">
        <f ca="1">IF($AH348&gt;0,OFFSET(DATA!$F$6,$AG$10+27*AM$10,$AG348,1,1)/$AH348,0)</f>
        <v>0.15555555555555556</v>
      </c>
      <c r="AN348" s="205">
        <f ca="1">IF($AH348&gt;0,OFFSET(DATA!$F$6,$AG$10+27*AN$10,$AG348,1,1)/$AH348,0)</f>
        <v>4.7619047619047616E-2</v>
      </c>
      <c r="AO348" s="472">
        <f ca="1">OFFSET(DATA!$F$6,$AG$10+27*AO$10,$AG348,1,1)</f>
        <v>20</v>
      </c>
      <c r="AP348" s="472">
        <f t="shared" ca="1" si="10"/>
        <v>20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20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">
      <c r="AG349" s="472">
        <v>338</v>
      </c>
      <c r="AH349" s="471">
        <f ca="1">OFFSET(DATA!$F$6,$AG$10,$AG349,1,1)</f>
        <v>339</v>
      </c>
      <c r="AI349" s="205">
        <f ca="1">IF($AH349&gt;0,OFFSET(DATA!$F$6,$AG$10+27*AI$10,$AG349,1,1)/$AH349,0)</f>
        <v>0.37463126843657818</v>
      </c>
      <c r="AJ349" s="205">
        <f ca="1">IF($AH349&gt;0,OFFSET(DATA!$F$6,$AG$10+27*AJ$10,$AG349,1,1)/$AH349,0)</f>
        <v>0</v>
      </c>
      <c r="AK349" s="205">
        <f ca="1">IF($AH349&gt;0,OFFSET(DATA!$F$6,$AG$10+27*AK$10,$AG349,1,1)/$AH349,0)</f>
        <v>9.4395280235988199E-2</v>
      </c>
      <c r="AL349" s="205">
        <f ca="1">IF($AH349&gt;0,OFFSET(DATA!$F$6,$AG$10+27*AL$10,$AG349,1,1)/$AH349,0)</f>
        <v>0.15929203539823009</v>
      </c>
      <c r="AM349" s="205">
        <f ca="1">IF($AH349&gt;0,OFFSET(DATA!$F$6,$AG$10+27*AM$10,$AG349,1,1)/$AH349,0)</f>
        <v>0.19174041297935104</v>
      </c>
      <c r="AN349" s="205">
        <f ca="1">IF($AH349&gt;0,OFFSET(DATA!$F$6,$AG$10+27*AN$10,$AG349,1,1)/$AH349,0)</f>
        <v>6.7846607669616518E-2</v>
      </c>
      <c r="AO349" s="472">
        <f ca="1">OFFSET(DATA!$F$6,$AG$10+27*AO$10,$AG349,1,1)</f>
        <v>18</v>
      </c>
      <c r="AP349" s="472">
        <f t="shared" ca="1" si="10"/>
        <v>18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20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">
      <c r="AG350" s="472">
        <v>339</v>
      </c>
      <c r="AH350" s="471">
        <f ca="1">OFFSET(DATA!$F$6,$AG$10,$AG350,1,1)</f>
        <v>346</v>
      </c>
      <c r="AI350" s="205">
        <f ca="1">IF($AH350&gt;0,OFFSET(DATA!$F$6,$AG$10+27*AI$10,$AG350,1,1)/$AH350,0)</f>
        <v>0.35260115606936415</v>
      </c>
      <c r="AJ350" s="205">
        <f ca="1">IF($AH350&gt;0,OFFSET(DATA!$F$6,$AG$10+27*AJ$10,$AG350,1,1)/$AH350,0)</f>
        <v>0</v>
      </c>
      <c r="AK350" s="205">
        <f ca="1">IF($AH350&gt;0,OFFSET(DATA!$F$6,$AG$10+27*AK$10,$AG350,1,1)/$AH350,0)</f>
        <v>9.5375722543352595E-2</v>
      </c>
      <c r="AL350" s="205">
        <f ca="1">IF($AH350&gt;0,OFFSET(DATA!$F$6,$AG$10+27*AL$10,$AG350,1,1)/$AH350,0)</f>
        <v>0.15028901734104047</v>
      </c>
      <c r="AM350" s="205">
        <f ca="1">IF($AH350&gt;0,OFFSET(DATA!$F$6,$AG$10+27*AM$10,$AG350,1,1)/$AH350,0)</f>
        <v>0.2138728323699422</v>
      </c>
      <c r="AN350" s="205">
        <f ca="1">IF($AH350&gt;0,OFFSET(DATA!$F$6,$AG$10+27*AN$10,$AG350,1,1)/$AH350,0)</f>
        <v>6.9364161849710976E-2</v>
      </c>
      <c r="AO350" s="472">
        <f ca="1">OFFSET(DATA!$F$6,$AG$10+27*AO$10,$AG350,1,1)</f>
        <v>21</v>
      </c>
      <c r="AP350" s="472">
        <f t="shared" ca="1" si="10"/>
        <v>21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20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">
      <c r="AG351" s="472">
        <v>340</v>
      </c>
      <c r="AH351" s="471">
        <f ca="1">OFFSET(DATA!$F$6,$AG$10,$AG351,1,1)</f>
        <v>327</v>
      </c>
      <c r="AI351" s="205">
        <f ca="1">IF($AH351&gt;0,OFFSET(DATA!$F$6,$AG$10+27*AI$10,$AG351,1,1)/$AH351,0)</f>
        <v>0.32110091743119268</v>
      </c>
      <c r="AJ351" s="205">
        <f ca="1">IF($AH351&gt;0,OFFSET(DATA!$F$6,$AG$10+27*AJ$10,$AG351,1,1)/$AH351,0)</f>
        <v>0</v>
      </c>
      <c r="AK351" s="205">
        <f ca="1">IF($AH351&gt;0,OFFSET(DATA!$F$6,$AG$10+27*AK$10,$AG351,1,1)/$AH351,0)</f>
        <v>0.10703363914373089</v>
      </c>
      <c r="AL351" s="205">
        <f ca="1">IF($AH351&gt;0,OFFSET(DATA!$F$6,$AG$10+27*AL$10,$AG351,1,1)/$AH351,0)</f>
        <v>0.13761467889908258</v>
      </c>
      <c r="AM351" s="205">
        <f ca="1">IF($AH351&gt;0,OFFSET(DATA!$F$6,$AG$10+27*AM$10,$AG351,1,1)/$AH351,0)</f>
        <v>0.21406727828746178</v>
      </c>
      <c r="AN351" s="205">
        <f ca="1">IF($AH351&gt;0,OFFSET(DATA!$F$6,$AG$10+27*AN$10,$AG351,1,1)/$AH351,0)</f>
        <v>6.1162079510703363E-2</v>
      </c>
      <c r="AO351" s="472">
        <f ca="1">OFFSET(DATA!$F$6,$AG$10+27*AO$10,$AG351,1,1)</f>
        <v>20</v>
      </c>
      <c r="AP351" s="472">
        <f t="shared" ca="1" si="10"/>
        <v>20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21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">
      <c r="AG352" s="472">
        <v>341</v>
      </c>
      <c r="AH352" s="471">
        <f ca="1">OFFSET(DATA!$F$6,$AG$10,$AG352,1,1)</f>
        <v>323</v>
      </c>
      <c r="AI352" s="205">
        <f ca="1">IF($AH352&gt;0,OFFSET(DATA!$F$6,$AG$10+27*AI$10,$AG352,1,1)/$AH352,0)</f>
        <v>0.32817337461300311</v>
      </c>
      <c r="AJ352" s="205">
        <f ca="1">IF($AH352&gt;0,OFFSET(DATA!$F$6,$AG$10+27*AJ$10,$AG352,1,1)/$AH352,0)</f>
        <v>0</v>
      </c>
      <c r="AK352" s="205">
        <f ca="1">IF($AH352&gt;0,OFFSET(DATA!$F$6,$AG$10+27*AK$10,$AG352,1,1)/$AH352,0)</f>
        <v>0.10526315789473684</v>
      </c>
      <c r="AL352" s="205">
        <f ca="1">IF($AH352&gt;0,OFFSET(DATA!$F$6,$AG$10+27*AL$10,$AG352,1,1)/$AH352,0)</f>
        <v>0.15170278637770898</v>
      </c>
      <c r="AM352" s="205">
        <f ca="1">IF($AH352&gt;0,OFFSET(DATA!$F$6,$AG$10+27*AM$10,$AG352,1,1)/$AH352,0)</f>
        <v>0.2260061919504644</v>
      </c>
      <c r="AN352" s="205">
        <f ca="1">IF($AH352&gt;0,OFFSET(DATA!$F$6,$AG$10+27*AN$10,$AG352,1,1)/$AH352,0)</f>
        <v>5.2631578947368418E-2</v>
      </c>
      <c r="AO352" s="472">
        <f ca="1">OFFSET(DATA!$F$6,$AG$10+27*AO$10,$AG352,1,1)</f>
        <v>20</v>
      </c>
      <c r="AP352" s="472">
        <f t="shared" ca="1" si="10"/>
        <v>20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20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">
      <c r="AG353" s="472">
        <v>342</v>
      </c>
      <c r="AH353" s="471">
        <f ca="1">OFFSET(DATA!$F$6,$AG$10,$AG353,1,1)</f>
        <v>347</v>
      </c>
      <c r="AI353" s="205">
        <f ca="1">IF($AH353&gt;0,OFFSET(DATA!$F$6,$AG$10+27*AI$10,$AG353,1,1)/$AH353,0)</f>
        <v>0.31988472622478387</v>
      </c>
      <c r="AJ353" s="205">
        <f ca="1">IF($AH353&gt;0,OFFSET(DATA!$F$6,$AG$10+27*AJ$10,$AG353,1,1)/$AH353,0)</f>
        <v>0</v>
      </c>
      <c r="AK353" s="205">
        <f ca="1">IF($AH353&gt;0,OFFSET(DATA!$F$6,$AG$10+27*AK$10,$AG353,1,1)/$AH353,0)</f>
        <v>8.9337175792507204E-2</v>
      </c>
      <c r="AL353" s="205">
        <f ca="1">IF($AH353&gt;0,OFFSET(DATA!$F$6,$AG$10+27*AL$10,$AG353,1,1)/$AH353,0)</f>
        <v>0.13256484149855907</v>
      </c>
      <c r="AM353" s="205">
        <f ca="1">IF($AH353&gt;0,OFFSET(DATA!$F$6,$AG$10+27*AM$10,$AG353,1,1)/$AH353,0)</f>
        <v>0.207492795389049</v>
      </c>
      <c r="AN353" s="205">
        <f ca="1">IF($AH353&gt;0,OFFSET(DATA!$F$6,$AG$10+27*AN$10,$AG353,1,1)/$AH353,0)</f>
        <v>6.3400576368876083E-2</v>
      </c>
      <c r="AO353" s="472">
        <f ca="1">OFFSET(DATA!$F$6,$AG$10+27*AO$10,$AG353,1,1)</f>
        <v>19</v>
      </c>
      <c r="AP353" s="472">
        <f t="shared" ca="1" si="10"/>
        <v>19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20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">
      <c r="AG354" s="472">
        <v>343</v>
      </c>
      <c r="AH354" s="471">
        <f ca="1">OFFSET(DATA!$F$6,$AG$10,$AG354,1,1)</f>
        <v>372</v>
      </c>
      <c r="AI354" s="205">
        <f ca="1">IF($AH354&gt;0,OFFSET(DATA!$F$6,$AG$10+27*AI$10,$AG354,1,1)/$AH354,0)</f>
        <v>0.30107526881720431</v>
      </c>
      <c r="AJ354" s="205">
        <f ca="1">IF($AH354&gt;0,OFFSET(DATA!$F$6,$AG$10+27*AJ$10,$AG354,1,1)/$AH354,0)</f>
        <v>0</v>
      </c>
      <c r="AK354" s="205">
        <f ca="1">IF($AH354&gt;0,OFFSET(DATA!$F$6,$AG$10+27*AK$10,$AG354,1,1)/$AH354,0)</f>
        <v>8.8709677419354843E-2</v>
      </c>
      <c r="AL354" s="205">
        <f ca="1">IF($AH354&gt;0,OFFSET(DATA!$F$6,$AG$10+27*AL$10,$AG354,1,1)/$AH354,0)</f>
        <v>0.15053763440860216</v>
      </c>
      <c r="AM354" s="205">
        <f ca="1">IF($AH354&gt;0,OFFSET(DATA!$F$6,$AG$10+27*AM$10,$AG354,1,1)/$AH354,0)</f>
        <v>0.23118279569892472</v>
      </c>
      <c r="AN354" s="205">
        <f ca="1">IF($AH354&gt;0,OFFSET(DATA!$F$6,$AG$10+27*AN$10,$AG354,1,1)/$AH354,0)</f>
        <v>9.1397849462365593E-2</v>
      </c>
      <c r="AO354" s="472">
        <f ca="1">OFFSET(DATA!$F$6,$AG$10+27*AO$10,$AG354,1,1)</f>
        <v>20</v>
      </c>
      <c r="AP354" s="472">
        <f t="shared" ca="1" si="10"/>
        <v>20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21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">
      <c r="AG355" s="472">
        <v>344</v>
      </c>
      <c r="AH355" s="471">
        <f ca="1">OFFSET(DATA!$F$6,$AG$10,$AG355,1,1)</f>
        <v>358</v>
      </c>
      <c r="AI355" s="205">
        <f ca="1">IF($AH355&gt;0,OFFSET(DATA!$F$6,$AG$10+27*AI$10,$AG355,1,1)/$AH355,0)</f>
        <v>0.28770949720670391</v>
      </c>
      <c r="AJ355" s="205">
        <f ca="1">IF($AH355&gt;0,OFFSET(DATA!$F$6,$AG$10+27*AJ$10,$AG355,1,1)/$AH355,0)</f>
        <v>0</v>
      </c>
      <c r="AK355" s="205">
        <f ca="1">IF($AH355&gt;0,OFFSET(DATA!$F$6,$AG$10+27*AK$10,$AG355,1,1)/$AH355,0)</f>
        <v>9.7765363128491614E-2</v>
      </c>
      <c r="AL355" s="205">
        <f ca="1">IF($AH355&gt;0,OFFSET(DATA!$F$6,$AG$10+27*AL$10,$AG355,1,1)/$AH355,0)</f>
        <v>0.19832402234636873</v>
      </c>
      <c r="AM355" s="205">
        <f ca="1">IF($AH355&gt;0,OFFSET(DATA!$F$6,$AG$10+27*AM$10,$AG355,1,1)/$AH355,0)</f>
        <v>0.19273743016759776</v>
      </c>
      <c r="AN355" s="205">
        <f ca="1">IF($AH355&gt;0,OFFSET(DATA!$F$6,$AG$10+27*AN$10,$AG355,1,1)/$AH355,0)</f>
        <v>8.9385474860335198E-2</v>
      </c>
      <c r="AO355" s="472">
        <f ca="1">OFFSET(DATA!$F$6,$AG$10+27*AO$10,$AG355,1,1)</f>
        <v>20</v>
      </c>
      <c r="AP355" s="472">
        <f t="shared" ca="1" si="10"/>
        <v>20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21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">
      <c r="AG356" s="472">
        <v>345</v>
      </c>
      <c r="AH356" s="471">
        <f ca="1">OFFSET(DATA!$F$6,$AG$10,$AG356,1,1)</f>
        <v>334</v>
      </c>
      <c r="AI356" s="205">
        <f ca="1">IF($AH356&gt;0,OFFSET(DATA!$F$6,$AG$10+27*AI$10,$AG356,1,1)/$AH356,0)</f>
        <v>0.29940119760479039</v>
      </c>
      <c r="AJ356" s="205">
        <f ca="1">IF($AH356&gt;0,OFFSET(DATA!$F$6,$AG$10+27*AJ$10,$AG356,1,1)/$AH356,0)</f>
        <v>0</v>
      </c>
      <c r="AK356" s="205">
        <f ca="1">IF($AH356&gt;0,OFFSET(DATA!$F$6,$AG$10+27*AK$10,$AG356,1,1)/$AH356,0)</f>
        <v>9.880239520958084E-2</v>
      </c>
      <c r="AL356" s="205">
        <f ca="1">IF($AH356&gt;0,OFFSET(DATA!$F$6,$AG$10+27*AL$10,$AG356,1,1)/$AH356,0)</f>
        <v>0.23053892215568864</v>
      </c>
      <c r="AM356" s="205">
        <f ca="1">IF($AH356&gt;0,OFFSET(DATA!$F$6,$AG$10+27*AM$10,$AG356,1,1)/$AH356,0)</f>
        <v>0.19161676646706588</v>
      </c>
      <c r="AN356" s="205">
        <f ca="1">IF($AH356&gt;0,OFFSET(DATA!$F$6,$AG$10+27*AN$10,$AG356,1,1)/$AH356,0)</f>
        <v>7.1856287425149698E-2</v>
      </c>
      <c r="AO356" s="472">
        <f ca="1">OFFSET(DATA!$F$6,$AG$10+27*AO$10,$AG356,1,1)</f>
        <v>20</v>
      </c>
      <c r="AP356" s="472">
        <f t="shared" ca="1" si="10"/>
        <v>20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20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">
      <c r="AG357" s="472">
        <v>346</v>
      </c>
      <c r="AH357" s="471">
        <f ca="1">OFFSET(DATA!$F$6,$AG$10,$AG357,1,1)</f>
        <v>331</v>
      </c>
      <c r="AI357" s="205">
        <f ca="1">IF($AH357&gt;0,OFFSET(DATA!$F$6,$AG$10+27*AI$10,$AG357,1,1)/$AH357,0)</f>
        <v>0.31419939577039274</v>
      </c>
      <c r="AJ357" s="205">
        <f ca="1">IF($AH357&gt;0,OFFSET(DATA!$F$6,$AG$10+27*AJ$10,$AG357,1,1)/$AH357,0)</f>
        <v>0</v>
      </c>
      <c r="AK357" s="205">
        <f ca="1">IF($AH357&gt;0,OFFSET(DATA!$F$6,$AG$10+27*AK$10,$AG357,1,1)/$AH357,0)</f>
        <v>9.3655589123867067E-2</v>
      </c>
      <c r="AL357" s="205">
        <f ca="1">IF($AH357&gt;0,OFFSET(DATA!$F$6,$AG$10+27*AL$10,$AG357,1,1)/$AH357,0)</f>
        <v>0.17522658610271905</v>
      </c>
      <c r="AM357" s="205">
        <f ca="1">IF($AH357&gt;0,OFFSET(DATA!$F$6,$AG$10+27*AM$10,$AG357,1,1)/$AH357,0)</f>
        <v>0.15407854984894259</v>
      </c>
      <c r="AN357" s="205">
        <f ca="1">IF($AH357&gt;0,OFFSET(DATA!$F$6,$AG$10+27*AN$10,$AG357,1,1)/$AH357,0)</f>
        <v>3.3232628398791542E-2</v>
      </c>
      <c r="AO357" s="472">
        <f ca="1">OFFSET(DATA!$F$6,$AG$10+27*AO$10,$AG357,1,1)</f>
        <v>19</v>
      </c>
      <c r="AP357" s="472">
        <f t="shared" ca="1" si="10"/>
        <v>19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20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">
      <c r="AG358" s="472">
        <v>347</v>
      </c>
      <c r="AH358" s="471">
        <f ca="1">OFFSET(DATA!$F$6,$AG$10,$AG358,1,1)</f>
        <v>346</v>
      </c>
      <c r="AI358" s="205">
        <f ca="1">IF($AH358&gt;0,OFFSET(DATA!$F$6,$AG$10+27*AI$10,$AG358,1,1)/$AH358,0)</f>
        <v>0.31791907514450868</v>
      </c>
      <c r="AJ358" s="205">
        <f ca="1">IF($AH358&gt;0,OFFSET(DATA!$F$6,$AG$10+27*AJ$10,$AG358,1,1)/$AH358,0)</f>
        <v>0</v>
      </c>
      <c r="AK358" s="205">
        <f ca="1">IF($AH358&gt;0,OFFSET(DATA!$F$6,$AG$10+27*AK$10,$AG358,1,1)/$AH358,0)</f>
        <v>9.8265895953757232E-2</v>
      </c>
      <c r="AL358" s="205">
        <f ca="1">IF($AH358&gt;0,OFFSET(DATA!$F$6,$AG$10+27*AL$10,$AG358,1,1)/$AH358,0)</f>
        <v>0.13583815028901733</v>
      </c>
      <c r="AM358" s="205">
        <f ca="1">IF($AH358&gt;0,OFFSET(DATA!$F$6,$AG$10+27*AM$10,$AG358,1,1)/$AH358,0)</f>
        <v>0.22254335260115607</v>
      </c>
      <c r="AN358" s="205">
        <f ca="1">IF($AH358&gt;0,OFFSET(DATA!$F$6,$AG$10+27*AN$10,$AG358,1,1)/$AH358,0)</f>
        <v>4.046242774566474E-2</v>
      </c>
      <c r="AO358" s="472">
        <f ca="1">OFFSET(DATA!$F$6,$AG$10+27*AO$10,$AG358,1,1)</f>
        <v>21</v>
      </c>
      <c r="AP358" s="472">
        <f t="shared" ca="1" si="10"/>
        <v>21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21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">
      <c r="AG359" s="472">
        <v>348</v>
      </c>
      <c r="AH359" s="471">
        <f ca="1">OFFSET(DATA!$F$6,$AG$10,$AG359,1,1)</f>
        <v>362</v>
      </c>
      <c r="AI359" s="205">
        <f ca="1">IF($AH359&gt;0,OFFSET(DATA!$F$6,$AG$10+27*AI$10,$AG359,1,1)/$AH359,0)</f>
        <v>0.29005524861878451</v>
      </c>
      <c r="AJ359" s="205">
        <f ca="1">IF($AH359&gt;0,OFFSET(DATA!$F$6,$AG$10+27*AJ$10,$AG359,1,1)/$AH359,0)</f>
        <v>0</v>
      </c>
      <c r="AK359" s="205">
        <f ca="1">IF($AH359&gt;0,OFFSET(DATA!$F$6,$AG$10+27*AK$10,$AG359,1,1)/$AH359,0)</f>
        <v>9.3922651933701654E-2</v>
      </c>
      <c r="AL359" s="205">
        <f ca="1">IF($AH359&gt;0,OFFSET(DATA!$F$6,$AG$10+27*AL$10,$AG359,1,1)/$AH359,0)</f>
        <v>0.12430939226519337</v>
      </c>
      <c r="AM359" s="205">
        <f ca="1">IF($AH359&gt;0,OFFSET(DATA!$F$6,$AG$10+27*AM$10,$AG359,1,1)/$AH359,0)</f>
        <v>0.26243093922651933</v>
      </c>
      <c r="AN359" s="205">
        <f ca="1">IF($AH359&gt;0,OFFSET(DATA!$F$6,$AG$10+27*AN$10,$AG359,1,1)/$AH359,0)</f>
        <v>6.3535911602209949E-2</v>
      </c>
      <c r="AO359" s="472">
        <f ca="1">OFFSET(DATA!$F$6,$AG$10+27*AO$10,$AG359,1,1)</f>
        <v>21</v>
      </c>
      <c r="AP359" s="472">
        <f t="shared" ref="AP359:AP428" ca="1" si="12">IF($AP$8=1,$AO359,$BA359)</f>
        <v>21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22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">
      <c r="AG360" s="472">
        <v>349</v>
      </c>
      <c r="AH360" s="471">
        <f ca="1">OFFSET(DATA!$F$6,$AG$10,$AG360,1,1)</f>
        <v>315</v>
      </c>
      <c r="AI360" s="205">
        <f ca="1">IF($AH360&gt;0,OFFSET(DATA!$F$6,$AG$10+27*AI$10,$AG360,1,1)/$AH360,0)</f>
        <v>0.32063492063492066</v>
      </c>
      <c r="AJ360" s="205">
        <f ca="1">IF($AH360&gt;0,OFFSET(DATA!$F$6,$AG$10+27*AJ$10,$AG360,1,1)/$AH360,0)</f>
        <v>0</v>
      </c>
      <c r="AK360" s="205">
        <f ca="1">IF($AH360&gt;0,OFFSET(DATA!$F$6,$AG$10+27*AK$10,$AG360,1,1)/$AH360,0)</f>
        <v>8.5714285714285715E-2</v>
      </c>
      <c r="AL360" s="205">
        <f ca="1">IF($AH360&gt;0,OFFSET(DATA!$F$6,$AG$10+27*AL$10,$AG360,1,1)/$AH360,0)</f>
        <v>0.13015873015873017</v>
      </c>
      <c r="AM360" s="205">
        <f ca="1">IF($AH360&gt;0,OFFSET(DATA!$F$6,$AG$10+27*AM$10,$AG360,1,1)/$AH360,0)</f>
        <v>0.23492063492063492</v>
      </c>
      <c r="AN360" s="205">
        <f ca="1">IF($AH360&gt;0,OFFSET(DATA!$F$6,$AG$10+27*AN$10,$AG360,1,1)/$AH360,0)</f>
        <v>4.4444444444444446E-2</v>
      </c>
      <c r="AO360" s="472">
        <f ca="1">OFFSET(DATA!$F$6,$AG$10+27*AO$10,$AG360,1,1)</f>
        <v>21</v>
      </c>
      <c r="AP360" s="472">
        <f t="shared" ca="1" si="12"/>
        <v>21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21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">
      <c r="AG361" s="472">
        <v>350</v>
      </c>
      <c r="AH361" s="471">
        <f ca="1">OFFSET(DATA!$F$6,$AG$10,$AG361,1,1)</f>
        <v>338</v>
      </c>
      <c r="AI361" s="205">
        <f ca="1">IF($AH361&gt;0,OFFSET(DATA!$F$6,$AG$10+27*AI$10,$AG361,1,1)/$AH361,0)</f>
        <v>0.31360946745562129</v>
      </c>
      <c r="AJ361" s="205">
        <f ca="1">IF($AH361&gt;0,OFFSET(DATA!$F$6,$AG$10+27*AJ$10,$AG361,1,1)/$AH361,0)</f>
        <v>0</v>
      </c>
      <c r="AK361" s="205">
        <f ca="1">IF($AH361&gt;0,OFFSET(DATA!$F$6,$AG$10+27*AK$10,$AG361,1,1)/$AH361,0)</f>
        <v>8.2840236686390539E-2</v>
      </c>
      <c r="AL361" s="205">
        <f ca="1">IF($AH361&gt;0,OFFSET(DATA!$F$6,$AG$10+27*AL$10,$AG361,1,1)/$AH361,0)</f>
        <v>0.16272189349112426</v>
      </c>
      <c r="AM361" s="205">
        <f ca="1">IF($AH361&gt;0,OFFSET(DATA!$F$6,$AG$10+27*AM$10,$AG361,1,1)/$AH361,0)</f>
        <v>0.19822485207100593</v>
      </c>
      <c r="AN361" s="205">
        <f ca="1">IF($AH361&gt;0,OFFSET(DATA!$F$6,$AG$10+27*AN$10,$AG361,1,1)/$AH361,0)</f>
        <v>5.3254437869822487E-2</v>
      </c>
      <c r="AO361" s="472">
        <f ca="1">OFFSET(DATA!$F$6,$AG$10+27*AO$10,$AG361,1,1)</f>
        <v>19</v>
      </c>
      <c r="AP361" s="472">
        <f t="shared" ca="1" si="12"/>
        <v>19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20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">
      <c r="AG362" s="472">
        <v>351</v>
      </c>
      <c r="AH362" s="471">
        <f ca="1">OFFSET(DATA!$F$6,$AG$10,$AG362,1,1)</f>
        <v>358</v>
      </c>
      <c r="AI362" s="205">
        <f ca="1">IF($AH362&gt;0,OFFSET(DATA!$F$6,$AG$10+27*AI$10,$AG362,1,1)/$AH362,0)</f>
        <v>0.32402234636871508</v>
      </c>
      <c r="AJ362" s="205">
        <f ca="1">IF($AH362&gt;0,OFFSET(DATA!$F$6,$AG$10+27*AJ$10,$AG362,1,1)/$AH362,0)</f>
        <v>0</v>
      </c>
      <c r="AK362" s="205">
        <f ca="1">IF($AH362&gt;0,OFFSET(DATA!$F$6,$AG$10+27*AK$10,$AG362,1,1)/$AH362,0)</f>
        <v>6.7039106145251395E-2</v>
      </c>
      <c r="AL362" s="205">
        <f ca="1">IF($AH362&gt;0,OFFSET(DATA!$F$6,$AG$10+27*AL$10,$AG362,1,1)/$AH362,0)</f>
        <v>0.17318435754189945</v>
      </c>
      <c r="AM362" s="205">
        <f ca="1">IF($AH362&gt;0,OFFSET(DATA!$F$6,$AG$10+27*AM$10,$AG362,1,1)/$AH362,0)</f>
        <v>0.17597765363128492</v>
      </c>
      <c r="AN362" s="205">
        <f ca="1">IF($AH362&gt;0,OFFSET(DATA!$F$6,$AG$10+27*AN$10,$AG362,1,1)/$AH362,0)</f>
        <v>5.3072625698324022E-2</v>
      </c>
      <c r="AO362" s="472">
        <f ca="1">OFFSET(DATA!$F$6,$AG$10+27*AO$10,$AG362,1,1)</f>
        <v>20</v>
      </c>
      <c r="AP362" s="472">
        <f t="shared" ca="1" si="12"/>
        <v>20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22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">
      <c r="AG363" s="472">
        <v>352</v>
      </c>
      <c r="AH363" s="471">
        <f ca="1">OFFSET(DATA!$F$6,$AG$10,$AG363,1,1)</f>
        <v>374</v>
      </c>
      <c r="AI363" s="205">
        <f ca="1">IF($AH363&gt;0,OFFSET(DATA!$F$6,$AG$10+27*AI$10,$AG363,1,1)/$AH363,0)</f>
        <v>0.3235294117647059</v>
      </c>
      <c r="AJ363" s="205">
        <f ca="1">IF($AH363&gt;0,OFFSET(DATA!$F$6,$AG$10+27*AJ$10,$AG363,1,1)/$AH363,0)</f>
        <v>0</v>
      </c>
      <c r="AK363" s="205">
        <f ca="1">IF($AH363&gt;0,OFFSET(DATA!$F$6,$AG$10+27*AK$10,$AG363,1,1)/$AH363,0)</f>
        <v>6.4171122994652413E-2</v>
      </c>
      <c r="AL363" s="205">
        <f ca="1">IF($AH363&gt;0,OFFSET(DATA!$F$6,$AG$10+27*AL$10,$AG363,1,1)/$AH363,0)</f>
        <v>0.13368983957219252</v>
      </c>
      <c r="AM363" s="205">
        <f ca="1">IF($AH363&gt;0,OFFSET(DATA!$F$6,$AG$10+27*AM$10,$AG363,1,1)/$AH363,0)</f>
        <v>0.23796791443850268</v>
      </c>
      <c r="AN363" s="205">
        <f ca="1">IF($AH363&gt;0,OFFSET(DATA!$F$6,$AG$10+27*AN$10,$AG363,1,1)/$AH363,0)</f>
        <v>7.2192513368983954E-2</v>
      </c>
      <c r="AO363" s="472">
        <f ca="1">OFFSET(DATA!$F$6,$AG$10+27*AO$10,$AG363,1,1)</f>
        <v>22</v>
      </c>
      <c r="AP363" s="472">
        <f t="shared" ca="1" si="12"/>
        <v>22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22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">
      <c r="AG364" s="472">
        <v>353</v>
      </c>
      <c r="AH364" s="471">
        <f ca="1">OFFSET(DATA!$F$6,$AG$10,$AG364,1,1)</f>
        <v>333</v>
      </c>
      <c r="AI364" s="205">
        <f ca="1">IF($AH364&gt;0,OFFSET(DATA!$F$6,$AG$10+27*AI$10,$AG364,1,1)/$AH364,0)</f>
        <v>0.31231231231231232</v>
      </c>
      <c r="AJ364" s="205">
        <f ca="1">IF($AH364&gt;0,OFFSET(DATA!$F$6,$AG$10+27*AJ$10,$AG364,1,1)/$AH364,0)</f>
        <v>0</v>
      </c>
      <c r="AK364" s="205">
        <f ca="1">IF($AH364&gt;0,OFFSET(DATA!$F$6,$AG$10+27*AK$10,$AG364,1,1)/$AH364,0)</f>
        <v>6.9069069069069067E-2</v>
      </c>
      <c r="AL364" s="205">
        <f ca="1">IF($AH364&gt;0,OFFSET(DATA!$F$6,$AG$10+27*AL$10,$AG364,1,1)/$AH364,0)</f>
        <v>0.17417417417417416</v>
      </c>
      <c r="AM364" s="205">
        <f ca="1">IF($AH364&gt;0,OFFSET(DATA!$F$6,$AG$10+27*AM$10,$AG364,1,1)/$AH364,0)</f>
        <v>0.16816816816816818</v>
      </c>
      <c r="AN364" s="205">
        <f ca="1">IF($AH364&gt;0,OFFSET(DATA!$F$6,$AG$10+27*AN$10,$AG364,1,1)/$AH364,0)</f>
        <v>4.8048048048048048E-2</v>
      </c>
      <c r="AO364" s="472">
        <f ca="1">OFFSET(DATA!$F$6,$AG$10+27*AO$10,$AG364,1,1)</f>
        <v>21</v>
      </c>
      <c r="AP364" s="472">
        <f t="shared" ca="1" si="12"/>
        <v>21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21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">
      <c r="AG365" s="472">
        <v>354</v>
      </c>
      <c r="AH365" s="471">
        <f ca="1">OFFSET(DATA!$F$6,$AG$10,$AG365,1,1)</f>
        <v>365</v>
      </c>
      <c r="AI365" s="205">
        <f ca="1">IF($AH365&gt;0,OFFSET(DATA!$F$6,$AG$10+27*AI$10,$AG365,1,1)/$AH365,0)</f>
        <v>0.32054794520547947</v>
      </c>
      <c r="AJ365" s="205">
        <f ca="1">IF($AH365&gt;0,OFFSET(DATA!$F$6,$AG$10+27*AJ$10,$AG365,1,1)/$AH365,0)</f>
        <v>0</v>
      </c>
      <c r="AK365" s="205">
        <f ca="1">IF($AH365&gt;0,OFFSET(DATA!$F$6,$AG$10+27*AK$10,$AG365,1,1)/$AH365,0)</f>
        <v>5.4794520547945202E-2</v>
      </c>
      <c r="AL365" s="205">
        <f ca="1">IF($AH365&gt;0,OFFSET(DATA!$F$6,$AG$10+27*AL$10,$AG365,1,1)/$AH365,0)</f>
        <v>0.16712328767123288</v>
      </c>
      <c r="AM365" s="205">
        <f ca="1">IF($AH365&gt;0,OFFSET(DATA!$F$6,$AG$10+27*AM$10,$AG365,1,1)/$AH365,0)</f>
        <v>0.18630136986301371</v>
      </c>
      <c r="AN365" s="205">
        <f ca="1">IF($AH365&gt;0,OFFSET(DATA!$F$6,$AG$10+27*AN$10,$AG365,1,1)/$AH365,0)</f>
        <v>6.3013698630136991E-2</v>
      </c>
      <c r="AO365" s="472">
        <f ca="1">OFFSET(DATA!$F$6,$AG$10+27*AO$10,$AG365,1,1)</f>
        <v>20</v>
      </c>
      <c r="AP365" s="472">
        <f t="shared" ca="1" si="12"/>
        <v>20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21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">
      <c r="AG366" s="472">
        <v>355</v>
      </c>
      <c r="AH366" s="471">
        <f ca="1">OFFSET(DATA!$F$6,$AG$10,$AG366,1,1)</f>
        <v>388</v>
      </c>
      <c r="AI366" s="205">
        <f ca="1">IF($AH366&gt;0,OFFSET(DATA!$F$6,$AG$10+27*AI$10,$AG366,1,1)/$AH366,0)</f>
        <v>0.30927835051546393</v>
      </c>
      <c r="AJ366" s="205">
        <f ca="1">IF($AH366&gt;0,OFFSET(DATA!$F$6,$AG$10+27*AJ$10,$AG366,1,1)/$AH366,0)</f>
        <v>0</v>
      </c>
      <c r="AK366" s="205">
        <f ca="1">IF($AH366&gt;0,OFFSET(DATA!$F$6,$AG$10+27*AK$10,$AG366,1,1)/$AH366,0)</f>
        <v>5.4123711340206188E-2</v>
      </c>
      <c r="AL366" s="205">
        <f ca="1">IF($AH366&gt;0,OFFSET(DATA!$F$6,$AG$10+27*AL$10,$AG366,1,1)/$AH366,0)</f>
        <v>0.15721649484536082</v>
      </c>
      <c r="AM366" s="205">
        <f ca="1">IF($AH366&gt;0,OFFSET(DATA!$F$6,$AG$10+27*AM$10,$AG366,1,1)/$AH366,0)</f>
        <v>0.2422680412371134</v>
      </c>
      <c r="AN366" s="205">
        <f ca="1">IF($AH366&gt;0,OFFSET(DATA!$F$6,$AG$10+27*AN$10,$AG366,1,1)/$AH366,0)</f>
        <v>6.1855670103092786E-2</v>
      </c>
      <c r="AO366" s="472">
        <f ca="1">OFFSET(DATA!$F$6,$AG$10+27*AO$10,$AG366,1,1)</f>
        <v>21</v>
      </c>
      <c r="AP366" s="472">
        <f t="shared" ca="1" si="12"/>
        <v>21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22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">
      <c r="AG367" s="472">
        <v>356</v>
      </c>
      <c r="AH367" s="471">
        <f ca="1">OFFSET(DATA!$F$6,$AG$10,$AG367,1,1)</f>
        <v>395</v>
      </c>
      <c r="AI367" s="205">
        <f ca="1">IF($AH367&gt;0,OFFSET(DATA!$F$6,$AG$10+27*AI$10,$AG367,1,1)/$AH367,0)</f>
        <v>0.29113924050632911</v>
      </c>
      <c r="AJ367" s="205">
        <f ca="1">IF($AH367&gt;0,OFFSET(DATA!$F$6,$AG$10+27*AJ$10,$AG367,1,1)/$AH367,0)</f>
        <v>0</v>
      </c>
      <c r="AK367" s="205">
        <f ca="1">IF($AH367&gt;0,OFFSET(DATA!$F$6,$AG$10+27*AK$10,$AG367,1,1)/$AH367,0)</f>
        <v>5.0632911392405063E-2</v>
      </c>
      <c r="AL367" s="205">
        <f ca="1">IF($AH367&gt;0,OFFSET(DATA!$F$6,$AG$10+27*AL$10,$AG367,1,1)/$AH367,0)</f>
        <v>0.16708860759493671</v>
      </c>
      <c r="AM367" s="205">
        <f ca="1">IF($AH367&gt;0,OFFSET(DATA!$F$6,$AG$10+27*AM$10,$AG367,1,1)/$AH367,0)</f>
        <v>0.23037974683544304</v>
      </c>
      <c r="AN367" s="205">
        <f ca="1">IF($AH367&gt;0,OFFSET(DATA!$F$6,$AG$10+27*AN$10,$AG367,1,1)/$AH367,0)</f>
        <v>4.0506329113924051E-2</v>
      </c>
      <c r="AO367" s="472">
        <f ca="1">OFFSET(DATA!$F$6,$AG$10+27*AO$10,$AG367,1,1)</f>
        <v>21</v>
      </c>
      <c r="AP367" s="472">
        <f t="shared" ca="1" si="12"/>
        <v>21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21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">
      <c r="AG368" s="472">
        <v>357</v>
      </c>
      <c r="AH368" s="471">
        <f ca="1">OFFSET(DATA!$F$6,$AG$10,$AG368,1,1)</f>
        <v>411</v>
      </c>
      <c r="AI368" s="205">
        <f ca="1">IF($AH368&gt;0,OFFSET(DATA!$F$6,$AG$10+27*AI$10,$AG368,1,1)/$AH368,0)</f>
        <v>0.28467153284671531</v>
      </c>
      <c r="AJ368" s="205">
        <f ca="1">IF($AH368&gt;0,OFFSET(DATA!$F$6,$AG$10+27*AJ$10,$AG368,1,1)/$AH368,0)</f>
        <v>0</v>
      </c>
      <c r="AK368" s="205">
        <f ca="1">IF($AH368&gt;0,OFFSET(DATA!$F$6,$AG$10+27*AK$10,$AG368,1,1)/$AH368,0)</f>
        <v>4.8661800486618008E-2</v>
      </c>
      <c r="AL368" s="205">
        <f ca="1">IF($AH368&gt;0,OFFSET(DATA!$F$6,$AG$10+27*AL$10,$AG368,1,1)/$AH368,0)</f>
        <v>0.19951338199513383</v>
      </c>
      <c r="AM368" s="205">
        <f ca="1">IF($AH368&gt;0,OFFSET(DATA!$F$6,$AG$10+27*AM$10,$AG368,1,1)/$AH368,0)</f>
        <v>0.20437956204379562</v>
      </c>
      <c r="AN368" s="205">
        <f ca="1">IF($AH368&gt;0,OFFSET(DATA!$F$6,$AG$10+27*AN$10,$AG368,1,1)/$AH368,0)</f>
        <v>2.9197080291970802E-2</v>
      </c>
      <c r="AO368" s="472">
        <f ca="1">OFFSET(DATA!$F$6,$AG$10+27*AO$10,$AG368,1,1)</f>
        <v>21</v>
      </c>
      <c r="AP368" s="472">
        <f t="shared" ca="1" si="12"/>
        <v>21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21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">
      <c r="AG369" s="472">
        <v>358</v>
      </c>
      <c r="AH369" s="471">
        <f ca="1">OFFSET(DATA!$F$6,$AG$10,$AG369,1,1)</f>
        <v>376</v>
      </c>
      <c r="AI369" s="205">
        <f ca="1">IF($AH369&gt;0,OFFSET(DATA!$F$6,$AG$10+27*AI$10,$AG369,1,1)/$AH369,0)</f>
        <v>0.30851063829787234</v>
      </c>
      <c r="AJ369" s="205">
        <f ca="1">IF($AH369&gt;0,OFFSET(DATA!$F$6,$AG$10+27*AJ$10,$AG369,1,1)/$AH369,0)</f>
        <v>0</v>
      </c>
      <c r="AK369" s="205">
        <f ca="1">IF($AH369&gt;0,OFFSET(DATA!$F$6,$AG$10+27*AK$10,$AG369,1,1)/$AH369,0)</f>
        <v>4.2553191489361701E-2</v>
      </c>
      <c r="AL369" s="205">
        <f ca="1">IF($AH369&gt;0,OFFSET(DATA!$F$6,$AG$10+27*AL$10,$AG369,1,1)/$AH369,0)</f>
        <v>0.23138297872340424</v>
      </c>
      <c r="AM369" s="205">
        <f ca="1">IF($AH369&gt;0,OFFSET(DATA!$F$6,$AG$10+27*AM$10,$AG369,1,1)/$AH369,0)</f>
        <v>0.18617021276595744</v>
      </c>
      <c r="AN369" s="205">
        <f ca="1">IF($AH369&gt;0,OFFSET(DATA!$F$6,$AG$10+27*AN$10,$AG369,1,1)/$AH369,0)</f>
        <v>3.1914893617021274E-2</v>
      </c>
      <c r="AO369" s="472">
        <f ca="1">OFFSET(DATA!$F$6,$AG$10+27*AO$10,$AG369,1,1)</f>
        <v>22</v>
      </c>
      <c r="AP369" s="472">
        <f t="shared" ca="1" si="12"/>
        <v>22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22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">
      <c r="AG370" s="472">
        <v>359</v>
      </c>
      <c r="AH370" s="471">
        <f ca="1">OFFSET(DATA!$F$6,$AG$10,$AG370,1,1)</f>
        <v>387</v>
      </c>
      <c r="AI370" s="205">
        <f ca="1">IF($AH370&gt;0,OFFSET(DATA!$F$6,$AG$10+27*AI$10,$AG370,1,1)/$AH370,0)</f>
        <v>0.32816537467700257</v>
      </c>
      <c r="AJ370" s="205">
        <f ca="1">IF($AH370&gt;0,OFFSET(DATA!$F$6,$AG$10+27*AJ$10,$AG370,1,1)/$AH370,0)</f>
        <v>0</v>
      </c>
      <c r="AK370" s="205">
        <f ca="1">IF($AH370&gt;0,OFFSET(DATA!$F$6,$AG$10+27*AK$10,$AG370,1,1)/$AH370,0)</f>
        <v>4.3927648578811367E-2</v>
      </c>
      <c r="AL370" s="205">
        <f ca="1">IF($AH370&gt;0,OFFSET(DATA!$F$6,$AG$10+27*AL$10,$AG370,1,1)/$AH370,0)</f>
        <v>0.21963824289405684</v>
      </c>
      <c r="AM370" s="205">
        <f ca="1">IF($AH370&gt;0,OFFSET(DATA!$F$6,$AG$10+27*AM$10,$AG370,1,1)/$AH370,0)</f>
        <v>0.2144702842377261</v>
      </c>
      <c r="AN370" s="205">
        <f ca="1">IF($AH370&gt;0,OFFSET(DATA!$F$6,$AG$10+27*AN$10,$AG370,1,1)/$AH370,0)</f>
        <v>4.3927648578811367E-2</v>
      </c>
      <c r="AO370" s="472">
        <f ca="1">OFFSET(DATA!$F$6,$AG$10+27*AO$10,$AG370,1,1)</f>
        <v>20</v>
      </c>
      <c r="AP370" s="472">
        <f t="shared" ca="1" si="12"/>
        <v>20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20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">
      <c r="AG371" s="472">
        <v>360</v>
      </c>
      <c r="AH371" s="471">
        <f ca="1">OFFSET(DATA!$F$6,$AG$10,$AG371,1,1)</f>
        <v>401</v>
      </c>
      <c r="AI371" s="205">
        <f ca="1">IF($AH371&gt;0,OFFSET(DATA!$F$6,$AG$10+27*AI$10,$AG371,1,1)/$AH371,0)</f>
        <v>0.33416458852867831</v>
      </c>
      <c r="AJ371" s="205">
        <f ca="1">IF($AH371&gt;0,OFFSET(DATA!$F$6,$AG$10+27*AJ$10,$AG371,1,1)/$AH371,0)</f>
        <v>0</v>
      </c>
      <c r="AK371" s="205">
        <f ca="1">IF($AH371&gt;0,OFFSET(DATA!$F$6,$AG$10+27*AK$10,$AG371,1,1)/$AH371,0)</f>
        <v>3.9900249376558602E-2</v>
      </c>
      <c r="AL371" s="205">
        <f ca="1">IF($AH371&gt;0,OFFSET(DATA!$F$6,$AG$10+27*AL$10,$AG371,1,1)/$AH371,0)</f>
        <v>0.19451371571072318</v>
      </c>
      <c r="AM371" s="205">
        <f ca="1">IF($AH371&gt;0,OFFSET(DATA!$F$6,$AG$10+27*AM$10,$AG371,1,1)/$AH371,0)</f>
        <v>0.25436408977556108</v>
      </c>
      <c r="AN371" s="205">
        <f ca="1">IF($AH371&gt;0,OFFSET(DATA!$F$6,$AG$10+27*AN$10,$AG371,1,1)/$AH371,0)</f>
        <v>8.2294264339152115E-2</v>
      </c>
      <c r="AO371" s="472">
        <f ca="1">OFFSET(DATA!$F$6,$AG$10+27*AO$10,$AG371,1,1)</f>
        <v>21</v>
      </c>
      <c r="AP371" s="472">
        <f t="shared" ca="1" si="12"/>
        <v>21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20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">
      <c r="AG372" s="472">
        <v>361</v>
      </c>
      <c r="AH372" s="471">
        <f ca="1">OFFSET(DATA!$F$6,$AG$10,$AG372,1,1)</f>
        <v>417</v>
      </c>
      <c r="AI372" s="205">
        <f ca="1">IF($AH372&gt;0,OFFSET(DATA!$F$6,$AG$10+27*AI$10,$AG372,1,1)/$AH372,0)</f>
        <v>0.35491606714628299</v>
      </c>
      <c r="AJ372" s="205">
        <f ca="1">IF($AH372&gt;0,OFFSET(DATA!$F$6,$AG$10+27*AJ$10,$AG372,1,1)/$AH372,0)</f>
        <v>2.3980815347721821E-3</v>
      </c>
      <c r="AK372" s="205">
        <f ca="1">IF($AH372&gt;0,OFFSET(DATA!$F$6,$AG$10+27*AK$10,$AG372,1,1)/$AH372,0)</f>
        <v>3.8369304556354913E-2</v>
      </c>
      <c r="AL372" s="205">
        <f ca="1">IF($AH372&gt;0,OFFSET(DATA!$F$6,$AG$10+27*AL$10,$AG372,1,1)/$AH372,0)</f>
        <v>0.1342925659472422</v>
      </c>
      <c r="AM372" s="205">
        <f ca="1">IF($AH372&gt;0,OFFSET(DATA!$F$6,$AG$10+27*AM$10,$AG372,1,1)/$AH372,0)</f>
        <v>0.26858513189448441</v>
      </c>
      <c r="AN372" s="205">
        <f ca="1">IF($AH372&gt;0,OFFSET(DATA!$F$6,$AG$10+27*AN$10,$AG372,1,1)/$AH372,0)</f>
        <v>8.6330935251798566E-2</v>
      </c>
      <c r="AO372" s="472">
        <f ca="1">OFFSET(DATA!$F$6,$AG$10+27*AO$10,$AG372,1,1)</f>
        <v>20</v>
      </c>
      <c r="AP372" s="472">
        <f t="shared" ca="1" si="12"/>
        <v>20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20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">
      <c r="AG373" s="472">
        <v>362</v>
      </c>
      <c r="AH373" s="471">
        <f ca="1">OFFSET(DATA!$F$6,$AG$10,$AG373,1,1)</f>
        <v>346</v>
      </c>
      <c r="AI373" s="205">
        <f ca="1">IF($AH373&gt;0,OFFSET(DATA!$F$6,$AG$10+27*AI$10,$AG373,1,1)/$AH373,0)</f>
        <v>0.34971098265895956</v>
      </c>
      <c r="AJ373" s="205">
        <f ca="1">IF($AH373&gt;0,OFFSET(DATA!$F$6,$AG$10+27*AJ$10,$AG373,1,1)/$AH373,0)</f>
        <v>2.8901734104046241E-3</v>
      </c>
      <c r="AK373" s="205">
        <f ca="1">IF($AH373&gt;0,OFFSET(DATA!$F$6,$AG$10+27*AK$10,$AG373,1,1)/$AH373,0)</f>
        <v>5.2023121387283239E-2</v>
      </c>
      <c r="AL373" s="205">
        <f ca="1">IF($AH373&gt;0,OFFSET(DATA!$F$6,$AG$10+27*AL$10,$AG373,1,1)/$AH373,0)</f>
        <v>0.1416184971098266</v>
      </c>
      <c r="AM373" s="205">
        <f ca="1">IF($AH373&gt;0,OFFSET(DATA!$F$6,$AG$10+27*AM$10,$AG373,1,1)/$AH373,0)</f>
        <v>0.2138728323699422</v>
      </c>
      <c r="AN373" s="205">
        <f ca="1">IF($AH373&gt;0,OFFSET(DATA!$F$6,$AG$10+27*AN$10,$AG373,1,1)/$AH373,0)</f>
        <v>6.9364161849710976E-2</v>
      </c>
      <c r="AO373" s="472">
        <f ca="1">OFFSET(DATA!$F$6,$AG$10+27*AO$10,$AG373,1,1)</f>
        <v>17</v>
      </c>
      <c r="AP373" s="472">
        <f t="shared" ca="1" si="12"/>
        <v>17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17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">
      <c r="AG374" s="472">
        <v>363</v>
      </c>
      <c r="AH374" s="471">
        <f ca="1">OFFSET(DATA!$F$6,$AG$10,$AG374,1,1)</f>
        <v>364</v>
      </c>
      <c r="AI374" s="205">
        <f ca="1">IF($AH374&gt;0,OFFSET(DATA!$F$6,$AG$10+27*AI$10,$AG374,1,1)/$AH374,0)</f>
        <v>0.37362637362637363</v>
      </c>
      <c r="AJ374" s="205">
        <f ca="1">IF($AH374&gt;0,OFFSET(DATA!$F$6,$AG$10+27*AJ$10,$AG374,1,1)/$AH374,0)</f>
        <v>2.7472527472527475E-3</v>
      </c>
      <c r="AK374" s="205">
        <f ca="1">IF($AH374&gt;0,OFFSET(DATA!$F$6,$AG$10+27*AK$10,$AG374,1,1)/$AH374,0)</f>
        <v>4.9450549450549448E-2</v>
      </c>
      <c r="AL374" s="205">
        <f ca="1">IF($AH374&gt;0,OFFSET(DATA!$F$6,$AG$10+27*AL$10,$AG374,1,1)/$AH374,0)</f>
        <v>0.16208791208791209</v>
      </c>
      <c r="AM374" s="205">
        <f ca="1">IF($AH374&gt;0,OFFSET(DATA!$F$6,$AG$10+27*AM$10,$AG374,1,1)/$AH374,0)</f>
        <v>0.19780219780219779</v>
      </c>
      <c r="AN374" s="205">
        <f ca="1">IF($AH374&gt;0,OFFSET(DATA!$F$6,$AG$10+27*AN$10,$AG374,1,1)/$AH374,0)</f>
        <v>7.1428571428571425E-2</v>
      </c>
      <c r="AO374" s="472">
        <f ca="1">OFFSET(DATA!$F$6,$AG$10+27*AO$10,$AG374,1,1)</f>
        <v>17</v>
      </c>
      <c r="AP374" s="472">
        <f t="shared" ca="1" si="12"/>
        <v>17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17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">
      <c r="AG375" s="472">
        <v>364</v>
      </c>
      <c r="AH375" s="471">
        <f ca="1">OFFSET(DATA!$F$6,$AG$10,$AG375,1,1)</f>
        <v>386</v>
      </c>
      <c r="AI375" s="205">
        <f ca="1">IF($AH375&gt;0,OFFSET(DATA!$F$6,$AG$10+27*AI$10,$AG375,1,1)/$AH375,0)</f>
        <v>0.35233160621761656</v>
      </c>
      <c r="AJ375" s="205">
        <f ca="1">IF($AH375&gt;0,OFFSET(DATA!$F$6,$AG$10+27*AJ$10,$AG375,1,1)/$AH375,0)</f>
        <v>2.5906735751295338E-3</v>
      </c>
      <c r="AK375" s="205">
        <f ca="1">IF($AH375&gt;0,OFFSET(DATA!$F$6,$AG$10+27*AK$10,$AG375,1,1)/$AH375,0)</f>
        <v>4.9222797927461141E-2</v>
      </c>
      <c r="AL375" s="205">
        <f ca="1">IF($AH375&gt;0,OFFSET(DATA!$F$6,$AG$10+27*AL$10,$AG375,1,1)/$AH375,0)</f>
        <v>0.11658031088082901</v>
      </c>
      <c r="AM375" s="205">
        <f ca="1">IF($AH375&gt;0,OFFSET(DATA!$F$6,$AG$10+27*AM$10,$AG375,1,1)/$AH375,0)</f>
        <v>0.22020725388601037</v>
      </c>
      <c r="AN375" s="205">
        <f ca="1">IF($AH375&gt;0,OFFSET(DATA!$F$6,$AG$10+27*AN$10,$AG375,1,1)/$AH375,0)</f>
        <v>9.0673575129533682E-2</v>
      </c>
      <c r="AO375" s="472">
        <f ca="1">OFFSET(DATA!$F$6,$AG$10+27*AO$10,$AG375,1,1)</f>
        <v>17</v>
      </c>
      <c r="AP375" s="472">
        <f t="shared" ca="1" si="12"/>
        <v>17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17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">
      <c r="AG376" s="472">
        <v>365</v>
      </c>
      <c r="AH376" s="471">
        <f ca="1">OFFSET(DATA!$F$6,$AG$10,$AG376,1,1)</f>
        <v>376</v>
      </c>
      <c r="AI376" s="205">
        <f ca="1">IF($AH376&gt;0,OFFSET(DATA!$F$6,$AG$10+27*AI$10,$AG376,1,1)/$AH376,0)</f>
        <v>0.34840425531914893</v>
      </c>
      <c r="AJ376" s="205">
        <f ca="1">IF($AH376&gt;0,OFFSET(DATA!$F$6,$AG$10+27*AJ$10,$AG376,1,1)/$AH376,0)</f>
        <v>2.6595744680851063E-3</v>
      </c>
      <c r="AK376" s="205">
        <f ca="1">IF($AH376&gt;0,OFFSET(DATA!$F$6,$AG$10+27*AK$10,$AG376,1,1)/$AH376,0)</f>
        <v>5.5851063829787231E-2</v>
      </c>
      <c r="AL376" s="205">
        <f ca="1">IF($AH376&gt;0,OFFSET(DATA!$F$6,$AG$10+27*AL$10,$AG376,1,1)/$AH376,0)</f>
        <v>0.125</v>
      </c>
      <c r="AM376" s="205">
        <f ca="1">IF($AH376&gt;0,OFFSET(DATA!$F$6,$AG$10+27*AM$10,$AG376,1,1)/$AH376,0)</f>
        <v>0.24202127659574468</v>
      </c>
      <c r="AN376" s="205">
        <f ca="1">IF($AH376&gt;0,OFFSET(DATA!$F$6,$AG$10+27*AN$10,$AG376,1,1)/$AH376,0)</f>
        <v>8.2446808510638292E-2</v>
      </c>
      <c r="AO376" s="472">
        <f ca="1">OFFSET(DATA!$F$6,$AG$10+27*AO$10,$AG376,1,1)</f>
        <v>18</v>
      </c>
      <c r="AP376" s="472">
        <f t="shared" ca="1" si="12"/>
        <v>18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18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">
      <c r="AG377" s="472">
        <v>366</v>
      </c>
      <c r="AH377" s="471">
        <f ca="1">OFFSET(DATA!$F$6,$AG$10,$AG377,1,1)</f>
        <v>369</v>
      </c>
      <c r="AI377" s="205">
        <f ca="1">IF($AH377&gt;0,OFFSET(DATA!$F$6,$AG$10+27*AI$10,$AG377,1,1)/$AH377,0)</f>
        <v>0.34417344173441733</v>
      </c>
      <c r="AJ377" s="205">
        <f ca="1">IF($AH377&gt;0,OFFSET(DATA!$F$6,$AG$10+27*AJ$10,$AG377,1,1)/$AH377,0)</f>
        <v>2.7100271002710027E-3</v>
      </c>
      <c r="AK377" s="205">
        <f ca="1">IF($AH377&gt;0,OFFSET(DATA!$F$6,$AG$10+27*AK$10,$AG377,1,1)/$AH377,0)</f>
        <v>5.9620596205962058E-2</v>
      </c>
      <c r="AL377" s="205">
        <f ca="1">IF($AH377&gt;0,OFFSET(DATA!$F$6,$AG$10+27*AL$10,$AG377,1,1)/$AH377,0)</f>
        <v>0.17344173441734417</v>
      </c>
      <c r="AM377" s="205">
        <f ca="1">IF($AH377&gt;0,OFFSET(DATA!$F$6,$AG$10+27*AM$10,$AG377,1,1)/$AH377,0)</f>
        <v>0.21138211382113822</v>
      </c>
      <c r="AN377" s="205">
        <f ca="1">IF($AH377&gt;0,OFFSET(DATA!$F$6,$AG$10+27*AN$10,$AG377,1,1)/$AH377,0)</f>
        <v>8.6720867208672087E-2</v>
      </c>
      <c r="AO377" s="472">
        <f ca="1">OFFSET(DATA!$F$6,$AG$10+27*AO$10,$AG377,1,1)</f>
        <v>19</v>
      </c>
      <c r="AP377" s="472">
        <f t="shared" ca="1" si="12"/>
        <v>19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19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">
      <c r="AG378" s="472">
        <v>367</v>
      </c>
      <c r="AH378" s="471">
        <f ca="1">OFFSET(DATA!$F$6,$AG$10,$AG378,1,1)</f>
        <v>352</v>
      </c>
      <c r="AI378" s="205">
        <f ca="1">IF($AH378&gt;0,OFFSET(DATA!$F$6,$AG$10+27*AI$10,$AG378,1,1)/$AH378,0)</f>
        <v>0.35511363636363635</v>
      </c>
      <c r="AJ378" s="205">
        <f ca="1">IF($AH378&gt;0,OFFSET(DATA!$F$6,$AG$10+27*AJ$10,$AG378,1,1)/$AH378,0)</f>
        <v>2.840909090909091E-3</v>
      </c>
      <c r="AK378" s="205">
        <f ca="1">IF($AH378&gt;0,OFFSET(DATA!$F$6,$AG$10+27*AK$10,$AG378,1,1)/$AH378,0)</f>
        <v>5.6818181818181816E-2</v>
      </c>
      <c r="AL378" s="205">
        <f ca="1">IF($AH378&gt;0,OFFSET(DATA!$F$6,$AG$10+27*AL$10,$AG378,1,1)/$AH378,0)</f>
        <v>0.17897727272727273</v>
      </c>
      <c r="AM378" s="205">
        <f ca="1">IF($AH378&gt;0,OFFSET(DATA!$F$6,$AG$10+27*AM$10,$AG378,1,1)/$AH378,0)</f>
        <v>0.16761363636363635</v>
      </c>
      <c r="AN378" s="205">
        <f ca="1">IF($AH378&gt;0,OFFSET(DATA!$F$6,$AG$10+27*AN$10,$AG378,1,1)/$AH378,0)</f>
        <v>6.25E-2</v>
      </c>
      <c r="AO378" s="472">
        <f ca="1">OFFSET(DATA!$F$6,$AG$10+27*AO$10,$AG378,1,1)</f>
        <v>17</v>
      </c>
      <c r="AP378" s="472">
        <f t="shared" ca="1" si="12"/>
        <v>17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17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">
      <c r="AG379" s="472">
        <v>368</v>
      </c>
      <c r="AH379" s="471">
        <f ca="1">OFFSET(DATA!$F$6,$AG$10,$AG379,1,1)</f>
        <v>335</v>
      </c>
      <c r="AI379" s="205">
        <f ca="1">IF($AH379&gt;0,OFFSET(DATA!$F$6,$AG$10+27*AI$10,$AG379,1,1)/$AH379,0)</f>
        <v>0.4</v>
      </c>
      <c r="AJ379" s="205">
        <f ca="1">IF($AH379&gt;0,OFFSET(DATA!$F$6,$AG$10+27*AJ$10,$AG379,1,1)/$AH379,0)</f>
        <v>2.9850746268656717E-3</v>
      </c>
      <c r="AK379" s="205">
        <f ca="1">IF($AH379&gt;0,OFFSET(DATA!$F$6,$AG$10+27*AK$10,$AG379,1,1)/$AH379,0)</f>
        <v>4.7761194029850747E-2</v>
      </c>
      <c r="AL379" s="205">
        <f ca="1">IF($AH379&gt;0,OFFSET(DATA!$F$6,$AG$10+27*AL$10,$AG379,1,1)/$AH379,0)</f>
        <v>0.18805970149253731</v>
      </c>
      <c r="AM379" s="205">
        <f ca="1">IF($AH379&gt;0,OFFSET(DATA!$F$6,$AG$10+27*AM$10,$AG379,1,1)/$AH379,0)</f>
        <v>0.19104477611940299</v>
      </c>
      <c r="AN379" s="205">
        <f ca="1">IF($AH379&gt;0,OFFSET(DATA!$F$6,$AG$10+27*AN$10,$AG379,1,1)/$AH379,0)</f>
        <v>5.6716417910447764E-2</v>
      </c>
      <c r="AO379" s="472">
        <f ca="1">OFFSET(DATA!$F$6,$AG$10+27*AO$10,$AG379,1,1)</f>
        <v>17</v>
      </c>
      <c r="AP379" s="472">
        <f t="shared" ca="1" si="12"/>
        <v>17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15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">
      <c r="AG380" s="472">
        <v>369</v>
      </c>
      <c r="AH380" s="471">
        <f ca="1">OFFSET(DATA!$F$6,$AG$10,$AG380,1,1)</f>
        <v>327</v>
      </c>
      <c r="AI380" s="205">
        <f ca="1">IF($AH380&gt;0,OFFSET(DATA!$F$6,$AG$10+27*AI$10,$AG380,1,1)/$AH380,0)</f>
        <v>0.39755351681957185</v>
      </c>
      <c r="AJ380" s="205">
        <f ca="1">IF($AH380&gt;0,OFFSET(DATA!$F$6,$AG$10+27*AJ$10,$AG380,1,1)/$AH380,0)</f>
        <v>3.0581039755351682E-3</v>
      </c>
      <c r="AK380" s="205">
        <f ca="1">IF($AH380&gt;0,OFFSET(DATA!$F$6,$AG$10+27*AK$10,$AG380,1,1)/$AH380,0)</f>
        <v>4.8929663608562692E-2</v>
      </c>
      <c r="AL380" s="205">
        <f ca="1">IF($AH380&gt;0,OFFSET(DATA!$F$6,$AG$10+27*AL$10,$AG380,1,1)/$AH380,0)</f>
        <v>0.1529051987767584</v>
      </c>
      <c r="AM380" s="205">
        <f ca="1">IF($AH380&gt;0,OFFSET(DATA!$F$6,$AG$10+27*AM$10,$AG380,1,1)/$AH380,0)</f>
        <v>0.25688073394495414</v>
      </c>
      <c r="AN380" s="205">
        <f ca="1">IF($AH380&gt;0,OFFSET(DATA!$F$6,$AG$10+27*AN$10,$AG380,1,1)/$AH380,0)</f>
        <v>6.7278287461773695E-2</v>
      </c>
      <c r="AO380" s="472">
        <f ca="1">OFFSET(DATA!$F$6,$AG$10+27*AO$10,$AG380,1,1)</f>
        <v>17</v>
      </c>
      <c r="AP380" s="472">
        <f t="shared" ca="1" si="12"/>
        <v>17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14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">
      <c r="AG381" s="472">
        <v>370</v>
      </c>
      <c r="AH381" s="471">
        <f ca="1">OFFSET(DATA!$F$6,$AG$10,$AG381,1,1)</f>
        <v>319</v>
      </c>
      <c r="AI381" s="205">
        <f ca="1">IF($AH381&gt;0,OFFSET(DATA!$F$6,$AG$10+27*AI$10,$AG381,1,1)/$AH381,0)</f>
        <v>0.39811912225705332</v>
      </c>
      <c r="AJ381" s="205">
        <f ca="1">IF($AH381&gt;0,OFFSET(DATA!$F$6,$AG$10+27*AJ$10,$AG381,1,1)/$AH381,0)</f>
        <v>9.4043887147335428E-3</v>
      </c>
      <c r="AK381" s="205">
        <f ca="1">IF($AH381&gt;0,OFFSET(DATA!$F$6,$AG$10+27*AK$10,$AG381,1,1)/$AH381,0)</f>
        <v>5.329153605015674E-2</v>
      </c>
      <c r="AL381" s="205">
        <f ca="1">IF($AH381&gt;0,OFFSET(DATA!$F$6,$AG$10+27*AL$10,$AG381,1,1)/$AH381,0)</f>
        <v>0.16614420062695925</v>
      </c>
      <c r="AM381" s="205">
        <f ca="1">IF($AH381&gt;0,OFFSET(DATA!$F$6,$AG$10+27*AM$10,$AG381,1,1)/$AH381,0)</f>
        <v>0.18495297805642633</v>
      </c>
      <c r="AN381" s="205">
        <f ca="1">IF($AH381&gt;0,OFFSET(DATA!$F$6,$AG$10+27*AN$10,$AG381,1,1)/$AH381,0)</f>
        <v>5.9561128526645767E-2</v>
      </c>
      <c r="AO381" s="472">
        <f ca="1">OFFSET(DATA!$F$6,$AG$10+27*AO$10,$AG381,1,1)</f>
        <v>16</v>
      </c>
      <c r="AP381" s="472">
        <f t="shared" ca="1" si="12"/>
        <v>16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16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">
      <c r="AG382" s="472">
        <v>371</v>
      </c>
      <c r="AH382" s="471">
        <f ca="1">OFFSET(DATA!$F$6,$AG$10,$AG382,1,1)</f>
        <v>290</v>
      </c>
      <c r="AI382" s="205">
        <f ca="1">IF($AH382&gt;0,OFFSET(DATA!$F$6,$AG$10+27*AI$10,$AG382,1,1)/$AH382,0)</f>
        <v>0.34827586206896549</v>
      </c>
      <c r="AJ382" s="205">
        <f ca="1">IF($AH382&gt;0,OFFSET(DATA!$F$6,$AG$10+27*AJ$10,$AG382,1,1)/$AH382,0)</f>
        <v>1.0344827586206896E-2</v>
      </c>
      <c r="AK382" s="205">
        <f ca="1">IF($AH382&gt;0,OFFSET(DATA!$F$6,$AG$10+27*AK$10,$AG382,1,1)/$AH382,0)</f>
        <v>6.2068965517241378E-2</v>
      </c>
      <c r="AL382" s="205">
        <f ca="1">IF($AH382&gt;0,OFFSET(DATA!$F$6,$AG$10+27*AL$10,$AG382,1,1)/$AH382,0)</f>
        <v>0.16551724137931034</v>
      </c>
      <c r="AM382" s="205">
        <f ca="1">IF($AH382&gt;0,OFFSET(DATA!$F$6,$AG$10+27*AM$10,$AG382,1,1)/$AH382,0)</f>
        <v>0.20689655172413793</v>
      </c>
      <c r="AN382" s="205">
        <f ca="1">IF($AH382&gt;0,OFFSET(DATA!$F$6,$AG$10+27*AN$10,$AG382,1,1)/$AH382,0)</f>
        <v>4.8275862068965517E-2</v>
      </c>
      <c r="AO382" s="472">
        <f ca="1">OFFSET(DATA!$F$6,$AG$10+27*AO$10,$AG382,1,1)</f>
        <v>16</v>
      </c>
      <c r="AP382" s="472">
        <f t="shared" ca="1" si="12"/>
        <v>16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16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">
      <c r="AG383" s="472">
        <v>372</v>
      </c>
      <c r="AH383" s="471">
        <f ca="1">OFFSET(DATA!$F$6,$AG$10,$AG383,1,1)</f>
        <v>303</v>
      </c>
      <c r="AI383" s="205">
        <f ca="1">IF($AH383&gt;0,OFFSET(DATA!$F$6,$AG$10+27*AI$10,$AG383,1,1)/$AH383,0)</f>
        <v>0.36633663366336633</v>
      </c>
      <c r="AJ383" s="205">
        <f ca="1">IF($AH383&gt;0,OFFSET(DATA!$F$6,$AG$10+27*AJ$10,$AG383,1,1)/$AH383,0)</f>
        <v>9.9009900990099011E-3</v>
      </c>
      <c r="AK383" s="205">
        <f ca="1">IF($AH383&gt;0,OFFSET(DATA!$F$6,$AG$10+27*AK$10,$AG383,1,1)/$AH383,0)</f>
        <v>5.9405940594059403E-2</v>
      </c>
      <c r="AL383" s="205">
        <f ca="1">IF($AH383&gt;0,OFFSET(DATA!$F$6,$AG$10+27*AL$10,$AG383,1,1)/$AH383,0)</f>
        <v>0.15181518151815182</v>
      </c>
      <c r="AM383" s="205">
        <f ca="1">IF($AH383&gt;0,OFFSET(DATA!$F$6,$AG$10+27*AM$10,$AG383,1,1)/$AH383,0)</f>
        <v>0.19471947194719472</v>
      </c>
      <c r="AN383" s="205">
        <f ca="1">IF($AH383&gt;0,OFFSET(DATA!$F$6,$AG$10+27*AN$10,$AG383,1,1)/$AH383,0)</f>
        <v>5.2805280528052806E-2</v>
      </c>
      <c r="AO383" s="472">
        <f ca="1">OFFSET(DATA!$F$6,$AG$10+27*AO$10,$AG383,1,1)</f>
        <v>17</v>
      </c>
      <c r="AP383" s="472">
        <f t="shared" ca="1" si="12"/>
        <v>17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17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">
      <c r="AG384" s="472">
        <v>373</v>
      </c>
      <c r="AH384" s="471">
        <f ca="1">OFFSET(DATA!$F$6,$AG$10,$AG384,1,1)</f>
        <v>320</v>
      </c>
      <c r="AI384" s="205">
        <f ca="1">IF($AH384&gt;0,OFFSET(DATA!$F$6,$AG$10+27*AI$10,$AG384,1,1)/$AH384,0)</f>
        <v>0.32187500000000002</v>
      </c>
      <c r="AJ384" s="205">
        <f ca="1">IF($AH384&gt;0,OFFSET(DATA!$F$6,$AG$10+27*AJ$10,$AG384,1,1)/$AH384,0)</f>
        <v>9.3749999999999997E-3</v>
      </c>
      <c r="AK384" s="205">
        <f ca="1">IF($AH384&gt;0,OFFSET(DATA!$F$6,$AG$10+27*AK$10,$AG384,1,1)/$AH384,0)</f>
        <v>4.6875E-2</v>
      </c>
      <c r="AL384" s="205">
        <f ca="1">IF($AH384&gt;0,OFFSET(DATA!$F$6,$AG$10+27*AL$10,$AG384,1,1)/$AH384,0)</f>
        <v>0.19062499999999999</v>
      </c>
      <c r="AM384" s="205">
        <f ca="1">IF($AH384&gt;0,OFFSET(DATA!$F$6,$AG$10+27*AM$10,$AG384,1,1)/$AH384,0)</f>
        <v>0.25312499999999999</v>
      </c>
      <c r="AN384" s="205">
        <f ca="1">IF($AH384&gt;0,OFFSET(DATA!$F$6,$AG$10+27*AN$10,$AG384,1,1)/$AH384,0)</f>
        <v>7.1874999999999994E-2</v>
      </c>
      <c r="AO384" s="472">
        <f ca="1">OFFSET(DATA!$F$6,$AG$10+27*AO$10,$AG384,1,1)</f>
        <v>18</v>
      </c>
      <c r="AP384" s="472">
        <f t="shared" ca="1" si="12"/>
        <v>18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18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">
      <c r="AG385" s="472">
        <v>374</v>
      </c>
      <c r="AH385" s="471">
        <f ca="1">OFFSET(DATA!$F$6,$AG$10,$AG385,1,1)</f>
        <v>317</v>
      </c>
      <c r="AI385" s="205">
        <f ca="1">IF($AH385&gt;0,OFFSET(DATA!$F$6,$AG$10+27*AI$10,$AG385,1,1)/$AH385,0)</f>
        <v>0.3470031545741325</v>
      </c>
      <c r="AJ385" s="205">
        <f ca="1">IF($AH385&gt;0,OFFSET(DATA!$F$6,$AG$10+27*AJ$10,$AG385,1,1)/$AH385,0)</f>
        <v>9.4637223974763408E-3</v>
      </c>
      <c r="AK385" s="205">
        <f ca="1">IF($AH385&gt;0,OFFSET(DATA!$F$6,$AG$10+27*AK$10,$AG385,1,1)/$AH385,0)</f>
        <v>5.0473186119873815E-2</v>
      </c>
      <c r="AL385" s="205">
        <f ca="1">IF($AH385&gt;0,OFFSET(DATA!$F$6,$AG$10+27*AL$10,$AG385,1,1)/$AH385,0)</f>
        <v>0.14511041009463724</v>
      </c>
      <c r="AM385" s="205">
        <f ca="1">IF($AH385&gt;0,OFFSET(DATA!$F$6,$AG$10+27*AM$10,$AG385,1,1)/$AH385,0)</f>
        <v>0.28075709779179808</v>
      </c>
      <c r="AN385" s="205">
        <f ca="1">IF($AH385&gt;0,OFFSET(DATA!$F$6,$AG$10+27*AN$10,$AG385,1,1)/$AH385,0)</f>
        <v>7.8864353312302835E-2</v>
      </c>
      <c r="AO385" s="472">
        <f ca="1">OFFSET(DATA!$F$6,$AG$10+27*AO$10,$AG385,1,1)</f>
        <v>18</v>
      </c>
      <c r="AP385" s="472">
        <f t="shared" ca="1" si="12"/>
        <v>18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18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">
      <c r="AG386" s="472">
        <v>375</v>
      </c>
      <c r="AH386" s="471">
        <f ca="1">OFFSET(DATA!$F$6,$AG$10,$AG386,1,1)</f>
        <v>279</v>
      </c>
      <c r="AI386" s="205">
        <f ca="1">IF($AH386&gt;0,OFFSET(DATA!$F$6,$AG$10+27*AI$10,$AG386,1,1)/$AH386,0)</f>
        <v>0.37992831541218636</v>
      </c>
      <c r="AJ386" s="205">
        <f ca="1">IF($AH386&gt;0,OFFSET(DATA!$F$6,$AG$10+27*AJ$10,$AG386,1,1)/$AH386,0)</f>
        <v>1.0752688172043012E-2</v>
      </c>
      <c r="AK386" s="205">
        <f ca="1">IF($AH386&gt;0,OFFSET(DATA!$F$6,$AG$10+27*AK$10,$AG386,1,1)/$AH386,0)</f>
        <v>5.7347670250896057E-2</v>
      </c>
      <c r="AL386" s="205">
        <f ca="1">IF($AH386&gt;0,OFFSET(DATA!$F$6,$AG$10+27*AL$10,$AG386,1,1)/$AH386,0)</f>
        <v>0.16129032258064516</v>
      </c>
      <c r="AM386" s="205">
        <f ca="1">IF($AH386&gt;0,OFFSET(DATA!$F$6,$AG$10+27*AM$10,$AG386,1,1)/$AH386,0)</f>
        <v>0.2078853046594982</v>
      </c>
      <c r="AN386" s="205">
        <f ca="1">IF($AH386&gt;0,OFFSET(DATA!$F$6,$AG$10+27*AN$10,$AG386,1,1)/$AH386,0)</f>
        <v>5.7347670250896057E-2</v>
      </c>
      <c r="AO386" s="472">
        <f ca="1">OFFSET(DATA!$F$6,$AG$10+27*AO$10,$AG386,1,1)</f>
        <v>17</v>
      </c>
      <c r="AP386" s="472">
        <f t="shared" ca="1" si="12"/>
        <v>17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17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">
      <c r="AG387" s="472">
        <v>376</v>
      </c>
      <c r="AH387" s="471">
        <f ca="1">OFFSET(DATA!$F$6,$AG$10,$AG387,1,1)</f>
        <v>279</v>
      </c>
      <c r="AI387" s="205">
        <f ca="1">IF($AH387&gt;0,OFFSET(DATA!$F$6,$AG$10+27*AI$10,$AG387,1,1)/$AH387,0)</f>
        <v>0.37634408602150538</v>
      </c>
      <c r="AJ387" s="205">
        <f ca="1">IF($AH387&gt;0,OFFSET(DATA!$F$6,$AG$10+27*AJ$10,$AG387,1,1)/$AH387,0)</f>
        <v>7.1684587813620072E-3</v>
      </c>
      <c r="AK387" s="205">
        <f ca="1">IF($AH387&gt;0,OFFSET(DATA!$F$6,$AG$10+27*AK$10,$AG387,1,1)/$AH387,0)</f>
        <v>5.3763440860215055E-2</v>
      </c>
      <c r="AL387" s="205">
        <f ca="1">IF($AH387&gt;0,OFFSET(DATA!$F$6,$AG$10+27*AL$10,$AG387,1,1)/$AH387,0)</f>
        <v>0.15053763440860216</v>
      </c>
      <c r="AM387" s="205">
        <f ca="1">IF($AH387&gt;0,OFFSET(DATA!$F$6,$AG$10+27*AM$10,$AG387,1,1)/$AH387,0)</f>
        <v>0.18996415770609318</v>
      </c>
      <c r="AN387" s="205">
        <f ca="1">IF($AH387&gt;0,OFFSET(DATA!$F$6,$AG$10+27*AN$10,$AG387,1,1)/$AH387,0)</f>
        <v>5.7347670250896057E-2</v>
      </c>
      <c r="AO387" s="472">
        <f ca="1">OFFSET(DATA!$F$6,$AG$10+27*AO$10,$AG387,1,1)</f>
        <v>18</v>
      </c>
      <c r="AP387" s="472">
        <f t="shared" ca="1" si="12"/>
        <v>18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18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">
      <c r="AG388" s="472">
        <v>377</v>
      </c>
      <c r="AH388" s="471">
        <f ca="1">OFFSET(DATA!$F$6,$AG$10,$AG388,1,1)</f>
        <v>281</v>
      </c>
      <c r="AI388" s="205">
        <f ca="1">IF($AH388&gt;0,OFFSET(DATA!$F$6,$AG$10+27*AI$10,$AG388,1,1)/$AH388,0)</f>
        <v>0.38078291814946619</v>
      </c>
      <c r="AJ388" s="205">
        <f ca="1">IF($AH388&gt;0,OFFSET(DATA!$F$6,$AG$10+27*AJ$10,$AG388,1,1)/$AH388,0)</f>
        <v>7.1174377224199285E-3</v>
      </c>
      <c r="AK388" s="205">
        <f ca="1">IF($AH388&gt;0,OFFSET(DATA!$F$6,$AG$10+27*AK$10,$AG388,1,1)/$AH388,0)</f>
        <v>5.3380782918149468E-2</v>
      </c>
      <c r="AL388" s="205">
        <f ca="1">IF($AH388&gt;0,OFFSET(DATA!$F$6,$AG$10+27*AL$10,$AG388,1,1)/$AH388,0)</f>
        <v>0.1708185053380783</v>
      </c>
      <c r="AM388" s="205">
        <f ca="1">IF($AH388&gt;0,OFFSET(DATA!$F$6,$AG$10+27*AM$10,$AG388,1,1)/$AH388,0)</f>
        <v>0.21708185053380782</v>
      </c>
      <c r="AN388" s="205">
        <f ca="1">IF($AH388&gt;0,OFFSET(DATA!$F$6,$AG$10+27*AN$10,$AG388,1,1)/$AH388,0)</f>
        <v>7.1174377224199295E-2</v>
      </c>
      <c r="AO388" s="472">
        <f ca="1">OFFSET(DATA!$F$6,$AG$10+27*AO$10,$AG388,1,1)</f>
        <v>17</v>
      </c>
      <c r="AP388" s="472">
        <f t="shared" ca="1" si="12"/>
        <v>17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17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">
      <c r="AG389" s="472">
        <v>378</v>
      </c>
      <c r="AH389" s="471">
        <f ca="1">OFFSET(DATA!$F$6,$AG$10,$AG389,1,1)</f>
        <v>293</v>
      </c>
      <c r="AI389" s="205">
        <f ca="1">IF($AH389&gt;0,OFFSET(DATA!$F$6,$AG$10+27*AI$10,$AG389,1,1)/$AH389,0)</f>
        <v>0.35836177474402731</v>
      </c>
      <c r="AJ389" s="205">
        <f ca="1">IF($AH389&gt;0,OFFSET(DATA!$F$6,$AG$10+27*AJ$10,$AG389,1,1)/$AH389,0)</f>
        <v>3.4129692832764505E-3</v>
      </c>
      <c r="AK389" s="205">
        <f ca="1">IF($AH389&gt;0,OFFSET(DATA!$F$6,$AG$10+27*AK$10,$AG389,1,1)/$AH389,0)</f>
        <v>5.8020477815699661E-2</v>
      </c>
      <c r="AL389" s="205">
        <f ca="1">IF($AH389&gt;0,OFFSET(DATA!$F$6,$AG$10+27*AL$10,$AG389,1,1)/$AH389,0)</f>
        <v>0.15017064846416384</v>
      </c>
      <c r="AM389" s="205">
        <f ca="1">IF($AH389&gt;0,OFFSET(DATA!$F$6,$AG$10+27*AM$10,$AG389,1,1)/$AH389,0)</f>
        <v>0.23549488054607509</v>
      </c>
      <c r="AN389" s="205">
        <f ca="1">IF($AH389&gt;0,OFFSET(DATA!$F$6,$AG$10+27*AN$10,$AG389,1,1)/$AH389,0)</f>
        <v>8.191126279863481E-2</v>
      </c>
      <c r="AO389" s="472">
        <f ca="1">OFFSET(DATA!$F$6,$AG$10+27*AO$10,$AG389,1,1)</f>
        <v>18</v>
      </c>
      <c r="AP389" s="472">
        <f t="shared" ca="1" si="12"/>
        <v>18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17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">
      <c r="AG390" s="472">
        <v>379</v>
      </c>
      <c r="AH390" s="471">
        <f ca="1">OFFSET(DATA!$F$6,$AG$10,$AG390,1,1)</f>
        <v>270</v>
      </c>
      <c r="AI390" s="205">
        <f ca="1">IF($AH390&gt;0,OFFSET(DATA!$F$6,$AG$10+27*AI$10,$AG390,1,1)/$AH390,0)</f>
        <v>0.32222222222222224</v>
      </c>
      <c r="AJ390" s="205">
        <f ca="1">IF($AH390&gt;0,OFFSET(DATA!$F$6,$AG$10+27*AJ$10,$AG390,1,1)/$AH390,0)</f>
        <v>3.7037037037037038E-3</v>
      </c>
      <c r="AK390" s="205">
        <f ca="1">IF($AH390&gt;0,OFFSET(DATA!$F$6,$AG$10+27*AK$10,$AG390,1,1)/$AH390,0)</f>
        <v>7.0370370370370375E-2</v>
      </c>
      <c r="AL390" s="205">
        <f ca="1">IF($AH390&gt;0,OFFSET(DATA!$F$6,$AG$10+27*AL$10,$AG390,1,1)/$AH390,0)</f>
        <v>0.15185185185185185</v>
      </c>
      <c r="AM390" s="205">
        <f ca="1">IF($AH390&gt;0,OFFSET(DATA!$F$6,$AG$10+27*AM$10,$AG390,1,1)/$AH390,0)</f>
        <v>0.2</v>
      </c>
      <c r="AN390" s="205">
        <f ca="1">IF($AH390&gt;0,OFFSET(DATA!$F$6,$AG$10+27*AN$10,$AG390,1,1)/$AH390,0)</f>
        <v>5.9259259259259262E-2</v>
      </c>
      <c r="AO390" s="472">
        <f ca="1">OFFSET(DATA!$F$6,$AG$10+27*AO$10,$AG390,1,1)</f>
        <v>19</v>
      </c>
      <c r="AP390" s="472">
        <f t="shared" ca="1" si="12"/>
        <v>19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19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">
      <c r="AG391" s="472">
        <v>380</v>
      </c>
      <c r="AH391" s="471">
        <f ca="1">OFFSET(DATA!$F$6,$AG$10,$AG391,1,1)</f>
        <v>266</v>
      </c>
      <c r="AI391" s="205">
        <f ca="1">IF($AH391&gt;0,OFFSET(DATA!$F$6,$AG$10+27*AI$10,$AG391,1,1)/$AH391,0)</f>
        <v>0.32706766917293234</v>
      </c>
      <c r="AJ391" s="205">
        <f ca="1">IF($AH391&gt;0,OFFSET(DATA!$F$6,$AG$10+27*AJ$10,$AG391,1,1)/$AH391,0)</f>
        <v>3.7593984962406013E-3</v>
      </c>
      <c r="AK391" s="205">
        <f ca="1">IF($AH391&gt;0,OFFSET(DATA!$F$6,$AG$10+27*AK$10,$AG391,1,1)/$AH391,0)</f>
        <v>6.3909774436090222E-2</v>
      </c>
      <c r="AL391" s="205">
        <f ca="1">IF($AH391&gt;0,OFFSET(DATA!$F$6,$AG$10+27*AL$10,$AG391,1,1)/$AH391,0)</f>
        <v>0.16165413533834586</v>
      </c>
      <c r="AM391" s="205">
        <f ca="1">IF($AH391&gt;0,OFFSET(DATA!$F$6,$AG$10+27*AM$10,$AG391,1,1)/$AH391,0)</f>
        <v>0.24060150375939848</v>
      </c>
      <c r="AN391" s="205">
        <f ca="1">IF($AH391&gt;0,OFFSET(DATA!$F$6,$AG$10+27*AN$10,$AG391,1,1)/$AH391,0)</f>
        <v>6.0150375939849621E-2</v>
      </c>
      <c r="AO391" s="472">
        <f ca="1">OFFSET(DATA!$F$6,$AG$10+27*AO$10,$AG391,1,1)</f>
        <v>19</v>
      </c>
      <c r="AP391" s="472">
        <f t="shared" ca="1" si="12"/>
        <v>19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19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">
      <c r="AG392" s="472">
        <v>381</v>
      </c>
      <c r="AH392" s="471">
        <f ca="1">OFFSET(DATA!$F$6,$AG$10,$AG392,1,1)</f>
        <v>268</v>
      </c>
      <c r="AI392" s="205">
        <f ca="1">IF($AH392&gt;0,OFFSET(DATA!$F$6,$AG$10+27*AI$10,$AG392,1,1)/$AH392,0)</f>
        <v>0.32835820895522388</v>
      </c>
      <c r="AJ392" s="205">
        <f ca="1">IF($AH392&gt;0,OFFSET(DATA!$F$6,$AG$10+27*AJ$10,$AG392,1,1)/$AH392,0)</f>
        <v>3.7313432835820895E-3</v>
      </c>
      <c r="AK392" s="205">
        <f ca="1">IF($AH392&gt;0,OFFSET(DATA!$F$6,$AG$10+27*AK$10,$AG392,1,1)/$AH392,0)</f>
        <v>5.9701492537313432E-2</v>
      </c>
      <c r="AL392" s="205">
        <f ca="1">IF($AH392&gt;0,OFFSET(DATA!$F$6,$AG$10+27*AL$10,$AG392,1,1)/$AH392,0)</f>
        <v>0.15671641791044777</v>
      </c>
      <c r="AM392" s="205">
        <f ca="1">IF($AH392&gt;0,OFFSET(DATA!$F$6,$AG$10+27*AM$10,$AG392,1,1)/$AH392,0)</f>
        <v>0.24253731343283583</v>
      </c>
      <c r="AN392" s="205">
        <f ca="1">IF($AH392&gt;0,OFFSET(DATA!$F$6,$AG$10+27*AN$10,$AG392,1,1)/$AH392,0)</f>
        <v>6.3432835820895525E-2</v>
      </c>
      <c r="AO392" s="472">
        <f ca="1">OFFSET(DATA!$F$6,$AG$10+27*AO$10,$AG392,1,1)</f>
        <v>20</v>
      </c>
      <c r="AP392" s="472">
        <f t="shared" ca="1" si="12"/>
        <v>20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20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">
      <c r="AG393" s="472">
        <v>382</v>
      </c>
      <c r="AH393" s="471">
        <f ca="1">OFFSET(DATA!$F$6,$AG$10,$AG393,1,1)</f>
        <v>274</v>
      </c>
      <c r="AI393" s="205">
        <f ca="1">IF($AH393&gt;0,OFFSET(DATA!$F$6,$AG$10+27*AI$10,$AG393,1,1)/$AH393,0)</f>
        <v>0.3029197080291971</v>
      </c>
      <c r="AJ393" s="205">
        <f ca="1">IF($AH393&gt;0,OFFSET(DATA!$F$6,$AG$10+27*AJ$10,$AG393,1,1)/$AH393,0)</f>
        <v>3.6496350364963502E-3</v>
      </c>
      <c r="AK393" s="205">
        <f ca="1">IF($AH393&gt;0,OFFSET(DATA!$F$6,$AG$10+27*AK$10,$AG393,1,1)/$AH393,0)</f>
        <v>6.569343065693431E-2</v>
      </c>
      <c r="AL393" s="205">
        <f ca="1">IF($AH393&gt;0,OFFSET(DATA!$F$6,$AG$10+27*AL$10,$AG393,1,1)/$AH393,0)</f>
        <v>0.17518248175182483</v>
      </c>
      <c r="AM393" s="205">
        <f ca="1">IF($AH393&gt;0,OFFSET(DATA!$F$6,$AG$10+27*AM$10,$AG393,1,1)/$AH393,0)</f>
        <v>0.29197080291970801</v>
      </c>
      <c r="AN393" s="205">
        <f ca="1">IF($AH393&gt;0,OFFSET(DATA!$F$6,$AG$10+27*AN$10,$AG393,1,1)/$AH393,0)</f>
        <v>6.569343065693431E-2</v>
      </c>
      <c r="AO393" s="472">
        <f ca="1">OFFSET(DATA!$F$6,$AG$10+27*AO$10,$AG393,1,1)</f>
        <v>20</v>
      </c>
      <c r="AP393" s="472">
        <f t="shared" ca="1" si="12"/>
        <v>20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20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">
      <c r="AG394" s="472">
        <v>383</v>
      </c>
      <c r="AH394" s="471">
        <f ca="1">OFFSET(DATA!$F$6,$AG$10,$AG394,1,1)</f>
        <v>246</v>
      </c>
      <c r="AI394" s="205">
        <f ca="1">IF($AH394&gt;0,OFFSET(DATA!$F$6,$AG$10+27*AI$10,$AG394,1,1)/$AH394,0)</f>
        <v>0.31707317073170732</v>
      </c>
      <c r="AJ394" s="205">
        <f ca="1">IF($AH394&gt;0,OFFSET(DATA!$F$6,$AG$10+27*AJ$10,$AG394,1,1)/$AH394,0)</f>
        <v>4.0650406504065045E-3</v>
      </c>
      <c r="AK394" s="205">
        <f ca="1">IF($AH394&gt;0,OFFSET(DATA!$F$6,$AG$10+27*AK$10,$AG394,1,1)/$AH394,0)</f>
        <v>7.3170731707317069E-2</v>
      </c>
      <c r="AL394" s="205">
        <f ca="1">IF($AH394&gt;0,OFFSET(DATA!$F$6,$AG$10+27*AL$10,$AG394,1,1)/$AH394,0)</f>
        <v>0.14634146341463414</v>
      </c>
      <c r="AM394" s="205">
        <f ca="1">IF($AH394&gt;0,OFFSET(DATA!$F$6,$AG$10+27*AM$10,$AG394,1,1)/$AH394,0)</f>
        <v>0.22764227642276422</v>
      </c>
      <c r="AN394" s="205">
        <f ca="1">IF($AH394&gt;0,OFFSET(DATA!$F$6,$AG$10+27*AN$10,$AG394,1,1)/$AH394,0)</f>
        <v>5.6910569105691054E-2</v>
      </c>
      <c r="AO394" s="472">
        <f ca="1">OFFSET(DATA!$F$6,$AG$10+27*AO$10,$AG394,1,1)</f>
        <v>20</v>
      </c>
      <c r="AP394" s="472">
        <f t="shared" ca="1" si="12"/>
        <v>20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22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">
      <c r="AG395" s="472">
        <v>384</v>
      </c>
      <c r="AH395" s="471">
        <f ca="1">OFFSET(DATA!$F$6,$AG$10,$AG395,1,1)</f>
        <v>245</v>
      </c>
      <c r="AI395" s="205">
        <f ca="1">IF($AH395&gt;0,OFFSET(DATA!$F$6,$AG$10+27*AI$10,$AG395,1,1)/$AH395,0)</f>
        <v>0.27755102040816326</v>
      </c>
      <c r="AJ395" s="205">
        <f ca="1">IF($AH395&gt;0,OFFSET(DATA!$F$6,$AG$10+27*AJ$10,$AG395,1,1)/$AH395,0)</f>
        <v>4.0816326530612249E-3</v>
      </c>
      <c r="AK395" s="205">
        <f ca="1">IF($AH395&gt;0,OFFSET(DATA!$F$6,$AG$10+27*AK$10,$AG395,1,1)/$AH395,0)</f>
        <v>6.9387755102040816E-2</v>
      </c>
      <c r="AL395" s="205">
        <f ca="1">IF($AH395&gt;0,OFFSET(DATA!$F$6,$AG$10+27*AL$10,$AG395,1,1)/$AH395,0)</f>
        <v>0.19591836734693877</v>
      </c>
      <c r="AM395" s="205">
        <f ca="1">IF($AH395&gt;0,OFFSET(DATA!$F$6,$AG$10+27*AM$10,$AG395,1,1)/$AH395,0)</f>
        <v>0.23673469387755103</v>
      </c>
      <c r="AN395" s="205">
        <f ca="1">IF($AH395&gt;0,OFFSET(DATA!$F$6,$AG$10+27*AN$10,$AG395,1,1)/$AH395,0)</f>
        <v>6.1224489795918366E-2</v>
      </c>
      <c r="AO395" s="472">
        <f ca="1">OFFSET(DATA!$F$6,$AG$10+27*AO$10,$AG395,1,1)</f>
        <v>21</v>
      </c>
      <c r="AP395" s="472">
        <f t="shared" ca="1" si="12"/>
        <v>21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22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">
      <c r="AG396" s="472">
        <v>385</v>
      </c>
      <c r="AH396" s="471">
        <f ca="1">OFFSET(DATA!$F$6,$AG$10,$AG396,1,1)</f>
        <v>247</v>
      </c>
      <c r="AI396" s="205">
        <f ca="1">IF($AH396&gt;0,OFFSET(DATA!$F$6,$AG$10+27*AI$10,$AG396,1,1)/$AH396,0)</f>
        <v>0.32388663967611336</v>
      </c>
      <c r="AJ396" s="205">
        <f ca="1">IF($AH396&gt;0,OFFSET(DATA!$F$6,$AG$10+27*AJ$10,$AG396,1,1)/$AH396,0)</f>
        <v>0</v>
      </c>
      <c r="AK396" s="205">
        <f ca="1">IF($AH396&gt;0,OFFSET(DATA!$F$6,$AG$10+27*AK$10,$AG396,1,1)/$AH396,0)</f>
        <v>5.6680161943319839E-2</v>
      </c>
      <c r="AL396" s="205">
        <f ca="1">IF($AH396&gt;0,OFFSET(DATA!$F$6,$AG$10+27*AL$10,$AG396,1,1)/$AH396,0)</f>
        <v>0.17813765182186234</v>
      </c>
      <c r="AM396" s="205">
        <f ca="1">IF($AH396&gt;0,OFFSET(DATA!$F$6,$AG$10+27*AM$10,$AG396,1,1)/$AH396,0)</f>
        <v>0.26315789473684209</v>
      </c>
      <c r="AN396" s="205">
        <f ca="1">IF($AH396&gt;0,OFFSET(DATA!$F$6,$AG$10+27*AN$10,$AG396,1,1)/$AH396,0)</f>
        <v>6.0728744939271252E-2</v>
      </c>
      <c r="AO396" s="472">
        <f ca="1">OFFSET(DATA!$F$6,$AG$10+27*AO$10,$AG396,1,1)</f>
        <v>21</v>
      </c>
      <c r="AP396" s="472">
        <f t="shared" ca="1" si="12"/>
        <v>21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20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">
      <c r="AG397" s="472">
        <v>386</v>
      </c>
      <c r="AH397" s="471">
        <f ca="1">OFFSET(DATA!$F$6,$AG$10,$AG397,1,1)</f>
        <v>247</v>
      </c>
      <c r="AI397" s="205">
        <f ca="1">IF($AH397&gt;0,OFFSET(DATA!$F$6,$AG$10+27*AI$10,$AG397,1,1)/$AH397,0)</f>
        <v>0.31174089068825911</v>
      </c>
      <c r="AJ397" s="205">
        <f ca="1">IF($AH397&gt;0,OFFSET(DATA!$F$6,$AG$10+27*AJ$10,$AG397,1,1)/$AH397,0)</f>
        <v>0</v>
      </c>
      <c r="AK397" s="205">
        <f ca="1">IF($AH397&gt;0,OFFSET(DATA!$F$6,$AG$10+27*AK$10,$AG397,1,1)/$AH397,0)</f>
        <v>5.2631578947368418E-2</v>
      </c>
      <c r="AL397" s="205">
        <f ca="1">IF($AH397&gt;0,OFFSET(DATA!$F$6,$AG$10+27*AL$10,$AG397,1,1)/$AH397,0)</f>
        <v>0.13360323886639677</v>
      </c>
      <c r="AM397" s="205">
        <f ca="1">IF($AH397&gt;0,OFFSET(DATA!$F$6,$AG$10+27*AM$10,$AG397,1,1)/$AH397,0)</f>
        <v>0.2793522267206478</v>
      </c>
      <c r="AN397" s="205">
        <f ca="1">IF($AH397&gt;0,OFFSET(DATA!$F$6,$AG$10+27*AN$10,$AG397,1,1)/$AH397,0)</f>
        <v>8.9068825910931168E-2</v>
      </c>
      <c r="AO397" s="472">
        <f ca="1">OFFSET(DATA!$F$6,$AG$10+27*AO$10,$AG397,1,1)</f>
        <v>22</v>
      </c>
      <c r="AP397" s="472">
        <f t="shared" ca="1" si="12"/>
        <v>22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22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">
      <c r="AG398" s="472">
        <v>387</v>
      </c>
      <c r="AH398" s="471">
        <f ca="1">OFFSET(DATA!$F$6,$AG$10,$AG398,1,1)</f>
        <v>251</v>
      </c>
      <c r="AI398" s="205">
        <f ca="1">IF($AH398&gt;0,OFFSET(DATA!$F$6,$AG$10+27*AI$10,$AG398,1,1)/$AH398,0)</f>
        <v>0.29880478087649404</v>
      </c>
      <c r="AJ398" s="205">
        <f ca="1">IF($AH398&gt;0,OFFSET(DATA!$F$6,$AG$10+27*AJ$10,$AG398,1,1)/$AH398,0)</f>
        <v>0</v>
      </c>
      <c r="AK398" s="205">
        <f ca="1">IF($AH398&gt;0,OFFSET(DATA!$F$6,$AG$10+27*AK$10,$AG398,1,1)/$AH398,0)</f>
        <v>5.1792828685258967E-2</v>
      </c>
      <c r="AL398" s="205">
        <f ca="1">IF($AH398&gt;0,OFFSET(DATA!$F$6,$AG$10+27*AL$10,$AG398,1,1)/$AH398,0)</f>
        <v>0.15537848605577689</v>
      </c>
      <c r="AM398" s="205">
        <f ca="1">IF($AH398&gt;0,OFFSET(DATA!$F$6,$AG$10+27*AM$10,$AG398,1,1)/$AH398,0)</f>
        <v>0.29880478087649404</v>
      </c>
      <c r="AN398" s="205">
        <f ca="1">IF($AH398&gt;0,OFFSET(DATA!$F$6,$AG$10+27*AN$10,$AG398,1,1)/$AH398,0)</f>
        <v>8.7649402390438252E-2</v>
      </c>
      <c r="AO398" s="472">
        <f ca="1">OFFSET(DATA!$F$6,$AG$10+27*AO$10,$AG398,1,1)</f>
        <v>22</v>
      </c>
      <c r="AP398" s="472">
        <f t="shared" ca="1" si="12"/>
        <v>22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22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">
      <c r="AG399" s="472">
        <v>388</v>
      </c>
      <c r="AH399" s="471">
        <f ca="1">OFFSET(DATA!$F$6,$AG$10,$AG399,1,1)</f>
        <v>211</v>
      </c>
      <c r="AI399" s="205">
        <f ca="1">IF($AH399&gt;0,OFFSET(DATA!$F$6,$AG$10+27*AI$10,$AG399,1,1)/$AH399,0)</f>
        <v>0.33649289099526064</v>
      </c>
      <c r="AJ399" s="205">
        <f ca="1">IF($AH399&gt;0,OFFSET(DATA!$F$6,$AG$10+27*AJ$10,$AG399,1,1)/$AH399,0)</f>
        <v>0</v>
      </c>
      <c r="AK399" s="205">
        <f ca="1">IF($AH399&gt;0,OFFSET(DATA!$F$6,$AG$10+27*AK$10,$AG399,1,1)/$AH399,0)</f>
        <v>6.1611374407582936E-2</v>
      </c>
      <c r="AL399" s="205">
        <f ca="1">IF($AH399&gt;0,OFFSET(DATA!$F$6,$AG$10+27*AL$10,$AG399,1,1)/$AH399,0)</f>
        <v>0.16113744075829384</v>
      </c>
      <c r="AM399" s="205">
        <f ca="1">IF($AH399&gt;0,OFFSET(DATA!$F$6,$AG$10+27*AM$10,$AG399,1,1)/$AH399,0)</f>
        <v>0.1990521327014218</v>
      </c>
      <c r="AN399" s="205">
        <f ca="1">IF($AH399&gt;0,OFFSET(DATA!$F$6,$AG$10+27*AN$10,$AG399,1,1)/$AH399,0)</f>
        <v>7.582938388625593E-2</v>
      </c>
      <c r="AO399" s="472">
        <f ca="1">OFFSET(DATA!$F$6,$AG$10+27*AO$10,$AG399,1,1)</f>
        <v>21</v>
      </c>
      <c r="AP399" s="472">
        <f t="shared" ca="1" si="12"/>
        <v>21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20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">
      <c r="AG400" s="472">
        <v>389</v>
      </c>
      <c r="AH400" s="471">
        <f ca="1">OFFSET(DATA!$F$6,$AG$10,$AG400,1,1)</f>
        <v>222</v>
      </c>
      <c r="AI400" s="205">
        <f ca="1">IF($AH400&gt;0,OFFSET(DATA!$F$6,$AG$10+27*AI$10,$AG400,1,1)/$AH400,0)</f>
        <v>0.34234234234234234</v>
      </c>
      <c r="AJ400" s="205">
        <f ca="1">IF($AH400&gt;0,OFFSET(DATA!$F$6,$AG$10+27*AJ$10,$AG400,1,1)/$AH400,0)</f>
        <v>0</v>
      </c>
      <c r="AK400" s="205">
        <f ca="1">IF($AH400&gt;0,OFFSET(DATA!$F$6,$AG$10+27*AK$10,$AG400,1,1)/$AH400,0)</f>
        <v>4.954954954954955E-2</v>
      </c>
      <c r="AL400" s="205">
        <f ca="1">IF($AH400&gt;0,OFFSET(DATA!$F$6,$AG$10+27*AL$10,$AG400,1,1)/$AH400,0)</f>
        <v>0.13513513513513514</v>
      </c>
      <c r="AM400" s="205">
        <f ca="1">IF($AH400&gt;0,OFFSET(DATA!$F$6,$AG$10+27*AM$10,$AG400,1,1)/$AH400,0)</f>
        <v>0.1891891891891892</v>
      </c>
      <c r="AN400" s="205">
        <f ca="1">IF($AH400&gt;0,OFFSET(DATA!$F$6,$AG$10+27*AN$10,$AG400,1,1)/$AH400,0)</f>
        <v>8.1081081081081086E-2</v>
      </c>
      <c r="AO400" s="472">
        <f ca="1">OFFSET(DATA!$F$6,$AG$10+27*AO$10,$AG400,1,1)</f>
        <v>20</v>
      </c>
      <c r="AP400" s="472">
        <f t="shared" ca="1" si="12"/>
        <v>20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20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">
      <c r="AG401" s="472">
        <v>390</v>
      </c>
      <c r="AH401" s="471">
        <f ca="1">OFFSET(DATA!$F$6,$AG$10,$AG401,1,1)</f>
        <v>243</v>
      </c>
      <c r="AI401" s="205">
        <f ca="1">IF($AH401&gt;0,OFFSET(DATA!$F$6,$AG$10+27*AI$10,$AG401,1,1)/$AH401,0)</f>
        <v>0.33744855967078191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4.5267489711934158E-2</v>
      </c>
      <c r="AL401" s="205">
        <f ca="1">IF($AH401&gt;0,OFFSET(DATA!$F$6,$AG$10+27*AL$10,$AG401,1,1)/$AH401,0)</f>
        <v>0.16049382716049382</v>
      </c>
      <c r="AM401" s="205">
        <f ca="1">IF($AH401&gt;0,OFFSET(DATA!$F$6,$AG$10+27*AM$10,$AG401,1,1)/$AH401,0)</f>
        <v>0.25102880658436216</v>
      </c>
      <c r="AN401" s="205">
        <f ca="1">IF($AH401&gt;0,OFFSET(DATA!$F$6,$AG$10+27*AN$10,$AG401,1,1)/$AH401,0)</f>
        <v>7.8189300411522639E-2</v>
      </c>
      <c r="AO401" s="472">
        <f ca="1">OFFSET(DATA!$F$6,$AG$10+27*AO$10,$AG401,1,1)</f>
        <v>21</v>
      </c>
      <c r="AP401" s="472">
        <f t="shared" ca="1" si="12"/>
        <v>21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21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">
      <c r="AG402" s="472">
        <v>391</v>
      </c>
      <c r="AH402" s="471">
        <f ca="1">OFFSET(DATA!$F$6,$AG$10,$AG402,1,1)</f>
        <v>236</v>
      </c>
      <c r="AI402" s="205">
        <f ca="1">IF($AH402&gt;0,OFFSET(DATA!$F$6,$AG$10+27*AI$10,$AG402,1,1)/$AH402,0)</f>
        <v>0.32627118644067798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5.9322033898305086E-2</v>
      </c>
      <c r="AL402" s="205">
        <f ca="1">IF($AH402&gt;0,OFFSET(DATA!$F$6,$AG$10+27*AL$10,$AG402,1,1)/$AH402,0)</f>
        <v>0.15677966101694915</v>
      </c>
      <c r="AM402" s="205">
        <f ca="1">IF($AH402&gt;0,OFFSET(DATA!$F$6,$AG$10+27*AM$10,$AG402,1,1)/$AH402,0)</f>
        <v>0.24576271186440679</v>
      </c>
      <c r="AN402" s="205">
        <f ca="1">IF($AH402&gt;0,OFFSET(DATA!$F$6,$AG$10+27*AN$10,$AG402,1,1)/$AH402,0)</f>
        <v>9.3220338983050849E-2</v>
      </c>
      <c r="AO402" s="472">
        <f ca="1">OFFSET(DATA!$F$6,$AG$10+27*AO$10,$AG402,1,1)</f>
        <v>20</v>
      </c>
      <c r="AP402" s="472">
        <f t="shared" ca="1" si="12"/>
        <v>20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21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">
      <c r="AG403" s="472">
        <v>392</v>
      </c>
      <c r="AH403" s="471">
        <f ca="1">OFFSET(DATA!$F$6,$AG$10,$AG403,1,1)</f>
        <v>216</v>
      </c>
      <c r="AI403" s="205">
        <f ca="1">IF($AH403&gt;0,OFFSET(DATA!$F$6,$AG$10+27*AI$10,$AG403,1,1)/$AH403,0)</f>
        <v>0.31944444444444442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6.0185185185185182E-2</v>
      </c>
      <c r="AL403" s="205">
        <f ca="1">IF($AH403&gt;0,OFFSET(DATA!$F$6,$AG$10+27*AL$10,$AG403,1,1)/$AH403,0)</f>
        <v>0.17129629629629631</v>
      </c>
      <c r="AM403" s="205">
        <f ca="1">IF($AH403&gt;0,OFFSET(DATA!$F$6,$AG$10+27*AM$10,$AG403,1,1)/$AH403,0)</f>
        <v>0.19907407407407407</v>
      </c>
      <c r="AN403" s="205">
        <f ca="1">IF($AH403&gt;0,OFFSET(DATA!$F$6,$AG$10+27*AN$10,$AG403,1,1)/$AH403,0)</f>
        <v>5.5555555555555552E-2</v>
      </c>
      <c r="AO403" s="472">
        <f ca="1">OFFSET(DATA!$F$6,$AG$10+27*AO$10,$AG403,1,1)</f>
        <v>21</v>
      </c>
      <c r="AP403" s="472">
        <f t="shared" ca="1" si="12"/>
        <v>21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21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">
      <c r="AG404" s="472">
        <v>393</v>
      </c>
      <c r="AH404" s="471">
        <f ca="1">OFFSET(DATA!$F$6,$AG$10,$AG404,1,1)</f>
        <v>221</v>
      </c>
      <c r="AI404" s="205">
        <f ca="1">IF($AH404&gt;0,OFFSET(DATA!$F$6,$AG$10+27*AI$10,$AG404,1,1)/$AH404,0)</f>
        <v>0.33936651583710409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6.3348416289592757E-2</v>
      </c>
      <c r="AL404" s="205">
        <f ca="1">IF($AH404&gt;0,OFFSET(DATA!$F$6,$AG$10+27*AL$10,$AG404,1,1)/$AH404,0)</f>
        <v>0.167420814479638</v>
      </c>
      <c r="AM404" s="205">
        <f ca="1">IF($AH404&gt;0,OFFSET(DATA!$F$6,$AG$10+27*AM$10,$AG404,1,1)/$AH404,0)</f>
        <v>0.20361990950226244</v>
      </c>
      <c r="AN404" s="205">
        <f ca="1">IF($AH404&gt;0,OFFSET(DATA!$F$6,$AG$10+27*AN$10,$AG404,1,1)/$AH404,0)</f>
        <v>5.4298642533936653E-2</v>
      </c>
      <c r="AO404" s="472">
        <f ca="1">OFFSET(DATA!$F$6,$AG$10+27*AO$10,$AG404,1,1)</f>
        <v>19</v>
      </c>
      <c r="AP404" s="472">
        <f t="shared" ca="1" si="12"/>
        <v>19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19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">
      <c r="AG405" s="472">
        <v>394</v>
      </c>
      <c r="AH405" s="471">
        <f ca="1">OFFSET(DATA!$F$6,$AG$10,$AG405,1,1)</f>
        <v>213</v>
      </c>
      <c r="AI405" s="205">
        <f ca="1">IF($AH405&gt;0,OFFSET(DATA!$F$6,$AG$10+27*AI$10,$AG405,1,1)/$AH405,0)</f>
        <v>0.37089201877934275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6.5727699530516437E-2</v>
      </c>
      <c r="AL405" s="205">
        <f ca="1">IF($AH405&gt;0,OFFSET(DATA!$F$6,$AG$10+27*AL$10,$AG405,1,1)/$AH405,0)</f>
        <v>0.13615023474178403</v>
      </c>
      <c r="AM405" s="205">
        <f ca="1">IF($AH405&gt;0,OFFSET(DATA!$F$6,$AG$10+27*AM$10,$AG405,1,1)/$AH405,0)</f>
        <v>0.20187793427230047</v>
      </c>
      <c r="AN405" s="205">
        <f ca="1">IF($AH405&gt;0,OFFSET(DATA!$F$6,$AG$10+27*AN$10,$AG405,1,1)/$AH405,0)</f>
        <v>7.5117370892018781E-2</v>
      </c>
      <c r="AO405" s="472">
        <f ca="1">OFFSET(DATA!$F$6,$AG$10+27*AO$10,$AG405,1,1)</f>
        <v>17</v>
      </c>
      <c r="AP405" s="472">
        <f t="shared" ca="1" si="12"/>
        <v>17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17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">
      <c r="AG406" s="472">
        <v>395</v>
      </c>
      <c r="AH406" s="471">
        <f ca="1">OFFSET(DATA!$F$6,$AG$10,$AG406,1,1)</f>
        <v>225</v>
      </c>
      <c r="AI406" s="205">
        <f ca="1">IF($AH406&gt;0,OFFSET(DATA!$F$6,$AG$10+27*AI$10,$AG406,1,1)/$AH406,0)</f>
        <v>0.3511111111111111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6.222222222222222E-2</v>
      </c>
      <c r="AL406" s="205">
        <f ca="1">IF($AH406&gt;0,OFFSET(DATA!$F$6,$AG$10+27*AL$10,$AG406,1,1)/$AH406,0)</f>
        <v>0.16</v>
      </c>
      <c r="AM406" s="205">
        <f ca="1">IF($AH406&gt;0,OFFSET(DATA!$F$6,$AG$10+27*AM$10,$AG406,1,1)/$AH406,0)</f>
        <v>0.21333333333333335</v>
      </c>
      <c r="AN406" s="205">
        <f ca="1">IF($AH406&gt;0,OFFSET(DATA!$F$6,$AG$10+27*AN$10,$AG406,1,1)/$AH406,0)</f>
        <v>7.5555555555555556E-2</v>
      </c>
      <c r="AO406" s="472">
        <f ca="1">OFFSET(DATA!$F$6,$AG$10+27*AO$10,$AG406,1,1)</f>
        <v>19</v>
      </c>
      <c r="AP406" s="472">
        <f t="shared" ca="1" si="12"/>
        <v>19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20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">
      <c r="AG407" s="472">
        <v>396</v>
      </c>
      <c r="AH407" s="471">
        <f ca="1">OFFSET(DATA!$F$6,$AG$10,$AG407,1,1)</f>
        <v>246</v>
      </c>
      <c r="AI407" s="205">
        <f ca="1">IF($AH407&gt;0,OFFSET(DATA!$F$6,$AG$10+27*AI$10,$AG407,1,1)/$AH407,0)</f>
        <v>0.31300813008130079</v>
      </c>
      <c r="AJ407" s="205">
        <f ca="1">IF($AH407&gt;0,OFFSET(DATA!$F$6,$AG$10+27*AJ$10,$AG407,1,1)/$AH407,0)</f>
        <v>0</v>
      </c>
      <c r="AK407" s="205">
        <f ca="1">IF($AH407&gt;0,OFFSET(DATA!$F$6,$AG$10+27*AK$10,$AG407,1,1)/$AH407,0)</f>
        <v>6.097560975609756E-2</v>
      </c>
      <c r="AL407" s="205">
        <f ca="1">IF($AH407&gt;0,OFFSET(DATA!$F$6,$AG$10+27*AL$10,$AG407,1,1)/$AH407,0)</f>
        <v>0.15447154471544716</v>
      </c>
      <c r="AM407" s="205">
        <f ca="1">IF($AH407&gt;0,OFFSET(DATA!$F$6,$AG$10+27*AM$10,$AG407,1,1)/$AH407,0)</f>
        <v>0.2032520325203252</v>
      </c>
      <c r="AN407" s="205">
        <f ca="1">IF($AH407&gt;0,OFFSET(DATA!$F$6,$AG$10+27*AN$10,$AG407,1,1)/$AH407,0)</f>
        <v>8.943089430894309E-2</v>
      </c>
      <c r="AO407" s="472">
        <f ca="1">OFFSET(DATA!$F$6,$AG$10+27*AO$10,$AG407,1,1)</f>
        <v>20</v>
      </c>
      <c r="AP407" s="472">
        <f t="shared" ca="1" si="12"/>
        <v>20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20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">
      <c r="AG408" s="472">
        <v>397</v>
      </c>
      <c r="AH408" s="471">
        <f ca="1">OFFSET(DATA!$F$6,$AG$10,$AG408,1,1)</f>
        <v>228</v>
      </c>
      <c r="AI408" s="205">
        <f ca="1">IF($AH408&gt;0,OFFSET(DATA!$F$6,$AG$10+27*AI$10,$AG408,1,1)/$AH408,0)</f>
        <v>0.32894736842105265</v>
      </c>
      <c r="AJ408" s="205">
        <f ca="1">IF($AH408&gt;0,OFFSET(DATA!$F$6,$AG$10+27*AJ$10,$AG408,1,1)/$AH408,0)</f>
        <v>0</v>
      </c>
      <c r="AK408" s="205">
        <f ca="1">IF($AH408&gt;0,OFFSET(DATA!$F$6,$AG$10+27*AK$10,$AG408,1,1)/$AH408,0)</f>
        <v>6.5789473684210523E-2</v>
      </c>
      <c r="AL408" s="205">
        <f ca="1">IF($AH408&gt;0,OFFSET(DATA!$F$6,$AG$10+27*AL$10,$AG408,1,1)/$AH408,0)</f>
        <v>0.17982456140350878</v>
      </c>
      <c r="AM408" s="205">
        <f ca="1">IF($AH408&gt;0,OFFSET(DATA!$F$6,$AG$10+27*AM$10,$AG408,1,1)/$AH408,0)</f>
        <v>0.19298245614035087</v>
      </c>
      <c r="AN408" s="205">
        <f ca="1">IF($AH408&gt;0,OFFSET(DATA!$F$6,$AG$10+27*AN$10,$AG408,1,1)/$AH408,0)</f>
        <v>6.5789473684210523E-2</v>
      </c>
      <c r="AO408" s="472">
        <f ca="1">OFFSET(DATA!$F$6,$AG$10+27*AO$10,$AG408,1,1)</f>
        <v>19</v>
      </c>
      <c r="AP408" s="472">
        <f t="shared" ca="1" si="12"/>
        <v>19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19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">
      <c r="AG409" s="472">
        <v>398</v>
      </c>
      <c r="AH409" s="471">
        <f ca="1">OFFSET(DATA!$F$6,$AG$10,$AG409,1,1)</f>
        <v>235</v>
      </c>
      <c r="AI409" s="205">
        <f ca="1">IF($AH409&gt;0,OFFSET(DATA!$F$6,$AG$10+27*AI$10,$AG409,1,1)/$AH409,0)</f>
        <v>0.34893617021276596</v>
      </c>
      <c r="AJ409" s="205">
        <f ca="1">IF($AH409&gt;0,OFFSET(DATA!$F$6,$AG$10+27*AJ$10,$AG409,1,1)/$AH409,0)</f>
        <v>0</v>
      </c>
      <c r="AK409" s="205">
        <f ca="1">IF($AH409&gt;0,OFFSET(DATA!$F$6,$AG$10+27*AK$10,$AG409,1,1)/$AH409,0)</f>
        <v>6.8085106382978725E-2</v>
      </c>
      <c r="AL409" s="205">
        <f ca="1">IF($AH409&gt;0,OFFSET(DATA!$F$6,$AG$10+27*AL$10,$AG409,1,1)/$AH409,0)</f>
        <v>0.16595744680851063</v>
      </c>
      <c r="AM409" s="205">
        <f ca="1">IF($AH409&gt;0,OFFSET(DATA!$F$6,$AG$10+27*AM$10,$AG409,1,1)/$AH409,0)</f>
        <v>0.23404255319148937</v>
      </c>
      <c r="AN409" s="205">
        <f ca="1">IF($AH409&gt;0,OFFSET(DATA!$F$6,$AG$10+27*AN$10,$AG409,1,1)/$AH409,0)</f>
        <v>4.6808510638297871E-2</v>
      </c>
      <c r="AO409" s="472">
        <f ca="1">OFFSET(DATA!$F$6,$AG$10+27*AO$10,$AG409,1,1)</f>
        <v>17</v>
      </c>
      <c r="AP409" s="472">
        <f t="shared" ca="1" si="12"/>
        <v>17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17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">
      <c r="AG410" s="472">
        <v>399</v>
      </c>
      <c r="AH410" s="471">
        <f ca="1">OFFSET(DATA!$F$6,$AG$10,$AG410,1,1)</f>
        <v>261</v>
      </c>
      <c r="AI410" s="205">
        <f ca="1">IF($AH410&gt;0,OFFSET(DATA!$F$6,$AG$10+27*AI$10,$AG410,1,1)/$AH410,0)</f>
        <v>0.2988505747126437</v>
      </c>
      <c r="AJ410" s="205">
        <f ca="1">IF($AH410&gt;0,OFFSET(DATA!$F$6,$AG$10+27*AJ$10,$AG410,1,1)/$AH410,0)</f>
        <v>0</v>
      </c>
      <c r="AK410" s="205">
        <f ca="1">IF($AH410&gt;0,OFFSET(DATA!$F$6,$AG$10+27*AK$10,$AG410,1,1)/$AH410,0)</f>
        <v>6.5134099616858232E-2</v>
      </c>
      <c r="AL410" s="205">
        <f ca="1">IF($AH410&gt;0,OFFSET(DATA!$F$6,$AG$10+27*AL$10,$AG410,1,1)/$AH410,0)</f>
        <v>0.12260536398467432</v>
      </c>
      <c r="AM410" s="205">
        <f ca="1">IF($AH410&gt;0,OFFSET(DATA!$F$6,$AG$10+27*AM$10,$AG410,1,1)/$AH410,0)</f>
        <v>0.26436781609195403</v>
      </c>
      <c r="AN410" s="205">
        <f ca="1">IF($AH410&gt;0,OFFSET(DATA!$F$6,$AG$10+27*AN$10,$AG410,1,1)/$AH410,0)</f>
        <v>5.7471264367816091E-2</v>
      </c>
      <c r="AO410" s="472">
        <f ca="1">OFFSET(DATA!$F$6,$AG$10+27*AO$10,$AG410,1,1)</f>
        <v>21</v>
      </c>
      <c r="AP410" s="472">
        <f t="shared" ca="1" si="12"/>
        <v>21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20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">
      <c r="AG411" s="472">
        <v>400</v>
      </c>
      <c r="AH411" s="471">
        <f ca="1">OFFSET(DATA!$F$6,$AG$10,$AG411,1,1)</f>
        <v>279</v>
      </c>
      <c r="AI411" s="205">
        <f ca="1">IF($AH411&gt;0,OFFSET(DATA!$F$6,$AG$10+27*AI$10,$AG411,1,1)/$AH411,0)</f>
        <v>0.29032258064516131</v>
      </c>
      <c r="AJ411" s="205">
        <f ca="1">IF($AH411&gt;0,OFFSET(DATA!$F$6,$AG$10+27*AJ$10,$AG411,1,1)/$AH411,0)</f>
        <v>7.1684587813620072E-3</v>
      </c>
      <c r="AK411" s="205">
        <f ca="1">IF($AH411&gt;0,OFFSET(DATA!$F$6,$AG$10+27*AK$10,$AG411,1,1)/$AH411,0)</f>
        <v>6.093189964157706E-2</v>
      </c>
      <c r="AL411" s="205">
        <f ca="1">IF($AH411&gt;0,OFFSET(DATA!$F$6,$AG$10+27*AL$10,$AG411,1,1)/$AH411,0)</f>
        <v>0.12903225806451613</v>
      </c>
      <c r="AM411" s="205">
        <f ca="1">IF($AH411&gt;0,OFFSET(DATA!$F$6,$AG$10+27*AM$10,$AG411,1,1)/$AH411,0)</f>
        <v>0.27598566308243727</v>
      </c>
      <c r="AN411" s="205">
        <f ca="1">IF($AH411&gt;0,OFFSET(DATA!$F$6,$AG$10+27*AN$10,$AG411,1,1)/$AH411,0)</f>
        <v>6.8100358422939072E-2</v>
      </c>
      <c r="AO411" s="472">
        <f ca="1">OFFSET(DATA!$F$6,$AG$10+27*AO$10,$AG411,1,1)</f>
        <v>19</v>
      </c>
      <c r="AP411" s="472">
        <f t="shared" ca="1" si="12"/>
        <v>19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20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">
      <c r="AG412" s="472">
        <v>401</v>
      </c>
      <c r="AH412" s="471">
        <f ca="1">OFFSET(DATA!$F$6,$AG$10,$AG412,1,1)</f>
        <v>269</v>
      </c>
      <c r="AI412" s="205">
        <f ca="1">IF($AH412&gt;0,OFFSET(DATA!$F$6,$AG$10+27*AI$10,$AG412,1,1)/$AH412,0)</f>
        <v>0.27881040892193309</v>
      </c>
      <c r="AJ412" s="205">
        <f ca="1">IF($AH412&gt;0,OFFSET(DATA!$F$6,$AG$10+27*AJ$10,$AG412,1,1)/$AH412,0)</f>
        <v>7.4349442379182153E-3</v>
      </c>
      <c r="AK412" s="205">
        <f ca="1">IF($AH412&gt;0,OFFSET(DATA!$F$6,$AG$10+27*AK$10,$AG412,1,1)/$AH412,0)</f>
        <v>6.6914498141263934E-2</v>
      </c>
      <c r="AL412" s="205">
        <f ca="1">IF($AH412&gt;0,OFFSET(DATA!$F$6,$AG$10+27*AL$10,$AG412,1,1)/$AH412,0)</f>
        <v>0.12639405204460966</v>
      </c>
      <c r="AM412" s="205">
        <f ca="1">IF($AH412&gt;0,OFFSET(DATA!$F$6,$AG$10+27*AM$10,$AG412,1,1)/$AH412,0)</f>
        <v>0.25278810408921931</v>
      </c>
      <c r="AN412" s="205">
        <f ca="1">IF($AH412&gt;0,OFFSET(DATA!$F$6,$AG$10+27*AN$10,$AG412,1,1)/$AH412,0)</f>
        <v>5.5762081784386616E-2</v>
      </c>
      <c r="AO412" s="472">
        <f ca="1">OFFSET(DATA!$F$6,$AG$10+27*AO$10,$AG412,1,1)</f>
        <v>20</v>
      </c>
      <c r="AP412" s="472">
        <f t="shared" ca="1" si="12"/>
        <v>20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22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">
      <c r="AG413" s="472">
        <v>402</v>
      </c>
      <c r="AH413" s="471">
        <f ca="1">OFFSET(DATA!$F$6,$AG$10,$AG413,1,1)</f>
        <v>285</v>
      </c>
      <c r="AI413" s="205">
        <f ca="1">IF($AH413&gt;0,OFFSET(DATA!$F$6,$AG$10+27*AI$10,$AG413,1,1)/$AH413,0)</f>
        <v>0.30526315789473685</v>
      </c>
      <c r="AJ413" s="205">
        <f ca="1">IF($AH413&gt;0,OFFSET(DATA!$F$6,$AG$10+27*AJ$10,$AG413,1,1)/$AH413,0)</f>
        <v>7.0175438596491229E-3</v>
      </c>
      <c r="AK413" s="205">
        <f ca="1">IF($AH413&gt;0,OFFSET(DATA!$F$6,$AG$10+27*AK$10,$AG413,1,1)/$AH413,0)</f>
        <v>7.3684210526315783E-2</v>
      </c>
      <c r="AL413" s="205">
        <f ca="1">IF($AH413&gt;0,OFFSET(DATA!$F$6,$AG$10+27*AL$10,$AG413,1,1)/$AH413,0)</f>
        <v>0.1649122807017544</v>
      </c>
      <c r="AM413" s="205">
        <f ca="1">IF($AH413&gt;0,OFFSET(DATA!$F$6,$AG$10+27*AM$10,$AG413,1,1)/$AH413,0)</f>
        <v>0.21052631578947367</v>
      </c>
      <c r="AN413" s="205">
        <f ca="1">IF($AH413&gt;0,OFFSET(DATA!$F$6,$AG$10+27*AN$10,$AG413,1,1)/$AH413,0)</f>
        <v>4.5614035087719301E-2</v>
      </c>
      <c r="AO413" s="472">
        <f ca="1">OFFSET(DATA!$F$6,$AG$10+27*AO$10,$AG413,1,1)</f>
        <v>19</v>
      </c>
      <c r="AP413" s="472">
        <f t="shared" ca="1" si="12"/>
        <v>19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20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">
      <c r="AG414" s="472">
        <v>403</v>
      </c>
      <c r="AH414" s="471">
        <f ca="1">OFFSET(DATA!$F$6,$AG$10,$AG414,1,1)</f>
        <v>301</v>
      </c>
      <c r="AI414" s="205">
        <f ca="1">IF($AH414&gt;0,OFFSET(DATA!$F$6,$AG$10+27*AI$10,$AG414,1,1)/$AH414,0)</f>
        <v>0.32558139534883723</v>
      </c>
      <c r="AJ414" s="205">
        <f ca="1">IF($AH414&gt;0,OFFSET(DATA!$F$6,$AG$10+27*AJ$10,$AG414,1,1)/$AH414,0)</f>
        <v>6.6445182724252493E-3</v>
      </c>
      <c r="AK414" s="205">
        <f ca="1">IF($AH414&gt;0,OFFSET(DATA!$F$6,$AG$10+27*AK$10,$AG414,1,1)/$AH414,0)</f>
        <v>7.9734219269102985E-2</v>
      </c>
      <c r="AL414" s="205">
        <f ca="1">IF($AH414&gt;0,OFFSET(DATA!$F$6,$AG$10+27*AL$10,$AG414,1,1)/$AH414,0)</f>
        <v>0.15614617940199335</v>
      </c>
      <c r="AM414" s="205">
        <f ca="1">IF($AH414&gt;0,OFFSET(DATA!$F$6,$AG$10+27*AM$10,$AG414,1,1)/$AH414,0)</f>
        <v>0.23255813953488372</v>
      </c>
      <c r="AN414" s="205">
        <f ca="1">IF($AH414&gt;0,OFFSET(DATA!$F$6,$AG$10+27*AN$10,$AG414,1,1)/$AH414,0)</f>
        <v>5.647840531561462E-2</v>
      </c>
      <c r="AO414" s="472">
        <f ca="1">OFFSET(DATA!$F$6,$AG$10+27*AO$10,$AG414,1,1)</f>
        <v>19</v>
      </c>
      <c r="AP414" s="472">
        <f t="shared" ca="1" si="12"/>
        <v>19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18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">
      <c r="AG415" s="472">
        <v>404</v>
      </c>
      <c r="AH415" s="471">
        <f ca="1">OFFSET(DATA!$F$6,$AG$10,$AG415,1,1)</f>
        <v>311</v>
      </c>
      <c r="AI415" s="205">
        <f ca="1">IF($AH415&gt;0,OFFSET(DATA!$F$6,$AG$10+27*AI$10,$AG415,1,1)/$AH415,0)</f>
        <v>0.32797427652733119</v>
      </c>
      <c r="AJ415" s="205">
        <f ca="1">IF($AH415&gt;0,OFFSET(DATA!$F$6,$AG$10+27*AJ$10,$AG415,1,1)/$AH415,0)</f>
        <v>6.4308681672025723E-3</v>
      </c>
      <c r="AK415" s="205">
        <f ca="1">IF($AH415&gt;0,OFFSET(DATA!$F$6,$AG$10+27*AK$10,$AG415,1,1)/$AH415,0)</f>
        <v>9.0032154340836015E-2</v>
      </c>
      <c r="AL415" s="205">
        <f ca="1">IF($AH415&gt;0,OFFSET(DATA!$F$6,$AG$10+27*AL$10,$AG415,1,1)/$AH415,0)</f>
        <v>0.14790996784565916</v>
      </c>
      <c r="AM415" s="205">
        <f ca="1">IF($AH415&gt;0,OFFSET(DATA!$F$6,$AG$10+27*AM$10,$AG415,1,1)/$AH415,0)</f>
        <v>0.24758842443729903</v>
      </c>
      <c r="AN415" s="205">
        <f ca="1">IF($AH415&gt;0,OFFSET(DATA!$F$6,$AG$10+27*AN$10,$AG415,1,1)/$AH415,0)</f>
        <v>7.0739549839228297E-2</v>
      </c>
      <c r="AO415" s="472">
        <f ca="1">OFFSET(DATA!$F$6,$AG$10+27*AO$10,$AG415,1,1)</f>
        <v>18</v>
      </c>
      <c r="AP415" s="472">
        <f t="shared" ca="1" si="12"/>
        <v>18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18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  <row r="416" spans="33:77" x14ac:dyDescent="0.2">
      <c r="AG416" s="472">
        <v>405</v>
      </c>
      <c r="AH416" s="471">
        <f ca="1">OFFSET(DATA!$F$6,$AG$10,$AG416,1,1)</f>
        <v>294</v>
      </c>
      <c r="AI416" s="205">
        <f ca="1">IF($AH416&gt;0,OFFSET(DATA!$F$6,$AG$10+27*AI$10,$AG416,1,1)/$AH416,0)</f>
        <v>0.3401360544217687</v>
      </c>
      <c r="AJ416" s="205">
        <f ca="1">IF($AH416&gt;0,OFFSET(DATA!$F$6,$AG$10+27*AJ$10,$AG416,1,1)/$AH416,0)</f>
        <v>6.8027210884353739E-3</v>
      </c>
      <c r="AK416" s="205">
        <f ca="1">IF($AH416&gt;0,OFFSET(DATA!$F$6,$AG$10+27*AK$10,$AG416,1,1)/$AH416,0)</f>
        <v>9.8639455782312924E-2</v>
      </c>
      <c r="AL416" s="205">
        <f ca="1">IF($AH416&gt;0,OFFSET(DATA!$F$6,$AG$10+27*AL$10,$AG416,1,1)/$AH416,0)</f>
        <v>0.13945578231292516</v>
      </c>
      <c r="AM416" s="205">
        <f ca="1">IF($AH416&gt;0,OFFSET(DATA!$F$6,$AG$10+27*AM$10,$AG416,1,1)/$AH416,0)</f>
        <v>0.20068027210884354</v>
      </c>
      <c r="AN416" s="205">
        <f ca="1">IF($AH416&gt;0,OFFSET(DATA!$F$6,$AG$10+27*AN$10,$AG416,1,1)/$AH416,0)</f>
        <v>5.7823129251700682E-2</v>
      </c>
      <c r="AO416" s="472">
        <f ca="1">OFFSET(DATA!$F$6,$AG$10+27*AO$10,$AG416,1,1)</f>
        <v>18</v>
      </c>
      <c r="AP416" s="472">
        <f t="shared" ca="1" si="12"/>
        <v>18</v>
      </c>
      <c r="AQ416" s="471"/>
      <c r="AR416" s="471">
        <f ca="1">OFFSET(DATA!$F$6,25,$AG416,1,1)</f>
        <v>10615</v>
      </c>
      <c r="AS416" s="205">
        <f ca="1">IF($AR416&gt;0,OFFSET(DATA!$F$6,25+27*AS$10,$AG416,1,1)/$AR416,0)</f>
        <v>0.47084314649081488</v>
      </c>
      <c r="AT416" s="205">
        <f ca="1">IF($AR416&gt;0,OFFSET(DATA!$F$6,25+27*AT$10,$AG416,1,1)/$AR416,0)</f>
        <v>3.0146019783325482E-3</v>
      </c>
      <c r="AU416" s="205">
        <f ca="1">IF($AR416&gt;0,OFFSET(DATA!$F$6,25+27*AU$10,$AG416,1,1)/$AR416,0)</f>
        <v>0.10381535562882713</v>
      </c>
      <c r="AV416" s="205">
        <f ca="1">IF($AR416&gt;0,OFFSET(DATA!$F$6,25+27*AV$10,$AG416,1,1)/$AR416,0)</f>
        <v>8.8553933113518613E-2</v>
      </c>
      <c r="AW416" s="205">
        <f ca="1">IF($AR416&gt;0,OFFSET(DATA!$F$6,25+27*AW$10,$AG416,1,1)/$AR416,0)</f>
        <v>0.1364107395195478</v>
      </c>
      <c r="AX416" s="205">
        <f ca="1">IF($AR416&gt;0,OFFSET(DATA!$F$6,25+27*AX$10,$AG416,1,1)/$AR416,0)</f>
        <v>5.6617993405558176E-2</v>
      </c>
      <c r="AY416" s="471"/>
      <c r="AZ416" s="471"/>
      <c r="BA416" s="472">
        <f t="shared" ca="1" si="11"/>
        <v>18</v>
      </c>
      <c r="BB416" s="205">
        <f ca="1">IF($AH416&gt;0,OFFSET(DATA!$F$6,BB$10+27*(7-$AG$8),$AG416,1,1)/OFFSET(DATA!$F$6,BB$10,$AG416,1,1),0)</f>
        <v>0.3401360544217687</v>
      </c>
      <c r="BC416" s="205">
        <f ca="1">IF($AH416&gt;0,OFFSET(DATA!$F$6,BC$10+27*(7-$AG$8),$AG416,1,1)/OFFSET(DATA!$F$6,BC$10,$AG416,1,1),0)</f>
        <v>0.22727272727272727</v>
      </c>
      <c r="BD416" s="205">
        <f ca="1">IF($AH416&gt;0,OFFSET(DATA!$F$6,BD$10+27*(7-$AG$8),$AG416,1,1)/OFFSET(DATA!$F$6,BD$10,$AG416,1,1),0)</f>
        <v>0.27777777777777779</v>
      </c>
      <c r="BE416" s="205">
        <f ca="1">IF($AH416&gt;0,OFFSET(DATA!$F$6,BE$10+27*(7-$AG$8),$AG416,1,1)/OFFSET(DATA!$F$6,BE$10,$AG416,1,1),0)</f>
        <v>0.19791666666666666</v>
      </c>
      <c r="BF416" s="205">
        <f ca="1">IF($AH416&gt;0,OFFSET(DATA!$F$6,BF$10+27*(7-$AG$8),$AG416,1,1)/OFFSET(DATA!$F$6,BF$10,$AG416,1,1),0)</f>
        <v>0.42105263157894735</v>
      </c>
      <c r="BG416" s="205">
        <f ca="1">IF($AH416&gt;0,OFFSET(DATA!$F$6,BG$10+27*(7-$AG$8),$AG416,1,1)/OFFSET(DATA!$F$6,BG$10,$AG416,1,1),0)</f>
        <v>0.5625</v>
      </c>
      <c r="BH416" s="205">
        <f ca="1">IF($AH416&gt;0,OFFSET(DATA!$F$6,BH$10+27*(7-$AG$8),$AG416,1,1)/OFFSET(DATA!$F$6,BH$10,$AG416,1,1),0)</f>
        <v>0.29729729729729731</v>
      </c>
      <c r="BI416" s="205">
        <f ca="1">IF($AH416&gt;0,OFFSET(DATA!$F$6,BI$10+27*(7-$AG$8),$AG416,1,1)/OFFSET(DATA!$F$6,BI$10,$AG416,1,1),0)</f>
        <v>0.36611062335381916</v>
      </c>
      <c r="BJ416" s="205">
        <f ca="1">IF($AH416&gt;0,OFFSET(DATA!$F$6,BJ$10+27*(7-$AG$8),$AG416,1,1)/OFFSET(DATA!$F$6,BJ$10,$AG416,1,1),0)</f>
        <v>0.47643979057591623</v>
      </c>
      <c r="BK416" s="205">
        <f ca="1">IF($AH416&gt;0,OFFSET(DATA!$F$6,BK$10+27*(7-$AG$8),$AG416,1,1)/OFFSET(DATA!$F$6,BK$10,$AG416,1,1),0)</f>
        <v>0.30491803278688523</v>
      </c>
      <c r="BL416" s="205">
        <f ca="1">IF($AH416&gt;0,OFFSET(DATA!$F$6,BL$10+27*(7-$AG$8),$AG416,1,1)/OFFSET(DATA!$F$6,BL$10,$AG416,1,1),0)</f>
        <v>0.46548672566371679</v>
      </c>
      <c r="BM416" s="205">
        <f ca="1">IF($AH416&gt;0,OFFSET(DATA!$F$6,BM$10+27*(7-$AG$8),$AG416,1,1)/OFFSET(DATA!$F$6,BM$10,$AG416,1,1),0)</f>
        <v>0.42844522968197879</v>
      </c>
      <c r="BN416" s="205">
        <f ca="1">IF($AH416&gt;0,OFFSET(DATA!$F$6,BN$10+27*(7-$AG$8),$AG416,1,1)/OFFSET(DATA!$F$6,BN$10,$AG416,1,1),0)</f>
        <v>0.3482142857142857</v>
      </c>
      <c r="BO416" s="205">
        <f ca="1">IF($AH416&gt;0,OFFSET(DATA!$F$6,BO$10+27*(7-$AG$8),$AG416,1,1)/OFFSET(DATA!$F$6,BO$10,$AG416,1,1),0)</f>
        <v>0.86</v>
      </c>
      <c r="BP416" s="205">
        <f ca="1">IF($AH416&gt;0,OFFSET(DATA!$F$6,BP$10+27*(7-$AG$8),$AG416,1,1)/OFFSET(DATA!$F$6,BP$10,$AG416,1,1),0)</f>
        <v>0.69738863287250386</v>
      </c>
      <c r="BQ416" s="205">
        <f ca="1">IF($AH416&gt;0,OFFSET(DATA!$F$6,BQ$10+27*(7-$AG$8),$AG416,1,1)/OFFSET(DATA!$F$6,BQ$10,$AG416,1,1),0)</f>
        <v>0.60061919504643968</v>
      </c>
      <c r="BR416" s="205">
        <f ca="1">IF($AH416&gt;0,OFFSET(DATA!$F$6,BR$10+27*(7-$AG$8),$AG416,1,1)/OFFSET(DATA!$F$6,BR$10,$AG416,1,1),0)</f>
        <v>0.49030470914127422</v>
      </c>
      <c r="BS416" s="205">
        <f ca="1">IF($AH416&gt;0,OFFSET(DATA!$F$6,BS$10+27*(7-$AG$8),$AG416,1,1)/OFFSET(DATA!$F$6,BS$10,$AG416,1,1),0)</f>
        <v>0.30670926517571884</v>
      </c>
      <c r="BT416" s="205">
        <f ca="1">IF($AH416&gt;0,OFFSET(DATA!$F$6,BT$10+27*(7-$AG$8),$AG416,1,1)/OFFSET(DATA!$F$6,BT$10,$AG416,1,1),0)</f>
        <v>0.515625</v>
      </c>
      <c r="BU416" s="205">
        <f ca="1">IF($AH416&gt;0,OFFSET(DATA!$F$6,BU$10+27*(7-$AG$8),$AG416,1,1)/OFFSET(DATA!$F$6,BU$10,$AG416,1,1),0)</f>
        <v>0.35526315789473684</v>
      </c>
      <c r="BV416" s="205">
        <f ca="1">IF($AH416&gt;0,OFFSET(DATA!$F$6,BV$10+27*(7-$AG$8),$AG416,1,1)/OFFSET(DATA!$F$6,BV$10,$AG416,1,1),0)</f>
        <v>0.44986449864498645</v>
      </c>
      <c r="BW416" s="205">
        <f ca="1">IF($AH416&gt;0,OFFSET(DATA!$F$6,BW$10+27*(7-$AG$8),$AG416,1,1)/OFFSET(DATA!$F$6,BW$10,$AG416,1,1),0)</f>
        <v>0.52947598253275108</v>
      </c>
      <c r="BX416" s="205">
        <f ca="1">IF($AH416&gt;0,OFFSET(DATA!$F$6,BX$10+27*(7-$AG$8),$AG416,1,1)/OFFSET(DATA!$F$6,BX$10,$AG416,1,1),0)</f>
        <v>0.4735821619001454</v>
      </c>
      <c r="BY416" s="205">
        <f ca="1">IF($AH416&gt;0,OFFSET(DATA!$F$6,BY$10+27*(7-$AG$8),$AG416,1,1)/OFFSET(DATA!$F$6,BY$10,$AG416,1,1),0)</f>
        <v>0.48401826484018262</v>
      </c>
    </row>
    <row r="417" spans="33:77" x14ac:dyDescent="0.2">
      <c r="AG417" s="472">
        <v>406</v>
      </c>
      <c r="AH417" s="471">
        <f ca="1">OFFSET(DATA!$F$6,$AG$10,$AG417,1,1)</f>
        <v>268</v>
      </c>
      <c r="AI417" s="205">
        <f ca="1">IF($AH417&gt;0,OFFSET(DATA!$F$6,$AG$10+27*AI$10,$AG417,1,1)/$AH417,0)</f>
        <v>0.33582089552238809</v>
      </c>
      <c r="AJ417" s="205">
        <f ca="1">IF($AH417&gt;0,OFFSET(DATA!$F$6,$AG$10+27*AJ$10,$AG417,1,1)/$AH417,0)</f>
        <v>7.462686567164179E-3</v>
      </c>
      <c r="AK417" s="205">
        <f ca="1">IF($AH417&gt;0,OFFSET(DATA!$F$6,$AG$10+27*AK$10,$AG417,1,1)/$AH417,0)</f>
        <v>0.11567164179104478</v>
      </c>
      <c r="AL417" s="205">
        <f ca="1">IF($AH417&gt;0,OFFSET(DATA!$F$6,$AG$10+27*AL$10,$AG417,1,1)/$AH417,0)</f>
        <v>0.12313432835820895</v>
      </c>
      <c r="AM417" s="205">
        <f ca="1">IF($AH417&gt;0,OFFSET(DATA!$F$6,$AG$10+27*AM$10,$AG417,1,1)/$AH417,0)</f>
        <v>0.19776119402985073</v>
      </c>
      <c r="AN417" s="205">
        <f ca="1">IF($AH417&gt;0,OFFSET(DATA!$F$6,$AG$10+27*AN$10,$AG417,1,1)/$AH417,0)</f>
        <v>5.2238805970149252E-2</v>
      </c>
      <c r="AO417" s="472">
        <f ca="1">OFFSET(DATA!$F$6,$AG$10+27*AO$10,$AG417,1,1)</f>
        <v>18</v>
      </c>
      <c r="AP417" s="472">
        <f t="shared" ca="1" si="12"/>
        <v>18</v>
      </c>
      <c r="AQ417" s="471"/>
      <c r="AR417" s="471">
        <f ca="1">OFFSET(DATA!$F$6,25,$AG417,1,1)</f>
        <v>10132</v>
      </c>
      <c r="AS417" s="205">
        <f ca="1">IF($AR417&gt;0,OFFSET(DATA!$F$6,25+27*AS$10,$AG417,1,1)/$AR417,0)</f>
        <v>0.46466640347414134</v>
      </c>
      <c r="AT417" s="205">
        <f ca="1">IF($AR417&gt;0,OFFSET(DATA!$F$6,25+27*AT$10,$AG417,1,1)/$AR417,0)</f>
        <v>3.3557046979865771E-3</v>
      </c>
      <c r="AU417" s="205">
        <f ca="1">IF($AR417&gt;0,OFFSET(DATA!$F$6,25+27*AU$10,$AG417,1,1)/$AR417,0)</f>
        <v>0.10590209238057639</v>
      </c>
      <c r="AV417" s="205">
        <f ca="1">IF($AR417&gt;0,OFFSET(DATA!$F$6,25+27*AV$10,$AG417,1,1)/$AR417,0)</f>
        <v>9.8795894196604811E-2</v>
      </c>
      <c r="AW417" s="205">
        <f ca="1">IF($AR417&gt;0,OFFSET(DATA!$F$6,25+27*AW$10,$AG417,1,1)/$AR417,0)</f>
        <v>0.13225424397947097</v>
      </c>
      <c r="AX417" s="205">
        <f ca="1">IF($AR417&gt;0,OFFSET(DATA!$F$6,25+27*AX$10,$AG417,1,1)/$AR417,0)</f>
        <v>5.3296486379786817E-2</v>
      </c>
      <c r="AY417" s="471"/>
      <c r="AZ417" s="471"/>
      <c r="BA417" s="472">
        <f t="shared" ca="1" si="11"/>
        <v>17</v>
      </c>
      <c r="BB417" s="205">
        <f ca="1">IF($AH417&gt;0,OFFSET(DATA!$F$6,BB$10+27*(7-$AG$8),$AG417,1,1)/OFFSET(DATA!$F$6,BB$10,$AG417,1,1),0)</f>
        <v>0.33582089552238809</v>
      </c>
      <c r="BC417" s="205">
        <f ca="1">IF($AH417&gt;0,OFFSET(DATA!$F$6,BC$10+27*(7-$AG$8),$AG417,1,1)/OFFSET(DATA!$F$6,BC$10,$AG417,1,1),0)</f>
        <v>0.22018348623853212</v>
      </c>
      <c r="BD417" s="205">
        <f ca="1">IF($AH417&gt;0,OFFSET(DATA!$F$6,BD$10+27*(7-$AG$8),$AG417,1,1)/OFFSET(DATA!$F$6,BD$10,$AG417,1,1),0)</f>
        <v>0.21052631578947367</v>
      </c>
      <c r="BE417" s="205">
        <f ca="1">IF($AH417&gt;0,OFFSET(DATA!$F$6,BE$10+27*(7-$AG$8),$AG417,1,1)/OFFSET(DATA!$F$6,BE$10,$AG417,1,1),0)</f>
        <v>0.23</v>
      </c>
      <c r="BF417" s="205">
        <f ca="1">IF($AH417&gt;0,OFFSET(DATA!$F$6,BF$10+27*(7-$AG$8),$AG417,1,1)/OFFSET(DATA!$F$6,BF$10,$AG417,1,1),0)</f>
        <v>0.40042826552462529</v>
      </c>
      <c r="BG417" s="205">
        <f ca="1">IF($AH417&gt;0,OFFSET(DATA!$F$6,BG$10+27*(7-$AG$8),$AG417,1,1)/OFFSET(DATA!$F$6,BG$10,$AG417,1,1),0)</f>
        <v>0.5901639344262295</v>
      </c>
      <c r="BH417" s="205">
        <f ca="1">IF($AH417&gt;0,OFFSET(DATA!$F$6,BH$10+27*(7-$AG$8),$AG417,1,1)/OFFSET(DATA!$F$6,BH$10,$AG417,1,1),0)</f>
        <v>0.30208333333333331</v>
      </c>
      <c r="BI417" s="205">
        <f ca="1">IF($AH417&gt;0,OFFSET(DATA!$F$6,BI$10+27*(7-$AG$8),$AG417,1,1)/OFFSET(DATA!$F$6,BI$10,$AG417,1,1),0)</f>
        <v>0.35012809564474806</v>
      </c>
      <c r="BJ417" s="205">
        <f ca="1">IF($AH417&gt;0,OFFSET(DATA!$F$6,BJ$10+27*(7-$AG$8),$AG417,1,1)/OFFSET(DATA!$F$6,BJ$10,$AG417,1,1),0)</f>
        <v>0.4631578947368421</v>
      </c>
      <c r="BK417" s="205">
        <f ca="1">IF($AH417&gt;0,OFFSET(DATA!$F$6,BK$10+27*(7-$AG$8),$AG417,1,1)/OFFSET(DATA!$F$6,BK$10,$AG417,1,1),0)</f>
        <v>0.27797833935018051</v>
      </c>
      <c r="BL417" s="205">
        <f ca="1">IF($AH417&gt;0,OFFSET(DATA!$F$6,BL$10+27*(7-$AG$8),$AG417,1,1)/OFFSET(DATA!$F$6,BL$10,$AG417,1,1),0)</f>
        <v>0.47592592592592592</v>
      </c>
      <c r="BM417" s="205">
        <f ca="1">IF($AH417&gt;0,OFFSET(DATA!$F$6,BM$10+27*(7-$AG$8),$AG417,1,1)/OFFSET(DATA!$F$6,BM$10,$AG417,1,1),0)</f>
        <v>0.40929009640666081</v>
      </c>
      <c r="BN417" s="205">
        <f ca="1">IF($AH417&gt;0,OFFSET(DATA!$F$6,BN$10+27*(7-$AG$8),$AG417,1,1)/OFFSET(DATA!$F$6,BN$10,$AG417,1,1),0)</f>
        <v>0.32978723404255317</v>
      </c>
      <c r="BO417" s="205">
        <f ca="1">IF($AH417&gt;0,OFFSET(DATA!$F$6,BO$10+27*(7-$AG$8),$AG417,1,1)/OFFSET(DATA!$F$6,BO$10,$AG417,1,1),0)</f>
        <v>0.85684210526315785</v>
      </c>
      <c r="BP417" s="205">
        <f ca="1">IF($AH417&gt;0,OFFSET(DATA!$F$6,BP$10+27*(7-$AG$8),$AG417,1,1)/OFFSET(DATA!$F$6,BP$10,$AG417,1,1),0)</f>
        <v>0.68593749999999998</v>
      </c>
      <c r="BQ417" s="205">
        <f ca="1">IF($AH417&gt;0,OFFSET(DATA!$F$6,BQ$10+27*(7-$AG$8),$AG417,1,1)/OFFSET(DATA!$F$6,BQ$10,$AG417,1,1),0)</f>
        <v>0.55363321799307963</v>
      </c>
      <c r="BR417" s="205">
        <f ca="1">IF($AH417&gt;0,OFFSET(DATA!$F$6,BR$10+27*(7-$AG$8),$AG417,1,1)/OFFSET(DATA!$F$6,BR$10,$AG417,1,1),0)</f>
        <v>0.46418338108882523</v>
      </c>
      <c r="BS417" s="205">
        <f ca="1">IF($AH417&gt;0,OFFSET(DATA!$F$6,BS$10+27*(7-$AG$8),$AG417,1,1)/OFFSET(DATA!$F$6,BS$10,$AG417,1,1),0)</f>
        <v>0.27062706270627063</v>
      </c>
      <c r="BT417" s="205">
        <f ca="1">IF($AH417&gt;0,OFFSET(DATA!$F$6,BT$10+27*(7-$AG$8),$AG417,1,1)/OFFSET(DATA!$F$6,BT$10,$AG417,1,1),0)</f>
        <v>0.44680851063829785</v>
      </c>
      <c r="BU417" s="205">
        <f ca="1">IF($AH417&gt;0,OFFSET(DATA!$F$6,BU$10+27*(7-$AG$8),$AG417,1,1)/OFFSET(DATA!$F$6,BU$10,$AG417,1,1),0)</f>
        <v>0.34722222222222221</v>
      </c>
      <c r="BV417" s="205">
        <f ca="1">IF($AH417&gt;0,OFFSET(DATA!$F$6,BV$10+27*(7-$AG$8),$AG417,1,1)/OFFSET(DATA!$F$6,BV$10,$AG417,1,1),0)</f>
        <v>0.44780219780219782</v>
      </c>
      <c r="BW417" s="205">
        <f ca="1">IF($AH417&gt;0,OFFSET(DATA!$F$6,BW$10+27*(7-$AG$8),$AG417,1,1)/OFFSET(DATA!$F$6,BW$10,$AG417,1,1),0)</f>
        <v>0.52218430034129693</v>
      </c>
      <c r="BX417" s="205">
        <f ca="1">IF($AH417&gt;0,OFFSET(DATA!$F$6,BX$10+27*(7-$AG$8),$AG417,1,1)/OFFSET(DATA!$F$6,BX$10,$AG417,1,1),0)</f>
        <v>0.5040171397964649</v>
      </c>
      <c r="BY417" s="205">
        <f ca="1">IF($AH417&gt;0,OFFSET(DATA!$F$6,BY$10+27*(7-$AG$8),$AG417,1,1)/OFFSET(DATA!$F$6,BY$10,$AG417,1,1),0)</f>
        <v>0.48108108108108111</v>
      </c>
    </row>
    <row r="418" spans="33:77" x14ac:dyDescent="0.2">
      <c r="AG418" s="472">
        <v>407</v>
      </c>
      <c r="AH418" s="471">
        <f ca="1">OFFSET(DATA!$F$6,$AG$10,$AG418,1,1)</f>
        <v>294</v>
      </c>
      <c r="AI418" s="205">
        <f ca="1">IF($AH418&gt;0,OFFSET(DATA!$F$6,$AG$10+27*AI$10,$AG418,1,1)/$AH418,0)</f>
        <v>0.3401360544217687</v>
      </c>
      <c r="AJ418" s="205">
        <f ca="1">IF($AH418&gt;0,OFFSET(DATA!$F$6,$AG$10+27*AJ$10,$AG418,1,1)/$AH418,0)</f>
        <v>6.8027210884353739E-3</v>
      </c>
      <c r="AK418" s="205">
        <f ca="1">IF($AH418&gt;0,OFFSET(DATA!$F$6,$AG$10+27*AK$10,$AG418,1,1)/$AH418,0)</f>
        <v>9.8639455782312924E-2</v>
      </c>
      <c r="AL418" s="205">
        <f ca="1">IF($AH418&gt;0,OFFSET(DATA!$F$6,$AG$10+27*AL$10,$AG418,1,1)/$AH418,0)</f>
        <v>0.14625850340136054</v>
      </c>
      <c r="AM418" s="205">
        <f ca="1">IF($AH418&gt;0,OFFSET(DATA!$F$6,$AG$10+27*AM$10,$AG418,1,1)/$AH418,0)</f>
        <v>0.18367346938775511</v>
      </c>
      <c r="AN418" s="205">
        <f ca="1">IF($AH418&gt;0,OFFSET(DATA!$F$6,$AG$10+27*AN$10,$AG418,1,1)/$AH418,0)</f>
        <v>5.4421768707482991E-2</v>
      </c>
      <c r="AO418" s="472">
        <f ca="1">OFFSET(DATA!$F$6,$AG$10+27*AO$10,$AG418,1,1)</f>
        <v>18</v>
      </c>
      <c r="AP418" s="472">
        <f t="shared" ca="1" si="12"/>
        <v>18</v>
      </c>
      <c r="AQ418" s="471"/>
      <c r="AR418" s="471">
        <f ca="1">OFFSET(DATA!$F$6,25,$AG418,1,1)</f>
        <v>10276</v>
      </c>
      <c r="AS418" s="205">
        <f ca="1">IF($AR418&gt;0,OFFSET(DATA!$F$6,25+27*AS$10,$AG418,1,1)/$AR418,0)</f>
        <v>0.46486959906578434</v>
      </c>
      <c r="AT418" s="205">
        <f ca="1">IF($AR418&gt;0,OFFSET(DATA!$F$6,25+27*AT$10,$AG418,1,1)/$AR418,0)</f>
        <v>3.4059945504087193E-3</v>
      </c>
      <c r="AU418" s="205">
        <f ca="1">IF($AR418&gt;0,OFFSET(DATA!$F$6,25+27*AU$10,$AG418,1,1)/$AR418,0)</f>
        <v>0.10266640716231996</v>
      </c>
      <c r="AV418" s="205">
        <f ca="1">IF($AR418&gt;0,OFFSET(DATA!$F$6,25+27*AV$10,$AG418,1,1)/$AR418,0)</f>
        <v>0.10042818217205138</v>
      </c>
      <c r="AW418" s="205">
        <f ca="1">IF($AR418&gt;0,OFFSET(DATA!$F$6,25+27*AW$10,$AG418,1,1)/$AR418,0)</f>
        <v>0.13205527442584664</v>
      </c>
      <c r="AX418" s="205">
        <f ca="1">IF($AR418&gt;0,OFFSET(DATA!$F$6,25+27*AX$10,$AG418,1,1)/$AR418,0)</f>
        <v>5.2063059556247564E-2</v>
      </c>
      <c r="BA418" s="472">
        <f t="shared" ca="1" si="11"/>
        <v>17</v>
      </c>
      <c r="BB418" s="205">
        <f ca="1">IF($AH418&gt;0,OFFSET(DATA!$F$6,BB$10+27*(7-$AG$8),$AG418,1,1)/OFFSET(DATA!$F$6,BB$10,$AG418,1,1),0)</f>
        <v>0.3401360544217687</v>
      </c>
      <c r="BC418" s="205">
        <f ca="1">IF($AH418&gt;0,OFFSET(DATA!$F$6,BC$10+27*(7-$AG$8),$AG418,1,1)/OFFSET(DATA!$F$6,BC$10,$AG418,1,1),0)</f>
        <v>0.2288135593220339</v>
      </c>
      <c r="BD418" s="205">
        <f ca="1">IF($AH418&gt;0,OFFSET(DATA!$F$6,BD$10+27*(7-$AG$8),$AG418,1,1)/OFFSET(DATA!$F$6,BD$10,$AG418,1,1),0)</f>
        <v>0.19230769230769232</v>
      </c>
      <c r="BE418" s="205">
        <f ca="1">IF($AH418&gt;0,OFFSET(DATA!$F$6,BE$10+27*(7-$AG$8),$AG418,1,1)/OFFSET(DATA!$F$6,BE$10,$AG418,1,1),0)</f>
        <v>0.23</v>
      </c>
      <c r="BF418" s="205">
        <f ca="1">IF($AH418&gt;0,OFFSET(DATA!$F$6,BF$10+27*(7-$AG$8),$AG418,1,1)/OFFSET(DATA!$F$6,BF$10,$AG418,1,1),0)</f>
        <v>0.40083507306889354</v>
      </c>
      <c r="BG418" s="205">
        <f ca="1">IF($AH418&gt;0,OFFSET(DATA!$F$6,BG$10+27*(7-$AG$8),$AG418,1,1)/OFFSET(DATA!$F$6,BG$10,$AG418,1,1),0)</f>
        <v>0.5892857142857143</v>
      </c>
      <c r="BH418" s="205">
        <f ca="1">IF($AH418&gt;0,OFFSET(DATA!$F$6,BH$10+27*(7-$AG$8),$AG418,1,1)/OFFSET(DATA!$F$6,BH$10,$AG418,1,1),0)</f>
        <v>0.31313131313131315</v>
      </c>
      <c r="BI418" s="205">
        <f ca="1">IF($AH418&gt;0,OFFSET(DATA!$F$6,BI$10+27*(7-$AG$8),$AG418,1,1)/OFFSET(DATA!$F$6,BI$10,$AG418,1,1),0)</f>
        <v>0.34559452523524381</v>
      </c>
      <c r="BJ418" s="205">
        <f ca="1">IF($AH418&gt;0,OFFSET(DATA!$F$6,BJ$10+27*(7-$AG$8),$AG418,1,1)/OFFSET(DATA!$F$6,BJ$10,$AG418,1,1),0)</f>
        <v>0.50769230769230766</v>
      </c>
      <c r="BK418" s="205">
        <f ca="1">IF($AH418&gt;0,OFFSET(DATA!$F$6,BK$10+27*(7-$AG$8),$AG418,1,1)/OFFSET(DATA!$F$6,BK$10,$AG418,1,1),0)</f>
        <v>0.30666666666666664</v>
      </c>
      <c r="BL418" s="205">
        <f ca="1">IF($AH418&gt;0,OFFSET(DATA!$F$6,BL$10+27*(7-$AG$8),$AG418,1,1)/OFFSET(DATA!$F$6,BL$10,$AG418,1,1),0)</f>
        <v>0.45611015490533563</v>
      </c>
      <c r="BM418" s="205">
        <f ca="1">IF($AH418&gt;0,OFFSET(DATA!$F$6,BM$10+27*(7-$AG$8),$AG418,1,1)/OFFSET(DATA!$F$6,BM$10,$AG418,1,1),0)</f>
        <v>0.43197879858657245</v>
      </c>
      <c r="BN418" s="205">
        <f ca="1">IF($AH418&gt;0,OFFSET(DATA!$F$6,BN$10+27*(7-$AG$8),$AG418,1,1)/OFFSET(DATA!$F$6,BN$10,$AG418,1,1),0)</f>
        <v>0.32258064516129031</v>
      </c>
      <c r="BO418" s="205">
        <f ca="1">IF($AH418&gt;0,OFFSET(DATA!$F$6,BO$10+27*(7-$AG$8),$AG418,1,1)/OFFSET(DATA!$F$6,BO$10,$AG418,1,1),0)</f>
        <v>0.82403433476394849</v>
      </c>
      <c r="BP418" s="205">
        <f ca="1">IF($AH418&gt;0,OFFSET(DATA!$F$6,BP$10+27*(7-$AG$8),$AG418,1,1)/OFFSET(DATA!$F$6,BP$10,$AG418,1,1),0)</f>
        <v>0.69753086419753085</v>
      </c>
      <c r="BQ418" s="205">
        <f ca="1">IF($AH418&gt;0,OFFSET(DATA!$F$6,BQ$10+27*(7-$AG$8),$AG418,1,1)/OFFSET(DATA!$F$6,BQ$10,$AG418,1,1),0)</f>
        <v>0.59726962457337884</v>
      </c>
      <c r="BR418" s="205">
        <f ca="1">IF($AH418&gt;0,OFFSET(DATA!$F$6,BR$10+27*(7-$AG$8),$AG418,1,1)/OFFSET(DATA!$F$6,BR$10,$AG418,1,1),0)</f>
        <v>0.48787878787878786</v>
      </c>
      <c r="BS418" s="205">
        <f ca="1">IF($AH418&gt;0,OFFSET(DATA!$F$6,BS$10+27*(7-$AG$8),$AG418,1,1)/OFFSET(DATA!$F$6,BS$10,$AG418,1,1),0)</f>
        <v>0.27303754266211605</v>
      </c>
      <c r="BT418" s="205">
        <f ca="1">IF($AH418&gt;0,OFFSET(DATA!$F$6,BT$10+27*(7-$AG$8),$AG418,1,1)/OFFSET(DATA!$F$6,BT$10,$AG418,1,1),0)</f>
        <v>0.43636363636363634</v>
      </c>
      <c r="BU418" s="205">
        <f ca="1">IF($AH418&gt;0,OFFSET(DATA!$F$6,BU$10+27*(7-$AG$8),$AG418,1,1)/OFFSET(DATA!$F$6,BU$10,$AG418,1,1),0)</f>
        <v>0.38028169014084506</v>
      </c>
      <c r="BV418" s="205">
        <f ca="1">IF($AH418&gt;0,OFFSET(DATA!$F$6,BV$10+27*(7-$AG$8),$AG418,1,1)/OFFSET(DATA!$F$6,BV$10,$AG418,1,1),0)</f>
        <v>0.39353099730458219</v>
      </c>
      <c r="BW418" s="205">
        <f ca="1">IF($AH418&gt;0,OFFSET(DATA!$F$6,BW$10+27*(7-$AG$8),$AG418,1,1)/OFFSET(DATA!$F$6,BW$10,$AG418,1,1),0)</f>
        <v>0.53146067415730336</v>
      </c>
      <c r="BX418" s="205">
        <f ca="1">IF($AH418&gt;0,OFFSET(DATA!$F$6,BX$10+27*(7-$AG$8),$AG418,1,1)/OFFSET(DATA!$F$6,BX$10,$AG418,1,1),0)</f>
        <v>0.49497620306716023</v>
      </c>
      <c r="BY418" s="205">
        <f ca="1">IF($AH418&gt;0,OFFSET(DATA!$F$6,BY$10+27*(7-$AG$8),$AG418,1,1)/OFFSET(DATA!$F$6,BY$10,$AG418,1,1),0)</f>
        <v>0.45320197044334976</v>
      </c>
    </row>
    <row r="419" spans="33:77" x14ac:dyDescent="0.2">
      <c r="AG419" s="472">
        <v>408</v>
      </c>
      <c r="AH419" s="471">
        <f ca="1">OFFSET(DATA!$F$6,$AG$10,$AG419,1,1)</f>
        <v>308</v>
      </c>
      <c r="AI419" s="205">
        <f ca="1">IF($AH419&gt;0,OFFSET(DATA!$F$6,$AG$10+27*AI$10,$AG419,1,1)/$AH419,0)</f>
        <v>0.32467532467532467</v>
      </c>
      <c r="AJ419" s="205">
        <f ca="1">IF($AH419&gt;0,OFFSET(DATA!$F$6,$AG$10+27*AJ$10,$AG419,1,1)/$AH419,0)</f>
        <v>6.4935064935064939E-3</v>
      </c>
      <c r="AK419" s="205">
        <f ca="1">IF($AH419&gt;0,OFFSET(DATA!$F$6,$AG$10+27*AK$10,$AG419,1,1)/$AH419,0)</f>
        <v>9.0909090909090912E-2</v>
      </c>
      <c r="AL419" s="205">
        <f ca="1">IF($AH419&gt;0,OFFSET(DATA!$F$6,$AG$10+27*AL$10,$AG419,1,1)/$AH419,0)</f>
        <v>0.16233766233766234</v>
      </c>
      <c r="AM419" s="205">
        <f ca="1">IF($AH419&gt;0,OFFSET(DATA!$F$6,$AG$10+27*AM$10,$AG419,1,1)/$AH419,0)</f>
        <v>0.19480519480519481</v>
      </c>
      <c r="AN419" s="205">
        <f ca="1">IF($AH419&gt;0,OFFSET(DATA!$F$6,$AG$10+27*AN$10,$AG419,1,1)/$AH419,0)</f>
        <v>7.4675324675324672E-2</v>
      </c>
      <c r="AO419" s="472">
        <f ca="1">OFFSET(DATA!$F$6,$AG$10+27*AO$10,$AG419,1,1)</f>
        <v>18</v>
      </c>
      <c r="AP419" s="472">
        <f t="shared" ca="1" si="12"/>
        <v>18</v>
      </c>
      <c r="AQ419" s="471"/>
      <c r="AR419" s="471">
        <f ca="1">OFFSET(DATA!$F$6,25,$AG419,1,1)</f>
        <v>10494</v>
      </c>
      <c r="AS419" s="205">
        <f ca="1">IF($AR419&gt;0,OFFSET(DATA!$F$6,25+27*AS$10,$AG419,1,1)/$AR419,0)</f>
        <v>0.46960167714884699</v>
      </c>
      <c r="AT419" s="205">
        <f ca="1">IF($AR419&gt;0,OFFSET(DATA!$F$6,25+27*AT$10,$AG419,1,1)/$AR419,0)</f>
        <v>3.3352391842957881E-3</v>
      </c>
      <c r="AU419" s="205">
        <f ca="1">IF($AR419&gt;0,OFFSET(DATA!$F$6,25+27*AU$10,$AG419,1,1)/$AR419,0)</f>
        <v>0.10291595197255575</v>
      </c>
      <c r="AV419" s="205">
        <f ca="1">IF($AR419&gt;0,OFFSET(DATA!$F$6,25+27*AV$10,$AG419,1,1)/$AR419,0)</f>
        <v>9.9294835143891744E-2</v>
      </c>
      <c r="AW419" s="205">
        <f ca="1">IF($AR419&gt;0,OFFSET(DATA!$F$6,25+27*AW$10,$AG419,1,1)/$AR419,0)</f>
        <v>0.13236134934248142</v>
      </c>
      <c r="AX419" s="205">
        <f ca="1">IF($AR419&gt;0,OFFSET(DATA!$F$6,25+27*AX$10,$AG419,1,1)/$AR419,0)</f>
        <v>5.3268534400609871E-2</v>
      </c>
      <c r="BA419" s="472">
        <f t="shared" ref="BA419:BA482" ca="1" si="13">RANK(OFFSET($BA418,$AG$12,$AG$10,1,1),$BB419:$BY419,OFFSET($AZ$21,7-$AG$8,0,1,1))</f>
        <v>18</v>
      </c>
      <c r="BB419" s="205">
        <f ca="1">IF($AH419&gt;0,OFFSET(DATA!$F$6,BB$10+27*(7-$AG$8),$AG419,1,1)/OFFSET(DATA!$F$6,BB$10,$AG419,1,1),0)</f>
        <v>0.32467532467532467</v>
      </c>
      <c r="BC419" s="205">
        <f ca="1">IF($AH419&gt;0,OFFSET(DATA!$F$6,BC$10+27*(7-$AG$8),$AG419,1,1)/OFFSET(DATA!$F$6,BC$10,$AG419,1,1),0)</f>
        <v>0.21666666666666667</v>
      </c>
      <c r="BD419" s="205">
        <f ca="1">IF($AH419&gt;0,OFFSET(DATA!$F$6,BD$10+27*(7-$AG$8),$AG419,1,1)/OFFSET(DATA!$F$6,BD$10,$AG419,1,1),0)</f>
        <v>0.23076923076923078</v>
      </c>
      <c r="BE419" s="205">
        <f ca="1">IF($AH419&gt;0,OFFSET(DATA!$F$6,BE$10+27*(7-$AG$8),$AG419,1,1)/OFFSET(DATA!$F$6,BE$10,$AG419,1,1),0)</f>
        <v>0.28712871287128711</v>
      </c>
      <c r="BF419" s="205">
        <f ca="1">IF($AH419&gt;0,OFFSET(DATA!$F$6,BF$10+27*(7-$AG$8),$AG419,1,1)/OFFSET(DATA!$F$6,BF$10,$AG419,1,1),0)</f>
        <v>0.39665970772442588</v>
      </c>
      <c r="BG419" s="205">
        <f ca="1">IF($AH419&gt;0,OFFSET(DATA!$F$6,BG$10+27*(7-$AG$8),$AG419,1,1)/OFFSET(DATA!$F$6,BG$10,$AG419,1,1),0)</f>
        <v>0.55000000000000004</v>
      </c>
      <c r="BH419" s="205">
        <f ca="1">IF($AH419&gt;0,OFFSET(DATA!$F$6,BH$10+27*(7-$AG$8),$AG419,1,1)/OFFSET(DATA!$F$6,BH$10,$AG419,1,1),0)</f>
        <v>0.30232558139534882</v>
      </c>
      <c r="BI419" s="205">
        <f ca="1">IF($AH419&gt;0,OFFSET(DATA!$F$6,BI$10+27*(7-$AG$8),$AG419,1,1)/OFFSET(DATA!$F$6,BI$10,$AG419,1,1),0)</f>
        <v>0.34929078014184395</v>
      </c>
      <c r="BJ419" s="205">
        <f ca="1">IF($AH419&gt;0,OFFSET(DATA!$F$6,BJ$10+27*(7-$AG$8),$AG419,1,1)/OFFSET(DATA!$F$6,BJ$10,$AG419,1,1),0)</f>
        <v>0.52791878172588835</v>
      </c>
      <c r="BK419" s="205">
        <f ca="1">IF($AH419&gt;0,OFFSET(DATA!$F$6,BK$10+27*(7-$AG$8),$AG419,1,1)/OFFSET(DATA!$F$6,BK$10,$AG419,1,1),0)</f>
        <v>0.28343949044585987</v>
      </c>
      <c r="BL419" s="205">
        <f ca="1">IF($AH419&gt;0,OFFSET(DATA!$F$6,BL$10+27*(7-$AG$8),$AG419,1,1)/OFFSET(DATA!$F$6,BL$10,$AG419,1,1),0)</f>
        <v>0.4632952691680261</v>
      </c>
      <c r="BM419" s="205">
        <f ca="1">IF($AH419&gt;0,OFFSET(DATA!$F$6,BM$10+27*(7-$AG$8),$AG419,1,1)/OFFSET(DATA!$F$6,BM$10,$AG419,1,1),0)</f>
        <v>0.42869415807560135</v>
      </c>
      <c r="BN419" s="205">
        <f ca="1">IF($AH419&gt;0,OFFSET(DATA!$F$6,BN$10+27*(7-$AG$8),$AG419,1,1)/OFFSET(DATA!$F$6,BN$10,$AG419,1,1),0)</f>
        <v>0.36956521739130432</v>
      </c>
      <c r="BO419" s="205">
        <f ca="1">IF($AH419&gt;0,OFFSET(DATA!$F$6,BO$10+27*(7-$AG$8),$AG419,1,1)/OFFSET(DATA!$F$6,BO$10,$AG419,1,1),0)</f>
        <v>0.83772819472616633</v>
      </c>
      <c r="BP419" s="205">
        <f ca="1">IF($AH419&gt;0,OFFSET(DATA!$F$6,BP$10+27*(7-$AG$8),$AG419,1,1)/OFFSET(DATA!$F$6,BP$10,$AG419,1,1),0)</f>
        <v>0.70298507462686566</v>
      </c>
      <c r="BQ419" s="205">
        <f ca="1">IF($AH419&gt;0,OFFSET(DATA!$F$6,BQ$10+27*(7-$AG$8),$AG419,1,1)/OFFSET(DATA!$F$6,BQ$10,$AG419,1,1),0)</f>
        <v>0.61538461538461542</v>
      </c>
      <c r="BR419" s="205">
        <f ca="1">IF($AH419&gt;0,OFFSET(DATA!$F$6,BR$10+27*(7-$AG$8),$AG419,1,1)/OFFSET(DATA!$F$6,BR$10,$AG419,1,1),0)</f>
        <v>0.49562682215743442</v>
      </c>
      <c r="BS419" s="205">
        <f ca="1">IF($AH419&gt;0,OFFSET(DATA!$F$6,BS$10+27*(7-$AG$8),$AG419,1,1)/OFFSET(DATA!$F$6,BS$10,$AG419,1,1),0)</f>
        <v>0.28417266187050361</v>
      </c>
      <c r="BT419" s="205">
        <f ca="1">IF($AH419&gt;0,OFFSET(DATA!$F$6,BT$10+27*(7-$AG$8),$AG419,1,1)/OFFSET(DATA!$F$6,BT$10,$AG419,1,1),0)</f>
        <v>0.40677966101694918</v>
      </c>
      <c r="BU419" s="205">
        <f ca="1">IF($AH419&gt;0,OFFSET(DATA!$F$6,BU$10+27*(7-$AG$8),$AG419,1,1)/OFFSET(DATA!$F$6,BU$10,$AG419,1,1),0)</f>
        <v>0.38297872340425532</v>
      </c>
      <c r="BV419" s="205">
        <f ca="1">IF($AH419&gt;0,OFFSET(DATA!$F$6,BV$10+27*(7-$AG$8),$AG419,1,1)/OFFSET(DATA!$F$6,BV$10,$AG419,1,1),0)</f>
        <v>0.43733333333333335</v>
      </c>
      <c r="BW419" s="205">
        <f ca="1">IF($AH419&gt;0,OFFSET(DATA!$F$6,BW$10+27*(7-$AG$8),$AG419,1,1)/OFFSET(DATA!$F$6,BW$10,$AG419,1,1),0)</f>
        <v>0.54733405875952124</v>
      </c>
      <c r="BX419" s="205">
        <f ca="1">IF($AH419&gt;0,OFFSET(DATA!$F$6,BX$10+27*(7-$AG$8),$AG419,1,1)/OFFSET(DATA!$F$6,BX$10,$AG419,1,1),0)</f>
        <v>0.48564102564102563</v>
      </c>
      <c r="BY419" s="205">
        <f ca="1">IF($AH419&gt;0,OFFSET(DATA!$F$6,BY$10+27*(7-$AG$8),$AG419,1,1)/OFFSET(DATA!$F$6,BY$10,$AG419,1,1),0)</f>
        <v>0.40969162995594716</v>
      </c>
    </row>
    <row r="420" spans="33:77" x14ac:dyDescent="0.2">
      <c r="AG420" s="472">
        <v>409</v>
      </c>
      <c r="AH420" s="471">
        <f ca="1">OFFSET(DATA!$F$6,$AG$10,$AG420,1,1)</f>
        <v>287.5</v>
      </c>
      <c r="AI420" s="205">
        <f ca="1">IF($AH420&gt;0,OFFSET(DATA!$F$6,$AG$10+27*AI$10,$AG420,1,1)/$AH420,0)</f>
        <v>0.29739130434782607</v>
      </c>
      <c r="AJ420" s="205">
        <f ca="1">IF($AH420&gt;0,OFFSET(DATA!$F$6,$AG$10+27*AJ$10,$AG420,1,1)/$AH420,0)</f>
        <v>8.6956521739130436E-3</v>
      </c>
      <c r="AK420" s="205">
        <f ca="1">IF($AH420&gt;0,OFFSET(DATA!$F$6,$AG$10+27*AK$10,$AG420,1,1)/$AH420,0)</f>
        <v>0.10086956521739131</v>
      </c>
      <c r="AL420" s="205">
        <f ca="1">IF($AH420&gt;0,OFFSET(DATA!$F$6,$AG$10+27*AL$10,$AG420,1,1)/$AH420,0)</f>
        <v>0.15304347826086956</v>
      </c>
      <c r="AM420" s="205">
        <f ca="1">IF($AH420&gt;0,OFFSET(DATA!$F$6,$AG$10+27*AM$10,$AG420,1,1)/$AH420,0)</f>
        <v>0.18782608695652173</v>
      </c>
      <c r="AN420" s="205">
        <f ca="1">IF($AH420&gt;0,OFFSET(DATA!$F$6,$AG$10+27*AN$10,$AG420,1,1)/$AH420,0)</f>
        <v>6.0869565217391307E-2</v>
      </c>
      <c r="AO420" s="472">
        <f ca="1">OFFSET(DATA!$F$6,$AG$10+27*AO$10,$AG420,1,1)</f>
        <v>18</v>
      </c>
      <c r="AP420" s="472">
        <f t="shared" ca="1" si="12"/>
        <v>18</v>
      </c>
      <c r="AQ420" s="471"/>
      <c r="AR420" s="471">
        <f ca="1">OFFSET(DATA!$F$6,25,$AG420,1,1)</f>
        <v>10184</v>
      </c>
      <c r="AS420" s="205">
        <f ca="1">IF($AR420&gt;0,OFFSET(DATA!$F$6,25+27*AS$10,$AG420,1,1)/$AR420,0)</f>
        <v>0.46283385703063629</v>
      </c>
      <c r="AT420" s="205">
        <f ca="1">IF($AR420&gt;0,OFFSET(DATA!$F$6,25+27*AT$10,$AG420,1,1)/$AR420,0)</f>
        <v>4.0750196386488613E-3</v>
      </c>
      <c r="AU420" s="205">
        <f ca="1">IF($AR420&gt;0,OFFSET(DATA!$F$6,25+27*AU$10,$AG420,1,1)/$AR420,0)</f>
        <v>0.10541044776119403</v>
      </c>
      <c r="AV420" s="205">
        <f ca="1">IF($AR420&gt;0,OFFSET(DATA!$F$6,25+27*AV$10,$AG420,1,1)/$AR420,0)</f>
        <v>9.7996857816182253E-2</v>
      </c>
      <c r="AW420" s="205">
        <f ca="1">IF($AR420&gt;0,OFFSET(DATA!$F$6,25+27*AW$10,$AG420,1,1)/$AR420,0)</f>
        <v>0.12671838177533384</v>
      </c>
      <c r="AX420" s="205">
        <f ca="1">IF($AR420&gt;0,OFFSET(DATA!$F$6,25+27*AX$10,$AG420,1,1)/$AR420,0)</f>
        <v>5.0667714061272587E-2</v>
      </c>
      <c r="AY420" s="471"/>
      <c r="AZ420" s="471"/>
      <c r="BA420" s="472">
        <f t="shared" ca="1" si="13"/>
        <v>19</v>
      </c>
      <c r="BB420" s="205">
        <f ca="1">IF($AH420&gt;0,OFFSET(DATA!$F$6,BB$10+27*(7-$AG$8),$AG420,1,1)/OFFSET(DATA!$F$6,BB$10,$AG420,1,1),0)</f>
        <v>0.29739130434782607</v>
      </c>
      <c r="BC420" s="205">
        <f ca="1">IF($AH420&gt;0,OFFSET(DATA!$F$6,BC$10+27*(7-$AG$8),$AG420,1,1)/OFFSET(DATA!$F$6,BC$10,$AG420,1,1),0)</f>
        <v>0.20416666666666666</v>
      </c>
      <c r="BD420" s="205">
        <f ca="1">IF($AH420&gt;0,OFFSET(DATA!$F$6,BD$10+27*(7-$AG$8),$AG420,1,1)/OFFSET(DATA!$F$6,BD$10,$AG420,1,1),0)</f>
        <v>0.23972602739726026</v>
      </c>
      <c r="BE420" s="205">
        <f ca="1">IF($AH420&gt;0,OFFSET(DATA!$F$6,BE$10+27*(7-$AG$8),$AG420,1,1)/OFFSET(DATA!$F$6,BE$10,$AG420,1,1),0)</f>
        <v>0.28110599078341014</v>
      </c>
      <c r="BF420" s="205">
        <f ca="1">IF($AH420&gt;0,OFFSET(DATA!$F$6,BF$10+27*(7-$AG$8),$AG420,1,1)/OFFSET(DATA!$F$6,BF$10,$AG420,1,1),0)</f>
        <v>0.38801261829652994</v>
      </c>
      <c r="BG420" s="205">
        <f ca="1">IF($AH420&gt;0,OFFSET(DATA!$F$6,BG$10+27*(7-$AG$8),$AG420,1,1)/OFFSET(DATA!$F$6,BG$10,$AG420,1,1),0)</f>
        <v>0.5267857142857143</v>
      </c>
      <c r="BH420" s="205">
        <f ca="1">IF($AH420&gt;0,OFFSET(DATA!$F$6,BH$10+27*(7-$AG$8),$AG420,1,1)/OFFSET(DATA!$F$6,BH$10,$AG420,1,1),0)</f>
        <v>0.33536585365853661</v>
      </c>
      <c r="BI420" s="205">
        <f ca="1">IF($AH420&gt;0,OFFSET(DATA!$F$6,BI$10+27*(7-$AG$8),$AG420,1,1)/OFFSET(DATA!$F$6,BI$10,$AG420,1,1),0)</f>
        <v>0.35666218034993269</v>
      </c>
      <c r="BJ420" s="205">
        <f ca="1">IF($AH420&gt;0,OFFSET(DATA!$F$6,BJ$10+27*(7-$AG$8),$AG420,1,1)/OFFSET(DATA!$F$6,BJ$10,$AG420,1,1),0)</f>
        <v>0.54025974025974022</v>
      </c>
      <c r="BK420" s="205">
        <f ca="1">IF($AH420&gt;0,OFFSET(DATA!$F$6,BK$10+27*(7-$AG$8),$AG420,1,1)/OFFSET(DATA!$F$6,BK$10,$AG420,1,1),0)</f>
        <v>0.25295109612141653</v>
      </c>
      <c r="BL420" s="205">
        <f ca="1">IF($AH420&gt;0,OFFSET(DATA!$F$6,BL$10+27*(7-$AG$8),$AG420,1,1)/OFFSET(DATA!$F$6,BL$10,$AG420,1,1),0)</f>
        <v>0.46951219512195119</v>
      </c>
      <c r="BM420" s="205">
        <f ca="1">IF($AH420&gt;0,OFFSET(DATA!$F$6,BM$10+27*(7-$AG$8),$AG420,1,1)/OFFSET(DATA!$F$6,BM$10,$AG420,1,1),0)</f>
        <v>0.41054945054945052</v>
      </c>
      <c r="BN420" s="205">
        <f ca="1">IF($AH420&gt;0,OFFSET(DATA!$F$6,BN$10+27*(7-$AG$8),$AG420,1,1)/OFFSET(DATA!$F$6,BN$10,$AG420,1,1),0)</f>
        <v>0.38285714285714284</v>
      </c>
      <c r="BO420" s="205">
        <f ca="1">IF($AH420&gt;0,OFFSET(DATA!$F$6,BO$10+27*(7-$AG$8),$AG420,1,1)/OFFSET(DATA!$F$6,BO$10,$AG420,1,1),0)</f>
        <v>0.82762201453790241</v>
      </c>
      <c r="BP420" s="205">
        <f ca="1">IF($AH420&gt;0,OFFSET(DATA!$F$6,BP$10+27*(7-$AG$8),$AG420,1,1)/OFFSET(DATA!$F$6,BP$10,$AG420,1,1),0)</f>
        <v>0.69083969465648853</v>
      </c>
      <c r="BQ420" s="205">
        <f ca="1">IF($AH420&gt;0,OFFSET(DATA!$F$6,BQ$10+27*(7-$AG$8),$AG420,1,1)/OFFSET(DATA!$F$6,BQ$10,$AG420,1,1),0)</f>
        <v>0.60563380281690138</v>
      </c>
      <c r="BR420" s="205">
        <f ca="1">IF($AH420&gt;0,OFFSET(DATA!$F$6,BR$10+27*(7-$AG$8),$AG420,1,1)/OFFSET(DATA!$F$6,BR$10,$AG420,1,1),0)</f>
        <v>0.48664688427299702</v>
      </c>
      <c r="BS420" s="205">
        <f ca="1">IF($AH420&gt;0,OFFSET(DATA!$F$6,BS$10+27*(7-$AG$8),$AG420,1,1)/OFFSET(DATA!$F$6,BS$10,$AG420,1,1),0)</f>
        <v>0.27478260869565219</v>
      </c>
      <c r="BT420" s="205">
        <f ca="1">IF($AH420&gt;0,OFFSET(DATA!$F$6,BT$10+27*(7-$AG$8),$AG420,1,1)/OFFSET(DATA!$F$6,BT$10,$AG420,1,1),0)</f>
        <v>0.43965517241379309</v>
      </c>
      <c r="BU420" s="205">
        <f ca="1">IF($AH420&gt;0,OFFSET(DATA!$F$6,BU$10+27*(7-$AG$8),$AG420,1,1)/OFFSET(DATA!$F$6,BU$10,$AG420,1,1),0)</f>
        <v>0.36071428571428571</v>
      </c>
      <c r="BV420" s="205">
        <f ca="1">IF($AH420&gt;0,OFFSET(DATA!$F$6,BV$10+27*(7-$AG$8),$AG420,1,1)/OFFSET(DATA!$F$6,BV$10,$AG420,1,1),0)</f>
        <v>0.43871866295264622</v>
      </c>
      <c r="BW420" s="205">
        <f ca="1">IF($AH420&gt;0,OFFSET(DATA!$F$6,BW$10+27*(7-$AG$8),$AG420,1,1)/OFFSET(DATA!$F$6,BW$10,$AG420,1,1),0)</f>
        <v>0.53084323712507075</v>
      </c>
      <c r="BX420" s="205">
        <f ca="1">IF($AH420&gt;0,OFFSET(DATA!$F$6,BX$10+27*(7-$AG$8),$AG420,1,1)/OFFSET(DATA!$F$6,BX$10,$AG420,1,1),0)</f>
        <v>0.48134328358208955</v>
      </c>
      <c r="BY420" s="205">
        <f ca="1">IF($AH420&gt;0,OFFSET(DATA!$F$6,BY$10+27*(7-$AG$8),$AG420,1,1)/OFFSET(DATA!$F$6,BY$10,$AG420,1,1),0)</f>
        <v>0.44137931034482758</v>
      </c>
    </row>
    <row r="421" spans="33:77" x14ac:dyDescent="0.2">
      <c r="AG421" s="472">
        <v>410</v>
      </c>
      <c r="AH421" s="471">
        <f ca="1">OFFSET(DATA!$F$6,$AG$10,$AG421,1,1)</f>
        <v>267</v>
      </c>
      <c r="AI421" s="205">
        <f ca="1">IF($AH421&gt;0,OFFSET(DATA!$F$6,$AG$10+27*AI$10,$AG421,1,1)/$AH421,0)</f>
        <v>0.26591760299625467</v>
      </c>
      <c r="AJ421" s="205">
        <f ca="1">IF($AH421&gt;0,OFFSET(DATA!$F$6,$AG$10+27*AJ$10,$AG421,1,1)/$AH421,0)</f>
        <v>1.1235955056179775E-2</v>
      </c>
      <c r="AK421" s="205">
        <f ca="1">IF($AH421&gt;0,OFFSET(DATA!$F$6,$AG$10+27*AK$10,$AG421,1,1)/$AH421,0)</f>
        <v>0.11235955056179775</v>
      </c>
      <c r="AL421" s="205">
        <f ca="1">IF($AH421&gt;0,OFFSET(DATA!$F$6,$AG$10+27*AL$10,$AG421,1,1)/$AH421,0)</f>
        <v>0.14232209737827714</v>
      </c>
      <c r="AM421" s="205">
        <f ca="1">IF($AH421&gt;0,OFFSET(DATA!$F$6,$AG$10+27*AM$10,$AG421,1,1)/$AH421,0)</f>
        <v>0.1797752808988764</v>
      </c>
      <c r="AN421" s="205">
        <f ca="1">IF($AH421&gt;0,OFFSET(DATA!$F$6,$AG$10+27*AN$10,$AG421,1,1)/$AH421,0)</f>
        <v>4.49438202247191E-2</v>
      </c>
      <c r="AO421" s="472">
        <f ca="1">OFFSET(DATA!$F$6,$AG$10+27*AO$10,$AG421,1,1)</f>
        <v>21</v>
      </c>
      <c r="AP421" s="472">
        <f t="shared" ca="1" si="12"/>
        <v>21</v>
      </c>
      <c r="AQ421" s="471"/>
      <c r="AR421" s="471">
        <f ca="1">OFFSET(DATA!$F$6,25,$AG421,1,1)</f>
        <v>9874</v>
      </c>
      <c r="AS421" s="205">
        <f ca="1">IF($AR421&gt;0,OFFSET(DATA!$F$6,25+27*AS$10,$AG421,1,1)/$AR421,0)</f>
        <v>0.45564107757747618</v>
      </c>
      <c r="AT421" s="205">
        <f ca="1">IF($AR421&gt;0,OFFSET(DATA!$F$6,25+27*AT$10,$AG421,1,1)/$AR421,0)</f>
        <v>4.8612517723313755E-3</v>
      </c>
      <c r="AU421" s="205">
        <f ca="1">IF($AR421&gt;0,OFFSET(DATA!$F$6,25+27*AU$10,$AG421,1,1)/$AR421,0)</f>
        <v>0.10806157585578287</v>
      </c>
      <c r="AV421" s="205">
        <f ca="1">IF($AR421&gt;0,OFFSET(DATA!$F$6,25+27*AV$10,$AG421,1,1)/$AR421,0)</f>
        <v>9.6617378975086085E-2</v>
      </c>
      <c r="AW421" s="205">
        <f ca="1">IF($AR421&gt;0,OFFSET(DATA!$F$6,25+27*AW$10,$AG421,1,1)/$AR421,0)</f>
        <v>0.12072108567956248</v>
      </c>
      <c r="AX421" s="205">
        <f ca="1">IF($AR421&gt;0,OFFSET(DATA!$F$6,25+27*AX$10,$AG421,1,1)/$AR421,0)</f>
        <v>4.7903585173182092E-2</v>
      </c>
      <c r="AY421" s="471"/>
      <c r="AZ421" s="471"/>
      <c r="BA421" s="472">
        <f t="shared" ca="1" si="13"/>
        <v>21</v>
      </c>
      <c r="BB421" s="205">
        <f ca="1">IF($AH421&gt;0,OFFSET(DATA!$F$6,BB$10+27*(7-$AG$8),$AG421,1,1)/OFFSET(DATA!$F$6,BB$10,$AG421,1,1),0)</f>
        <v>0.26591760299625467</v>
      </c>
      <c r="BC421" s="205">
        <f ca="1">IF($AH421&gt;0,OFFSET(DATA!$F$6,BC$10+27*(7-$AG$8),$AG421,1,1)/OFFSET(DATA!$F$6,BC$10,$AG421,1,1),0)</f>
        <v>0.19166666666666668</v>
      </c>
      <c r="BD421" s="205">
        <f ca="1">IF($AH421&gt;0,OFFSET(DATA!$F$6,BD$10+27*(7-$AG$8),$AG421,1,1)/OFFSET(DATA!$F$6,BD$10,$AG421,1,1),0)</f>
        <v>0.25</v>
      </c>
      <c r="BE421" s="205">
        <f ca="1">IF($AH421&gt;0,OFFSET(DATA!$F$6,BE$10+27*(7-$AG$8),$AG421,1,1)/OFFSET(DATA!$F$6,BE$10,$AG421,1,1),0)</f>
        <v>0.27586206896551724</v>
      </c>
      <c r="BF421" s="205">
        <f ca="1">IF($AH421&gt;0,OFFSET(DATA!$F$6,BF$10+27*(7-$AG$8),$AG421,1,1)/OFFSET(DATA!$F$6,BF$10,$AG421,1,1),0)</f>
        <v>0.37923728813559321</v>
      </c>
      <c r="BG421" s="205">
        <f ca="1">IF($AH421&gt;0,OFFSET(DATA!$F$6,BG$10+27*(7-$AG$8),$AG421,1,1)/OFFSET(DATA!$F$6,BG$10,$AG421,1,1),0)</f>
        <v>0.5</v>
      </c>
      <c r="BH421" s="205">
        <f ca="1">IF($AH421&gt;0,OFFSET(DATA!$F$6,BH$10+27*(7-$AG$8),$AG421,1,1)/OFFSET(DATA!$F$6,BH$10,$AG421,1,1),0)</f>
        <v>0.37179487179487181</v>
      </c>
      <c r="BI421" s="205">
        <f ca="1">IF($AH421&gt;0,OFFSET(DATA!$F$6,BI$10+27*(7-$AG$8),$AG421,1,1)/OFFSET(DATA!$F$6,BI$10,$AG421,1,1),0)</f>
        <v>0.36421435059037238</v>
      </c>
      <c r="BJ421" s="205">
        <f ca="1">IF($AH421&gt;0,OFFSET(DATA!$F$6,BJ$10+27*(7-$AG$8),$AG421,1,1)/OFFSET(DATA!$F$6,BJ$10,$AG421,1,1),0)</f>
        <v>0.55319148936170215</v>
      </c>
      <c r="BK421" s="205">
        <f ca="1">IF($AH421&gt;0,OFFSET(DATA!$F$6,BK$10+27*(7-$AG$8),$AG421,1,1)/OFFSET(DATA!$F$6,BK$10,$AG421,1,1),0)</f>
        <v>0.21863799283154123</v>
      </c>
      <c r="BL421" s="205">
        <f ca="1">IF($AH421&gt;0,OFFSET(DATA!$F$6,BL$10+27*(7-$AG$8),$AG421,1,1)/OFFSET(DATA!$F$6,BL$10,$AG421,1,1),0)</f>
        <v>0.47663551401869159</v>
      </c>
      <c r="BM421" s="205">
        <f ca="1">IF($AH421&gt;0,OFFSET(DATA!$F$6,BM$10+27*(7-$AG$8),$AG421,1,1)/OFFSET(DATA!$F$6,BM$10,$AG421,1,1),0)</f>
        <v>0.39153915391539151</v>
      </c>
      <c r="BN421" s="205">
        <f ca="1">IF($AH421&gt;0,OFFSET(DATA!$F$6,BN$10+27*(7-$AG$8),$AG421,1,1)/OFFSET(DATA!$F$6,BN$10,$AG421,1,1),0)</f>
        <v>0.39759036144578314</v>
      </c>
      <c r="BO421" s="205">
        <f ca="1">IF($AH421&gt;0,OFFSET(DATA!$F$6,BO$10+27*(7-$AG$8),$AG421,1,1)/OFFSET(DATA!$F$6,BO$10,$AG421,1,1),0)</f>
        <v>0.81702127659574464</v>
      </c>
      <c r="BP421" s="205">
        <f ca="1">IF($AH421&gt;0,OFFSET(DATA!$F$6,BP$10+27*(7-$AG$8),$AG421,1,1)/OFFSET(DATA!$F$6,BP$10,$AG421,1,1),0)</f>
        <v>0.67812499999999998</v>
      </c>
      <c r="BQ421" s="205">
        <f ca="1">IF($AH421&gt;0,OFFSET(DATA!$F$6,BQ$10+27*(7-$AG$8),$AG421,1,1)/OFFSET(DATA!$F$6,BQ$10,$AG421,1,1),0)</f>
        <v>0.59479553903345728</v>
      </c>
      <c r="BR421" s="205">
        <f ca="1">IF($AH421&gt;0,OFFSET(DATA!$F$6,BR$10+27*(7-$AG$8),$AG421,1,1)/OFFSET(DATA!$F$6,BR$10,$AG421,1,1),0)</f>
        <v>0.4773413897280967</v>
      </c>
      <c r="BS421" s="205">
        <f ca="1">IF($AH421&gt;0,OFFSET(DATA!$F$6,BS$10+27*(7-$AG$8),$AG421,1,1)/OFFSET(DATA!$F$6,BS$10,$AG421,1,1),0)</f>
        <v>0.265993265993266</v>
      </c>
      <c r="BT421" s="205">
        <f ca="1">IF($AH421&gt;0,OFFSET(DATA!$F$6,BT$10+27*(7-$AG$8),$AG421,1,1)/OFFSET(DATA!$F$6,BT$10,$AG421,1,1),0)</f>
        <v>0.47368421052631576</v>
      </c>
      <c r="BU421" s="205">
        <f ca="1">IF($AH421&gt;0,OFFSET(DATA!$F$6,BU$10+27*(7-$AG$8),$AG421,1,1)/OFFSET(DATA!$F$6,BU$10,$AG421,1,1),0)</f>
        <v>0.33812949640287771</v>
      </c>
      <c r="BV421" s="205">
        <f ca="1">IF($AH421&gt;0,OFFSET(DATA!$F$6,BV$10+27*(7-$AG$8),$AG421,1,1)/OFFSET(DATA!$F$6,BV$10,$AG421,1,1),0)</f>
        <v>0.44023323615160348</v>
      </c>
      <c r="BW421" s="205">
        <f ca="1">IF($AH421&gt;0,OFFSET(DATA!$F$6,BW$10+27*(7-$AG$8),$AG421,1,1)/OFFSET(DATA!$F$6,BW$10,$AG421,1,1),0)</f>
        <v>0.51297169811320753</v>
      </c>
      <c r="BX421" s="205">
        <f ca="1">IF($AH421&gt;0,OFFSET(DATA!$F$6,BX$10+27*(7-$AG$8),$AG421,1,1)/OFFSET(DATA!$F$6,BX$10,$AG421,1,1),0)</f>
        <v>0.47669256381798003</v>
      </c>
      <c r="BY421" s="205">
        <f ca="1">IF($AH421&gt;0,OFFSET(DATA!$F$6,BY$10+27*(7-$AG$8),$AG421,1,1)/OFFSET(DATA!$F$6,BY$10,$AG421,1,1),0)</f>
        <v>0.47596153846153844</v>
      </c>
    </row>
    <row r="422" spans="33:77" x14ac:dyDescent="0.2">
      <c r="AG422" s="472">
        <v>411</v>
      </c>
      <c r="AH422" s="471">
        <f ca="1">OFFSET(DATA!$F$6,$AG$10,$AG422,1,1)</f>
        <v>285</v>
      </c>
      <c r="AI422" s="205">
        <f ca="1">IF($AH422&gt;0,OFFSET(DATA!$F$6,$AG$10+27*AI$10,$AG422,1,1)/$AH422,0)</f>
        <v>0.32631578947368423</v>
      </c>
      <c r="AJ422" s="205">
        <f ca="1">IF($AH422&gt;0,OFFSET(DATA!$F$6,$AG$10+27*AJ$10,$AG422,1,1)/$AH422,0)</f>
        <v>7.0175438596491229E-3</v>
      </c>
      <c r="AK422" s="205">
        <f ca="1">IF($AH422&gt;0,OFFSET(DATA!$F$6,$AG$10+27*AK$10,$AG422,1,1)/$AH422,0)</f>
        <v>0.10175438596491228</v>
      </c>
      <c r="AL422" s="205">
        <f ca="1">IF($AH422&gt;0,OFFSET(DATA!$F$6,$AG$10+27*AL$10,$AG422,1,1)/$AH422,0)</f>
        <v>0.15087719298245614</v>
      </c>
      <c r="AM422" s="205">
        <f ca="1">IF($AH422&gt;0,OFFSET(DATA!$F$6,$AG$10+27*AM$10,$AG422,1,1)/$AH422,0)</f>
        <v>0.18245614035087721</v>
      </c>
      <c r="AN422" s="205">
        <f ca="1">IF($AH422&gt;0,OFFSET(DATA!$F$6,$AG$10+27*AN$10,$AG422,1,1)/$AH422,0)</f>
        <v>4.5614035087719301E-2</v>
      </c>
      <c r="AO422" s="472">
        <f ca="1">OFFSET(DATA!$F$6,$AG$10+27*AO$10,$AG422,1,1)</f>
        <v>19</v>
      </c>
      <c r="AP422" s="472">
        <f t="shared" ca="1" si="12"/>
        <v>19</v>
      </c>
      <c r="AQ422" s="471"/>
      <c r="AR422" s="471">
        <f ca="1">OFFSET(DATA!$F$6,25,$AG422,1,1)</f>
        <v>10008</v>
      </c>
      <c r="AS422" s="205">
        <f ca="1">IF($AR422&gt;0,OFFSET(DATA!$F$6,25+27*AS$10,$AG422,1,1)/$AR422,0)</f>
        <v>0.47482014388489208</v>
      </c>
      <c r="AT422" s="205">
        <f ca="1">IF($AR422&gt;0,OFFSET(DATA!$F$6,25+27*AT$10,$AG422,1,1)/$AR422,0)</f>
        <v>4.4964028776978415E-3</v>
      </c>
      <c r="AU422" s="205">
        <f ca="1">IF($AR422&gt;0,OFFSET(DATA!$F$6,25+27*AU$10,$AG422,1,1)/$AR422,0)</f>
        <v>0.10611510791366907</v>
      </c>
      <c r="AV422" s="205">
        <f ca="1">IF($AR422&gt;0,OFFSET(DATA!$F$6,25+27*AV$10,$AG422,1,1)/$AR422,0)</f>
        <v>9.8621103117505993E-2</v>
      </c>
      <c r="AW422" s="205">
        <f ca="1">IF($AR422&gt;0,OFFSET(DATA!$F$6,25+27*AW$10,$AG422,1,1)/$AR422,0)</f>
        <v>0.12310151878497202</v>
      </c>
      <c r="AX422" s="205">
        <f ca="1">IF($AR422&gt;0,OFFSET(DATA!$F$6,25+27*AX$10,$AG422,1,1)/$AR422,0)</f>
        <v>4.6762589928057555E-2</v>
      </c>
      <c r="AY422" s="471"/>
      <c r="AZ422" s="471"/>
      <c r="BA422" s="472">
        <f t="shared" ca="1" si="13"/>
        <v>19</v>
      </c>
      <c r="BB422" s="205">
        <f ca="1">IF($AH422&gt;0,OFFSET(DATA!$F$6,BB$10+27*(7-$AG$8),$AG422,1,1)/OFFSET(DATA!$F$6,BB$10,$AG422,1,1),0)</f>
        <v>0.32631578947368423</v>
      </c>
      <c r="BC422" s="205">
        <f ca="1">IF($AH422&gt;0,OFFSET(DATA!$F$6,BC$10+27*(7-$AG$8),$AG422,1,1)/OFFSET(DATA!$F$6,BC$10,$AG422,1,1),0)</f>
        <v>0.18181818181818182</v>
      </c>
      <c r="BD422" s="205">
        <f ca="1">IF($AH422&gt;0,OFFSET(DATA!$F$6,BD$10+27*(7-$AG$8),$AG422,1,1)/OFFSET(DATA!$F$6,BD$10,$AG422,1,1),0)</f>
        <v>0.24637681159420291</v>
      </c>
      <c r="BE422" s="205">
        <f ca="1">IF($AH422&gt;0,OFFSET(DATA!$F$6,BE$10+27*(7-$AG$8),$AG422,1,1)/OFFSET(DATA!$F$6,BE$10,$AG422,1,1),0)</f>
        <v>0.23577235772357724</v>
      </c>
      <c r="BF422" s="205">
        <f ca="1">IF($AH422&gt;0,OFFSET(DATA!$F$6,BF$10+27*(7-$AG$8),$AG422,1,1)/OFFSET(DATA!$F$6,BF$10,$AG422,1,1),0)</f>
        <v>0.38669438669438672</v>
      </c>
      <c r="BG422" s="205">
        <f ca="1">IF($AH422&gt;0,OFFSET(DATA!$F$6,BG$10+27*(7-$AG$8),$AG422,1,1)/OFFSET(DATA!$F$6,BG$10,$AG422,1,1),0)</f>
        <v>0.48076923076923078</v>
      </c>
      <c r="BH422" s="205">
        <f ca="1">IF($AH422&gt;0,OFFSET(DATA!$F$6,BH$10+27*(7-$AG$8),$AG422,1,1)/OFFSET(DATA!$F$6,BH$10,$AG422,1,1),0)</f>
        <v>0.39240506329113922</v>
      </c>
      <c r="BI422" s="205">
        <f ca="1">IF($AH422&gt;0,OFFSET(DATA!$F$6,BI$10+27*(7-$AG$8),$AG422,1,1)/OFFSET(DATA!$F$6,BI$10,$AG422,1,1),0)</f>
        <v>0.37455197132616486</v>
      </c>
      <c r="BJ422" s="205">
        <f ca="1">IF($AH422&gt;0,OFFSET(DATA!$F$6,BJ$10+27*(7-$AG$8),$AG422,1,1)/OFFSET(DATA!$F$6,BJ$10,$AG422,1,1),0)</f>
        <v>0.57526881720430112</v>
      </c>
      <c r="BK422" s="205">
        <f ca="1">IF($AH422&gt;0,OFFSET(DATA!$F$6,BK$10+27*(7-$AG$8),$AG422,1,1)/OFFSET(DATA!$F$6,BK$10,$AG422,1,1),0)</f>
        <v>0.30555555555555558</v>
      </c>
      <c r="BL422" s="205">
        <f ca="1">IF($AH422&gt;0,OFFSET(DATA!$F$6,BL$10+27*(7-$AG$8),$AG422,1,1)/OFFSET(DATA!$F$6,BL$10,$AG422,1,1),0)</f>
        <v>0.47964601769911502</v>
      </c>
      <c r="BM422" s="205">
        <f ca="1">IF($AH422&gt;0,OFFSET(DATA!$F$6,BM$10+27*(7-$AG$8),$AG422,1,1)/OFFSET(DATA!$F$6,BM$10,$AG422,1,1),0)</f>
        <v>0.39819819819819818</v>
      </c>
      <c r="BN422" s="205">
        <f ca="1">IF($AH422&gt;0,OFFSET(DATA!$F$6,BN$10+27*(7-$AG$8),$AG422,1,1)/OFFSET(DATA!$F$6,BN$10,$AG422,1,1),0)</f>
        <v>0.38372093023255816</v>
      </c>
      <c r="BO422" s="205">
        <f ca="1">IF($AH422&gt;0,OFFSET(DATA!$F$6,BO$10+27*(7-$AG$8),$AG422,1,1)/OFFSET(DATA!$F$6,BO$10,$AG422,1,1),0)</f>
        <v>0.84968684759916491</v>
      </c>
      <c r="BP422" s="205">
        <f ca="1">IF($AH422&gt;0,OFFSET(DATA!$F$6,BP$10+27*(7-$AG$8),$AG422,1,1)/OFFSET(DATA!$F$6,BP$10,$AG422,1,1),0)</f>
        <v>0.66519174041297935</v>
      </c>
      <c r="BQ422" s="205">
        <f ca="1">IF($AH422&gt;0,OFFSET(DATA!$F$6,BQ$10+27*(7-$AG$8),$AG422,1,1)/OFFSET(DATA!$F$6,BQ$10,$AG422,1,1),0)</f>
        <v>0.58561643835616439</v>
      </c>
      <c r="BR422" s="205">
        <f ca="1">IF($AH422&gt;0,OFFSET(DATA!$F$6,BR$10+27*(7-$AG$8),$AG422,1,1)/OFFSET(DATA!$F$6,BR$10,$AG422,1,1),0)</f>
        <v>0.52380952380952384</v>
      </c>
      <c r="BS422" s="205">
        <f ca="1">IF($AH422&gt;0,OFFSET(DATA!$F$6,BS$10+27*(7-$AG$8),$AG422,1,1)/OFFSET(DATA!$F$6,BS$10,$AG422,1,1),0)</f>
        <v>0.26190476190476192</v>
      </c>
      <c r="BT422" s="205">
        <f ca="1">IF($AH422&gt;0,OFFSET(DATA!$F$6,BT$10+27*(7-$AG$8),$AG422,1,1)/OFFSET(DATA!$F$6,BT$10,$AG422,1,1),0)</f>
        <v>0.44444444444444442</v>
      </c>
      <c r="BU422" s="205">
        <f ca="1">IF($AH422&gt;0,OFFSET(DATA!$F$6,BU$10+27*(7-$AG$8),$AG422,1,1)/OFFSET(DATA!$F$6,BU$10,$AG422,1,1),0)</f>
        <v>0.33858267716535434</v>
      </c>
      <c r="BV422" s="205">
        <f ca="1">IF($AH422&gt;0,OFFSET(DATA!$F$6,BV$10+27*(7-$AG$8),$AG422,1,1)/OFFSET(DATA!$F$6,BV$10,$AG422,1,1),0)</f>
        <v>0.4853801169590643</v>
      </c>
      <c r="BW422" s="205">
        <f ca="1">IF($AH422&gt;0,OFFSET(DATA!$F$6,BW$10+27*(7-$AG$8),$AG422,1,1)/OFFSET(DATA!$F$6,BW$10,$AG422,1,1),0)</f>
        <v>0.53809523809523807</v>
      </c>
      <c r="BX422" s="205">
        <f ca="1">IF($AH422&gt;0,OFFSET(DATA!$F$6,BX$10+27*(7-$AG$8),$AG422,1,1)/OFFSET(DATA!$F$6,BX$10,$AG422,1,1),0)</f>
        <v>0.51455767077267633</v>
      </c>
      <c r="BY422" s="205">
        <f ca="1">IF($AH422&gt;0,OFFSET(DATA!$F$6,BY$10+27*(7-$AG$8),$AG422,1,1)/OFFSET(DATA!$F$6,BY$10,$AG422,1,1),0)</f>
        <v>0.47619047619047616</v>
      </c>
    </row>
    <row r="423" spans="33:77" x14ac:dyDescent="0.2">
      <c r="AG423" s="472">
        <v>412</v>
      </c>
      <c r="AH423" s="471">
        <f ca="1">OFFSET(DATA!$F$6,$AG$10,$AG423,1,1)</f>
        <v>294</v>
      </c>
      <c r="AI423" s="205">
        <f ca="1">IF($AH423&gt;0,OFFSET(DATA!$F$6,$AG$10+27*AI$10,$AG423,1,1)/$AH423,0)</f>
        <v>0.31292517006802723</v>
      </c>
      <c r="AJ423" s="205">
        <f ca="1">IF($AH423&gt;0,OFFSET(DATA!$F$6,$AG$10+27*AJ$10,$AG423,1,1)/$AH423,0)</f>
        <v>6.8027210884353739E-3</v>
      </c>
      <c r="AK423" s="205">
        <f ca="1">IF($AH423&gt;0,OFFSET(DATA!$F$6,$AG$10+27*AK$10,$AG423,1,1)/$AH423,0)</f>
        <v>0.10204081632653061</v>
      </c>
      <c r="AL423" s="205">
        <f ca="1">IF($AH423&gt;0,OFFSET(DATA!$F$6,$AG$10+27*AL$10,$AG423,1,1)/$AH423,0)</f>
        <v>0.15306122448979592</v>
      </c>
      <c r="AM423" s="205">
        <f ca="1">IF($AH423&gt;0,OFFSET(DATA!$F$6,$AG$10+27*AM$10,$AG423,1,1)/$AH423,0)</f>
        <v>0.20068027210884354</v>
      </c>
      <c r="AN423" s="205">
        <f ca="1">IF($AH423&gt;0,OFFSET(DATA!$F$6,$AG$10+27*AN$10,$AG423,1,1)/$AH423,0)</f>
        <v>4.7619047619047616E-2</v>
      </c>
      <c r="AO423" s="472">
        <f ca="1">OFFSET(DATA!$F$6,$AG$10+27*AO$10,$AG423,1,1)</f>
        <v>20</v>
      </c>
      <c r="AP423" s="472">
        <f t="shared" ca="1" si="12"/>
        <v>20</v>
      </c>
      <c r="AQ423" s="471"/>
      <c r="AR423" s="471">
        <f ca="1">OFFSET(DATA!$F$6,25,$AG423,1,1)</f>
        <v>10372</v>
      </c>
      <c r="AS423" s="205">
        <f ca="1">IF($AR423&gt;0,OFFSET(DATA!$F$6,25+27*AS$10,$AG423,1,1)/$AR423,0)</f>
        <v>0.47743925954492866</v>
      </c>
      <c r="AT423" s="205">
        <f ca="1">IF($AR423&gt;0,OFFSET(DATA!$F$6,25+27*AT$10,$AG423,1,1)/$AR423,0)</f>
        <v>3.8565368299267257E-3</v>
      </c>
      <c r="AU423" s="205">
        <f ca="1">IF($AR423&gt;0,OFFSET(DATA!$F$6,25+27*AU$10,$AG423,1,1)/$AR423,0)</f>
        <v>0.10566910913999229</v>
      </c>
      <c r="AV423" s="205">
        <f ca="1">IF($AR423&gt;0,OFFSET(DATA!$F$6,25+27*AV$10,$AG423,1,1)/$AR423,0)</f>
        <v>9.59313536444273E-2</v>
      </c>
      <c r="AW423" s="205">
        <f ca="1">IF($AR423&gt;0,OFFSET(DATA!$F$6,25+27*AW$10,$AG423,1,1)/$AR423,0)</f>
        <v>0.12601234091785576</v>
      </c>
      <c r="AX423" s="205">
        <f ca="1">IF($AR423&gt;0,OFFSET(DATA!$F$6,25+27*AX$10,$AG423,1,1)/$AR423,0)</f>
        <v>4.9556498264558428E-2</v>
      </c>
      <c r="AY423" s="471"/>
      <c r="AZ423" s="471"/>
      <c r="BA423" s="472">
        <f t="shared" ca="1" si="13"/>
        <v>20</v>
      </c>
      <c r="BB423" s="205">
        <f ca="1">IF($AH423&gt;0,OFFSET(DATA!$F$6,BB$10+27*(7-$AG$8),$AG423,1,1)/OFFSET(DATA!$F$6,BB$10,$AG423,1,1),0)</f>
        <v>0.31292517006802723</v>
      </c>
      <c r="BC423" s="205">
        <f ca="1">IF($AH423&gt;0,OFFSET(DATA!$F$6,BC$10+27*(7-$AG$8),$AG423,1,1)/OFFSET(DATA!$F$6,BC$10,$AG423,1,1),0)</f>
        <v>0.16528925619834711</v>
      </c>
      <c r="BD423" s="205">
        <f ca="1">IF($AH423&gt;0,OFFSET(DATA!$F$6,BD$10+27*(7-$AG$8),$AG423,1,1)/OFFSET(DATA!$F$6,BD$10,$AG423,1,1),0)</f>
        <v>0.21794871794871795</v>
      </c>
      <c r="BE423" s="205">
        <f ca="1">IF($AH423&gt;0,OFFSET(DATA!$F$6,BE$10+27*(7-$AG$8),$AG423,1,1)/OFFSET(DATA!$F$6,BE$10,$AG423,1,1),0)</f>
        <v>0.2558139534883721</v>
      </c>
      <c r="BF423" s="205">
        <f ca="1">IF($AH423&gt;0,OFFSET(DATA!$F$6,BF$10+27*(7-$AG$8),$AG423,1,1)/OFFSET(DATA!$F$6,BF$10,$AG423,1,1),0)</f>
        <v>0.39148073022312374</v>
      </c>
      <c r="BG423" s="205">
        <f ca="1">IF($AH423&gt;0,OFFSET(DATA!$F$6,BG$10+27*(7-$AG$8),$AG423,1,1)/OFFSET(DATA!$F$6,BG$10,$AG423,1,1),0)</f>
        <v>0.45454545454545453</v>
      </c>
      <c r="BH423" s="205">
        <f ca="1">IF($AH423&gt;0,OFFSET(DATA!$F$6,BH$10+27*(7-$AG$8),$AG423,1,1)/OFFSET(DATA!$F$6,BH$10,$AG423,1,1),0)</f>
        <v>0.39759036144578314</v>
      </c>
      <c r="BI423" s="205">
        <f ca="1">IF($AH423&gt;0,OFFSET(DATA!$F$6,BI$10+27*(7-$AG$8),$AG423,1,1)/OFFSET(DATA!$F$6,BI$10,$AG423,1,1),0)</f>
        <v>0.37857142857142856</v>
      </c>
      <c r="BJ423" s="205">
        <f ca="1">IF($AH423&gt;0,OFFSET(DATA!$F$6,BJ$10+27*(7-$AG$8),$AG423,1,1)/OFFSET(DATA!$F$6,BJ$10,$AG423,1,1),0)</f>
        <v>0.5714285714285714</v>
      </c>
      <c r="BK423" s="205">
        <f ca="1">IF($AH423&gt;0,OFFSET(DATA!$F$6,BK$10+27*(7-$AG$8),$AG423,1,1)/OFFSET(DATA!$F$6,BK$10,$AG423,1,1),0)</f>
        <v>0.3235294117647059</v>
      </c>
      <c r="BL423" s="205">
        <f ca="1">IF($AH423&gt;0,OFFSET(DATA!$F$6,BL$10+27*(7-$AG$8),$AG423,1,1)/OFFSET(DATA!$F$6,BL$10,$AG423,1,1),0)</f>
        <v>0.47753743760399336</v>
      </c>
      <c r="BM423" s="205">
        <f ca="1">IF($AH423&gt;0,OFFSET(DATA!$F$6,BM$10+27*(7-$AG$8),$AG423,1,1)/OFFSET(DATA!$F$6,BM$10,$AG423,1,1),0)</f>
        <v>0.43132108486439197</v>
      </c>
      <c r="BN423" s="205">
        <f ca="1">IF($AH423&gt;0,OFFSET(DATA!$F$6,BN$10+27*(7-$AG$8),$AG423,1,1)/OFFSET(DATA!$F$6,BN$10,$AG423,1,1),0)</f>
        <v>0.35869565217391303</v>
      </c>
      <c r="BO423" s="205">
        <f ca="1">IF($AH423&gt;0,OFFSET(DATA!$F$6,BO$10+27*(7-$AG$8),$AG423,1,1)/OFFSET(DATA!$F$6,BO$10,$AG423,1,1),0)</f>
        <v>0.84823284823284828</v>
      </c>
      <c r="BP423" s="205">
        <f ca="1">IF($AH423&gt;0,OFFSET(DATA!$F$6,BP$10+27*(7-$AG$8),$AG423,1,1)/OFFSET(DATA!$F$6,BP$10,$AG423,1,1),0)</f>
        <v>0.6816860465116279</v>
      </c>
      <c r="BQ423" s="205">
        <f ca="1">IF($AH423&gt;0,OFFSET(DATA!$F$6,BQ$10+27*(7-$AG$8),$AG423,1,1)/OFFSET(DATA!$F$6,BQ$10,$AG423,1,1),0)</f>
        <v>0.5741935483870968</v>
      </c>
      <c r="BR423" s="205">
        <f ca="1">IF($AH423&gt;0,OFFSET(DATA!$F$6,BR$10+27*(7-$AG$8),$AG423,1,1)/OFFSET(DATA!$F$6,BR$10,$AG423,1,1),0)</f>
        <v>0.55652173913043479</v>
      </c>
      <c r="BS423" s="205">
        <f ca="1">IF($AH423&gt;0,OFFSET(DATA!$F$6,BS$10+27*(7-$AG$8),$AG423,1,1)/OFFSET(DATA!$F$6,BS$10,$AG423,1,1),0)</f>
        <v>0.26101694915254237</v>
      </c>
      <c r="BT423" s="205">
        <f ca="1">IF($AH423&gt;0,OFFSET(DATA!$F$6,BT$10+27*(7-$AG$8),$AG423,1,1)/OFFSET(DATA!$F$6,BT$10,$AG423,1,1),0)</f>
        <v>0.40845070422535212</v>
      </c>
      <c r="BU423" s="205">
        <f ca="1">IF($AH423&gt;0,OFFSET(DATA!$F$6,BU$10+27*(7-$AG$8),$AG423,1,1)/OFFSET(DATA!$F$6,BU$10,$AG423,1,1),0)</f>
        <v>0.34645669291338582</v>
      </c>
      <c r="BV423" s="205">
        <f ca="1">IF($AH423&gt;0,OFFSET(DATA!$F$6,BV$10+27*(7-$AG$8),$AG423,1,1)/OFFSET(DATA!$F$6,BV$10,$AG423,1,1),0)</f>
        <v>0.51069518716577544</v>
      </c>
      <c r="BW423" s="205">
        <f ca="1">IF($AH423&gt;0,OFFSET(DATA!$F$6,BW$10+27*(7-$AG$8),$AG423,1,1)/OFFSET(DATA!$F$6,BW$10,$AG423,1,1),0)</f>
        <v>0.53681710213776723</v>
      </c>
      <c r="BX423" s="205">
        <f ca="1">IF($AH423&gt;0,OFFSET(DATA!$F$6,BX$10+27*(7-$AG$8),$AG423,1,1)/OFFSET(DATA!$F$6,BX$10,$AG423,1,1),0)</f>
        <v>0.4973849372384937</v>
      </c>
      <c r="BY423" s="205">
        <f ca="1">IF($AH423&gt;0,OFFSET(DATA!$F$6,BY$10+27*(7-$AG$8),$AG423,1,1)/OFFSET(DATA!$F$6,BY$10,$AG423,1,1),0)</f>
        <v>0.46636771300448432</v>
      </c>
    </row>
    <row r="424" spans="33:77" x14ac:dyDescent="0.2">
      <c r="AG424" s="472">
        <v>413</v>
      </c>
      <c r="AH424" s="471">
        <f ca="1">OFFSET(DATA!$F$6,$AG$10,$AG424,1,1)</f>
        <v>311</v>
      </c>
      <c r="AI424" s="205">
        <f ca="1">IF($AH424&gt;0,OFFSET(DATA!$F$6,$AG$10+27*AI$10,$AG424,1,1)/$AH424,0)</f>
        <v>0.29260450160771706</v>
      </c>
      <c r="AJ424" s="205">
        <f ca="1">IF($AH424&gt;0,OFFSET(DATA!$F$6,$AG$10+27*AJ$10,$AG424,1,1)/$AH424,0)</f>
        <v>6.4308681672025723E-3</v>
      </c>
      <c r="AK424" s="205">
        <f ca="1">IF($AH424&gt;0,OFFSET(DATA!$F$6,$AG$10+27*AK$10,$AG424,1,1)/$AH424,0)</f>
        <v>9.3247588424437297E-2</v>
      </c>
      <c r="AL424" s="205">
        <f ca="1">IF($AH424&gt;0,OFFSET(DATA!$F$6,$AG$10+27*AL$10,$AG424,1,1)/$AH424,0)</f>
        <v>0.16398713826366559</v>
      </c>
      <c r="AM424" s="205">
        <f ca="1">IF($AH424&gt;0,OFFSET(DATA!$F$6,$AG$10+27*AM$10,$AG424,1,1)/$AH424,0)</f>
        <v>0.18649517684887459</v>
      </c>
      <c r="AN424" s="205">
        <f ca="1">IF($AH424&gt;0,OFFSET(DATA!$F$6,$AG$10+27*AN$10,$AG424,1,1)/$AH424,0)</f>
        <v>6.1093247588424437E-2</v>
      </c>
      <c r="AO424" s="472">
        <f ca="1">OFFSET(DATA!$F$6,$AG$10+27*AO$10,$AG424,1,1)</f>
        <v>20</v>
      </c>
      <c r="AP424" s="472">
        <f t="shared" ca="1" si="12"/>
        <v>20</v>
      </c>
      <c r="AQ424" s="471"/>
      <c r="AR424" s="471">
        <f ca="1">OFFSET(DATA!$F$6,25,$AG424,1,1)</f>
        <v>10677</v>
      </c>
      <c r="AS424" s="205">
        <f ca="1">IF($AR424&gt;0,OFFSET(DATA!$F$6,25+27*AS$10,$AG424,1,1)/$AR424,0)</f>
        <v>0.47541444225906154</v>
      </c>
      <c r="AT424" s="205">
        <f ca="1">IF($AR424&gt;0,OFFSET(DATA!$F$6,25+27*AT$10,$AG424,1,1)/$AR424,0)</f>
        <v>3.6527114357965719E-3</v>
      </c>
      <c r="AU424" s="205">
        <f ca="1">IF($AR424&gt;0,OFFSET(DATA!$F$6,25+27*AU$10,$AG424,1,1)/$AR424,0)</f>
        <v>0.10405544628641004</v>
      </c>
      <c r="AV424" s="205">
        <f ca="1">IF($AR424&gt;0,OFFSET(DATA!$F$6,25+27*AV$10,$AG424,1,1)/$AR424,0)</f>
        <v>9.2629015641097684E-2</v>
      </c>
      <c r="AW424" s="205">
        <f ca="1">IF($AR424&gt;0,OFFSET(DATA!$F$6,25+27*AW$10,$AG424,1,1)/$AR424,0)</f>
        <v>0.13365177484312071</v>
      </c>
      <c r="AX424" s="205">
        <f ca="1">IF($AR424&gt;0,OFFSET(DATA!$F$6,25+27*AX$10,$AG424,1,1)/$AR424,0)</f>
        <v>5.816240516999157E-2</v>
      </c>
      <c r="AY424" s="471"/>
      <c r="AZ424" s="471"/>
      <c r="BA424" s="472">
        <f t="shared" ca="1" si="13"/>
        <v>21</v>
      </c>
      <c r="BB424" s="205">
        <f ca="1">IF($AH424&gt;0,OFFSET(DATA!$F$6,BB$10+27*(7-$AG$8),$AG424,1,1)/OFFSET(DATA!$F$6,BB$10,$AG424,1,1),0)</f>
        <v>0.29260450160771706</v>
      </c>
      <c r="BC424" s="205">
        <f ca="1">IF($AH424&gt;0,OFFSET(DATA!$F$6,BC$10+27*(7-$AG$8),$AG424,1,1)/OFFSET(DATA!$F$6,BC$10,$AG424,1,1),0)</f>
        <v>0.18110236220472442</v>
      </c>
      <c r="BD424" s="205">
        <f ca="1">IF($AH424&gt;0,OFFSET(DATA!$F$6,BD$10+27*(7-$AG$8),$AG424,1,1)/OFFSET(DATA!$F$6,BD$10,$AG424,1,1),0)</f>
        <v>0.20481927710843373</v>
      </c>
      <c r="BE424" s="205">
        <f ca="1">IF($AH424&gt;0,OFFSET(DATA!$F$6,BE$10+27*(7-$AG$8),$AG424,1,1)/OFFSET(DATA!$F$6,BE$10,$AG424,1,1),0)</f>
        <v>0.30158730158730157</v>
      </c>
      <c r="BF424" s="205">
        <f ca="1">IF($AH424&gt;0,OFFSET(DATA!$F$6,BF$10+27*(7-$AG$8),$AG424,1,1)/OFFSET(DATA!$F$6,BF$10,$AG424,1,1),0)</f>
        <v>0.38600000000000001</v>
      </c>
      <c r="BG424" s="205">
        <f ca="1">IF($AH424&gt;0,OFFSET(DATA!$F$6,BG$10+27*(7-$AG$8),$AG424,1,1)/OFFSET(DATA!$F$6,BG$10,$AG424,1,1),0)</f>
        <v>0.48214285714285715</v>
      </c>
      <c r="BH424" s="205">
        <f ca="1">IF($AH424&gt;0,OFFSET(DATA!$F$6,BH$10+27*(7-$AG$8),$AG424,1,1)/OFFSET(DATA!$F$6,BH$10,$AG424,1,1),0)</f>
        <v>0.38636363636363635</v>
      </c>
      <c r="BI424" s="205">
        <f ca="1">IF($AH424&gt;0,OFFSET(DATA!$F$6,BI$10+27*(7-$AG$8),$AG424,1,1)/OFFSET(DATA!$F$6,BI$10,$AG424,1,1),0)</f>
        <v>0.3732638888888889</v>
      </c>
      <c r="BJ424" s="205">
        <f ca="1">IF($AH424&gt;0,OFFSET(DATA!$F$6,BJ$10+27*(7-$AG$8),$AG424,1,1)/OFFSET(DATA!$F$6,BJ$10,$AG424,1,1),0)</f>
        <v>0.57653061224489799</v>
      </c>
      <c r="BK424" s="205">
        <f ca="1">IF($AH424&gt;0,OFFSET(DATA!$F$6,BK$10+27*(7-$AG$8),$AG424,1,1)/OFFSET(DATA!$F$6,BK$10,$AG424,1,1),0)</f>
        <v>0.31874999999999998</v>
      </c>
      <c r="BL424" s="205">
        <f ca="1">IF($AH424&gt;0,OFFSET(DATA!$F$6,BL$10+27*(7-$AG$8),$AG424,1,1)/OFFSET(DATA!$F$6,BL$10,$AG424,1,1),0)</f>
        <v>0.46666666666666667</v>
      </c>
      <c r="BM424" s="205">
        <f ca="1">IF($AH424&gt;0,OFFSET(DATA!$F$6,BM$10+27*(7-$AG$8),$AG424,1,1)/OFFSET(DATA!$F$6,BM$10,$AG424,1,1),0)</f>
        <v>0.4573643410852713</v>
      </c>
      <c r="BN424" s="205">
        <f ca="1">IF($AH424&gt;0,OFFSET(DATA!$F$6,BN$10+27*(7-$AG$8),$AG424,1,1)/OFFSET(DATA!$F$6,BN$10,$AG424,1,1),0)</f>
        <v>0.39130434782608697</v>
      </c>
      <c r="BO424" s="205">
        <f ca="1">IF($AH424&gt;0,OFFSET(DATA!$F$6,BO$10+27*(7-$AG$8),$AG424,1,1)/OFFSET(DATA!$F$6,BO$10,$AG424,1,1),0)</f>
        <v>0.82793522267206476</v>
      </c>
      <c r="BP424" s="205">
        <f ca="1">IF($AH424&gt;0,OFFSET(DATA!$F$6,BP$10+27*(7-$AG$8),$AG424,1,1)/OFFSET(DATA!$F$6,BP$10,$AG424,1,1),0)</f>
        <v>0.65951359084406291</v>
      </c>
      <c r="BQ424" s="205">
        <f ca="1">IF($AH424&gt;0,OFFSET(DATA!$F$6,BQ$10+27*(7-$AG$8),$AG424,1,1)/OFFSET(DATA!$F$6,BQ$10,$AG424,1,1),0)</f>
        <v>0.59247648902821315</v>
      </c>
      <c r="BR424" s="205">
        <f ca="1">IF($AH424&gt;0,OFFSET(DATA!$F$6,BR$10+27*(7-$AG$8),$AG424,1,1)/OFFSET(DATA!$F$6,BR$10,$AG424,1,1),0)</f>
        <v>0.54748603351955305</v>
      </c>
      <c r="BS424" s="205">
        <f ca="1">IF($AH424&gt;0,OFFSET(DATA!$F$6,BS$10+27*(7-$AG$8),$AG424,1,1)/OFFSET(DATA!$F$6,BS$10,$AG424,1,1),0)</f>
        <v>0.2533783783783784</v>
      </c>
      <c r="BT424" s="205">
        <f ca="1">IF($AH424&gt;0,OFFSET(DATA!$F$6,BT$10+27*(7-$AG$8),$AG424,1,1)/OFFSET(DATA!$F$6,BT$10,$AG424,1,1),0)</f>
        <v>0.43421052631578949</v>
      </c>
      <c r="BU424" s="205">
        <f ca="1">IF($AH424&gt;0,OFFSET(DATA!$F$6,BU$10+27*(7-$AG$8),$AG424,1,1)/OFFSET(DATA!$F$6,BU$10,$AG424,1,1),0)</f>
        <v>0.38333333333333336</v>
      </c>
      <c r="BV424" s="205">
        <f ca="1">IF($AH424&gt;0,OFFSET(DATA!$F$6,BV$10+27*(7-$AG$8),$AG424,1,1)/OFFSET(DATA!$F$6,BV$10,$AG424,1,1),0)</f>
        <v>0.50385604113110538</v>
      </c>
      <c r="BW424" s="205">
        <f ca="1">IF($AH424&gt;0,OFFSET(DATA!$F$6,BW$10+27*(7-$AG$8),$AG424,1,1)/OFFSET(DATA!$F$6,BW$10,$AG424,1,1),0)</f>
        <v>0.53757225433526012</v>
      </c>
      <c r="BX424" s="205">
        <f ca="1">IF($AH424&gt;0,OFFSET(DATA!$F$6,BX$10+27*(7-$AG$8),$AG424,1,1)/OFFSET(DATA!$F$6,BX$10,$AG424,1,1),0)</f>
        <v>0.48492462311557788</v>
      </c>
      <c r="BY424" s="205">
        <f ca="1">IF($AH424&gt;0,OFFSET(DATA!$F$6,BY$10+27*(7-$AG$8),$AG424,1,1)/OFFSET(DATA!$F$6,BY$10,$AG424,1,1),0)</f>
        <v>0.48908296943231439</v>
      </c>
    </row>
    <row r="425" spans="33:77" x14ac:dyDescent="0.2">
      <c r="AG425" s="472">
        <v>414</v>
      </c>
      <c r="AH425" s="471">
        <f ca="1">OFFSET(DATA!$F$6,$AG$10,$AG425,1,1)</f>
        <v>281</v>
      </c>
      <c r="AI425" s="205">
        <f ca="1">IF($AH425&gt;0,OFFSET(DATA!$F$6,$AG$10+27*AI$10,$AG425,1,1)/$AH425,0)</f>
        <v>0.28113879003558717</v>
      </c>
      <c r="AJ425" s="205">
        <f ca="1">IF($AH425&gt;0,OFFSET(DATA!$F$6,$AG$10+27*AJ$10,$AG425,1,1)/$AH425,0)</f>
        <v>7.1174377224199285E-3</v>
      </c>
      <c r="AK425" s="205">
        <f ca="1">IF($AH425&gt;0,OFFSET(DATA!$F$6,$AG$10+27*AK$10,$AG425,1,1)/$AH425,0)</f>
        <v>7.4733096085409248E-2</v>
      </c>
      <c r="AL425" s="205">
        <f ca="1">IF($AH425&gt;0,OFFSET(DATA!$F$6,$AG$10+27*AL$10,$AG425,1,1)/$AH425,0)</f>
        <v>0.14234875444839859</v>
      </c>
      <c r="AM425" s="205">
        <f ca="1">IF($AH425&gt;0,OFFSET(DATA!$F$6,$AG$10+27*AM$10,$AG425,1,1)/$AH425,0)</f>
        <v>0.1708185053380783</v>
      </c>
      <c r="AN425" s="205">
        <f ca="1">IF($AH425&gt;0,OFFSET(DATA!$F$6,$AG$10+27*AN$10,$AG425,1,1)/$AH425,0)</f>
        <v>4.2704626334519574E-2</v>
      </c>
      <c r="AO425" s="472">
        <f ca="1">OFFSET(DATA!$F$6,$AG$10+27*AO$10,$AG425,1,1)</f>
        <v>20</v>
      </c>
      <c r="AP425" s="472">
        <f t="shared" ca="1" si="12"/>
        <v>20</v>
      </c>
      <c r="AQ425" s="471"/>
      <c r="AR425" s="471">
        <f ca="1">OFFSET(DATA!$F$6,25,$AG425,1,1)</f>
        <v>10012</v>
      </c>
      <c r="AS425" s="205">
        <f ca="1">IF($AR425&gt;0,OFFSET(DATA!$F$6,25+27*AS$10,$AG425,1,1)/$AR425,0)</f>
        <v>0.45275669196963642</v>
      </c>
      <c r="AT425" s="205">
        <f ca="1">IF($AR425&gt;0,OFFSET(DATA!$F$6,25+27*AT$10,$AG425,1,1)/$AR425,0)</f>
        <v>3.7954454654414702E-3</v>
      </c>
      <c r="AU425" s="205">
        <f ca="1">IF($AR425&gt;0,OFFSET(DATA!$F$6,25+27*AU$10,$AG425,1,1)/$AR425,0)</f>
        <v>0.10417499001198562</v>
      </c>
      <c r="AV425" s="205">
        <f ca="1">IF($AR425&gt;0,OFFSET(DATA!$F$6,25+27*AV$10,$AG425,1,1)/$AR425,0)</f>
        <v>8.4198961246504195E-2</v>
      </c>
      <c r="AW425" s="205">
        <f ca="1">IF($AR425&gt;0,OFFSET(DATA!$F$6,25+27*AW$10,$AG425,1,1)/$AR425,0)</f>
        <v>0.13024370755093886</v>
      </c>
      <c r="AX425" s="205">
        <f ca="1">IF($AR425&gt;0,OFFSET(DATA!$F$6,25+27*AX$10,$AG425,1,1)/$AR425,0)</f>
        <v>5.4334798242109468E-2</v>
      </c>
      <c r="AY425" s="471"/>
      <c r="AZ425" s="471"/>
      <c r="BA425" s="472">
        <f t="shared" ca="1" si="13"/>
        <v>21</v>
      </c>
      <c r="BB425" s="205">
        <f ca="1">IF($AH425&gt;0,OFFSET(DATA!$F$6,BB$10+27*(7-$AG$8),$AG425,1,1)/OFFSET(DATA!$F$6,BB$10,$AG425,1,1),0)</f>
        <v>0.28113879003558717</v>
      </c>
      <c r="BC425" s="205">
        <f ca="1">IF($AH425&gt;0,OFFSET(DATA!$F$6,BC$10+27*(7-$AG$8),$AG425,1,1)/OFFSET(DATA!$F$6,BC$10,$AG425,1,1),0)</f>
        <v>0.19811320754716982</v>
      </c>
      <c r="BD425" s="205">
        <f ca="1">IF($AH425&gt;0,OFFSET(DATA!$F$6,BD$10+27*(7-$AG$8),$AG425,1,1)/OFFSET(DATA!$F$6,BD$10,$AG425,1,1),0)</f>
        <v>0.19736842105263158</v>
      </c>
      <c r="BE425" s="205">
        <f ca="1">IF($AH425&gt;0,OFFSET(DATA!$F$6,BE$10+27*(7-$AG$8),$AG425,1,1)/OFFSET(DATA!$F$6,BE$10,$AG425,1,1),0)</f>
        <v>0.30232558139534882</v>
      </c>
      <c r="BF425" s="205">
        <f ca="1">IF($AH425&gt;0,OFFSET(DATA!$F$6,BF$10+27*(7-$AG$8),$AG425,1,1)/OFFSET(DATA!$F$6,BF$10,$AG425,1,1),0)</f>
        <v>0.38856015779092701</v>
      </c>
      <c r="BG425" s="205">
        <f ca="1">IF($AH425&gt;0,OFFSET(DATA!$F$6,BG$10+27*(7-$AG$8),$AG425,1,1)/OFFSET(DATA!$F$6,BG$10,$AG425,1,1),0)</f>
        <v>0.49090909090909091</v>
      </c>
      <c r="BH425" s="205">
        <f ca="1">IF($AH425&gt;0,OFFSET(DATA!$F$6,BH$10+27*(7-$AG$8),$AG425,1,1)/OFFSET(DATA!$F$6,BH$10,$AG425,1,1),0)</f>
        <v>0.38297872340425532</v>
      </c>
      <c r="BI425" s="205">
        <f ca="1">IF($AH425&gt;0,OFFSET(DATA!$F$6,BI$10+27*(7-$AG$8),$AG425,1,1)/OFFSET(DATA!$F$6,BI$10,$AG425,1,1),0)</f>
        <v>0.38420585625554571</v>
      </c>
      <c r="BJ425" s="205">
        <f ca="1">IF($AH425&gt;0,OFFSET(DATA!$F$6,BJ$10+27*(7-$AG$8),$AG425,1,1)/OFFSET(DATA!$F$6,BJ$10,$AG425,1,1),0)</f>
        <v>0.54922279792746109</v>
      </c>
      <c r="BK425" s="205">
        <f ca="1">IF($AH425&gt;0,OFFSET(DATA!$F$6,BK$10+27*(7-$AG$8),$AG425,1,1)/OFFSET(DATA!$F$6,BK$10,$AG425,1,1),0)</f>
        <v>0.27500000000000002</v>
      </c>
      <c r="BL425" s="205">
        <f ca="1">IF($AH425&gt;0,OFFSET(DATA!$F$6,BL$10+27*(7-$AG$8),$AG425,1,1)/OFFSET(DATA!$F$6,BL$10,$AG425,1,1),0)</f>
        <v>0.43653846153846154</v>
      </c>
      <c r="BM425" s="205">
        <f ca="1">IF($AH425&gt;0,OFFSET(DATA!$F$6,BM$10+27*(7-$AG$8),$AG425,1,1)/OFFSET(DATA!$F$6,BM$10,$AG425,1,1),0)</f>
        <v>0.42351900972590628</v>
      </c>
      <c r="BN425" s="205">
        <f ca="1">IF($AH425&gt;0,OFFSET(DATA!$F$6,BN$10+27*(7-$AG$8),$AG425,1,1)/OFFSET(DATA!$F$6,BN$10,$AG425,1,1),0)</f>
        <v>0.32500000000000001</v>
      </c>
      <c r="BO425" s="205">
        <f ca="1">IF($AH425&gt;0,OFFSET(DATA!$F$6,BO$10+27*(7-$AG$8),$AG425,1,1)/OFFSET(DATA!$F$6,BO$10,$AG425,1,1),0)</f>
        <v>0.79916317991631802</v>
      </c>
      <c r="BP425" s="205">
        <f ca="1">IF($AH425&gt;0,OFFSET(DATA!$F$6,BP$10+27*(7-$AG$8),$AG425,1,1)/OFFSET(DATA!$F$6,BP$10,$AG425,1,1),0)</f>
        <v>0.63761467889908252</v>
      </c>
      <c r="BQ425" s="205">
        <f ca="1">IF($AH425&gt;0,OFFSET(DATA!$F$6,BQ$10+27*(7-$AG$8),$AG425,1,1)/OFFSET(DATA!$F$6,BQ$10,$AG425,1,1),0)</f>
        <v>0.56505576208178443</v>
      </c>
      <c r="BR425" s="205">
        <f ca="1">IF($AH425&gt;0,OFFSET(DATA!$F$6,BR$10+27*(7-$AG$8),$AG425,1,1)/OFFSET(DATA!$F$6,BR$10,$AG425,1,1),0)</f>
        <v>0.51351351351351349</v>
      </c>
      <c r="BS425" s="205">
        <f ca="1">IF($AH425&gt;0,OFFSET(DATA!$F$6,BS$10+27*(7-$AG$8),$AG425,1,1)/OFFSET(DATA!$F$6,BS$10,$AG425,1,1),0)</f>
        <v>0.29602888086642598</v>
      </c>
      <c r="BT425" s="205">
        <f ca="1">IF($AH425&gt;0,OFFSET(DATA!$F$6,BT$10+27*(7-$AG$8),$AG425,1,1)/OFFSET(DATA!$F$6,BT$10,$AG425,1,1),0)</f>
        <v>0.53125</v>
      </c>
      <c r="BU425" s="205">
        <f ca="1">IF($AH425&gt;0,OFFSET(DATA!$F$6,BU$10+27*(7-$AG$8),$AG425,1,1)/OFFSET(DATA!$F$6,BU$10,$AG425,1,1),0)</f>
        <v>0.35398230088495575</v>
      </c>
      <c r="BV425" s="205">
        <f ca="1">IF($AH425&gt;0,OFFSET(DATA!$F$6,BV$10+27*(7-$AG$8),$AG425,1,1)/OFFSET(DATA!$F$6,BV$10,$AG425,1,1),0)</f>
        <v>0.4277456647398844</v>
      </c>
      <c r="BW425" s="205">
        <f ca="1">IF($AH425&gt;0,OFFSET(DATA!$F$6,BW$10+27*(7-$AG$8),$AG425,1,1)/OFFSET(DATA!$F$6,BW$10,$AG425,1,1),0)</f>
        <v>0.50729927007299269</v>
      </c>
      <c r="BX425" s="205">
        <f ca="1">IF($AH425&gt;0,OFFSET(DATA!$F$6,BX$10+27*(7-$AG$8),$AG425,1,1)/OFFSET(DATA!$F$6,BX$10,$AG425,1,1),0)</f>
        <v>0.44438502673796793</v>
      </c>
      <c r="BY425" s="205">
        <f ca="1">IF($AH425&gt;0,OFFSET(DATA!$F$6,BY$10+27*(7-$AG$8),$AG425,1,1)/OFFSET(DATA!$F$6,BY$10,$AG425,1,1),0)</f>
        <v>0.46859903381642515</v>
      </c>
    </row>
    <row r="426" spans="33:77" x14ac:dyDescent="0.2">
      <c r="AG426" s="472">
        <v>415</v>
      </c>
      <c r="AH426" s="471">
        <f ca="1">OFFSET(DATA!$F$6,$AG$10,$AG426,1,1)</f>
        <v>298</v>
      </c>
      <c r="AI426" s="205">
        <f ca="1">IF($AH426&gt;0,OFFSET(DATA!$F$6,$AG$10+27*AI$10,$AG426,1,1)/$AH426,0)</f>
        <v>0.30536912751677853</v>
      </c>
      <c r="AJ426" s="205">
        <f ca="1">IF($AH426&gt;0,OFFSET(DATA!$F$6,$AG$10+27*AJ$10,$AG426,1,1)/$AH426,0)</f>
        <v>6.7114093959731542E-3</v>
      </c>
      <c r="AK426" s="205">
        <f ca="1">IF($AH426&gt;0,OFFSET(DATA!$F$6,$AG$10+27*AK$10,$AG426,1,1)/$AH426,0)</f>
        <v>6.7114093959731544E-2</v>
      </c>
      <c r="AL426" s="205">
        <f ca="1">IF($AH426&gt;0,OFFSET(DATA!$F$6,$AG$10+27*AL$10,$AG426,1,1)/$AH426,0)</f>
        <v>0.18456375838926176</v>
      </c>
      <c r="AM426" s="205">
        <f ca="1">IF($AH426&gt;0,OFFSET(DATA!$F$6,$AG$10+27*AM$10,$AG426,1,1)/$AH426,0)</f>
        <v>0.20134228187919462</v>
      </c>
      <c r="AN426" s="205">
        <f ca="1">IF($AH426&gt;0,OFFSET(DATA!$F$6,$AG$10+27*AN$10,$AG426,1,1)/$AH426,0)</f>
        <v>4.3624161073825503E-2</v>
      </c>
      <c r="AO426" s="472">
        <f ca="1">OFFSET(DATA!$F$6,$AG$10+27*AO$10,$AG426,1,1)</f>
        <v>18</v>
      </c>
      <c r="AP426" s="472">
        <f t="shared" ca="1" si="12"/>
        <v>18</v>
      </c>
      <c r="AQ426" s="471"/>
      <c r="AR426" s="471">
        <f ca="1">OFFSET(DATA!$F$6,25,$AG426,1,1)</f>
        <v>9648</v>
      </c>
      <c r="AS426" s="205">
        <f ca="1">IF($AR426&gt;0,OFFSET(DATA!$F$6,25+27*AS$10,$AG426,1,1)/$AR426,0)</f>
        <v>0.46548507462686567</v>
      </c>
      <c r="AT426" s="205">
        <f ca="1">IF($AR426&gt;0,OFFSET(DATA!$F$6,25+27*AT$10,$AG426,1,1)/$AR426,0)</f>
        <v>3.9386401326699837E-3</v>
      </c>
      <c r="AU426" s="205">
        <f ca="1">IF($AR426&gt;0,OFFSET(DATA!$F$6,25+27*AU$10,$AG426,1,1)/$AR426,0)</f>
        <v>0.10758706467661691</v>
      </c>
      <c r="AV426" s="205">
        <f ca="1">IF($AR426&gt;0,OFFSET(DATA!$F$6,25+27*AV$10,$AG426,1,1)/$AR426,0)</f>
        <v>0.10499585406301824</v>
      </c>
      <c r="AW426" s="205">
        <f ca="1">IF($AR426&gt;0,OFFSET(DATA!$F$6,25+27*AW$10,$AG426,1,1)/$AR426,0)</f>
        <v>0.13225538971807629</v>
      </c>
      <c r="AX426" s="205">
        <f ca="1">IF($AR426&gt;0,OFFSET(DATA!$F$6,25+27*AX$10,$AG426,1,1)/$AR426,0)</f>
        <v>5.2446102819237145E-2</v>
      </c>
      <c r="AY426" s="471"/>
      <c r="AZ426" s="471"/>
      <c r="BA426" s="472">
        <f t="shared" ca="1" si="13"/>
        <v>19</v>
      </c>
      <c r="BB426" s="205">
        <f ca="1">IF($AH426&gt;0,OFFSET(DATA!$F$6,BB$10+27*(7-$AG$8),$AG426,1,1)/OFFSET(DATA!$F$6,BB$10,$AG426,1,1),0)</f>
        <v>0.30536912751677853</v>
      </c>
      <c r="BC426" s="205">
        <f ca="1">IF($AH426&gt;0,OFFSET(DATA!$F$6,BC$10+27*(7-$AG$8),$AG426,1,1)/OFFSET(DATA!$F$6,BC$10,$AG426,1,1),0)</f>
        <v>0.23853211009174313</v>
      </c>
      <c r="BD426" s="205">
        <f ca="1">IF($AH426&gt;0,OFFSET(DATA!$F$6,BD$10+27*(7-$AG$8),$AG426,1,1)/OFFSET(DATA!$F$6,BD$10,$AG426,1,1),0)</f>
        <v>0.21052631578947367</v>
      </c>
      <c r="BE426" s="205">
        <f ca="1">IF($AH426&gt;0,OFFSET(DATA!$F$6,BE$10+27*(7-$AG$8),$AG426,1,1)/OFFSET(DATA!$F$6,BE$10,$AG426,1,1),0)</f>
        <v>0.33333333333333331</v>
      </c>
      <c r="BF426" s="205">
        <f ca="1">IF($AH426&gt;0,OFFSET(DATA!$F$6,BF$10+27*(7-$AG$8),$AG426,1,1)/OFFSET(DATA!$F$6,BF$10,$AG426,1,1),0)</f>
        <v>0.40322580645161288</v>
      </c>
      <c r="BG426" s="205">
        <f ca="1">IF($AH426&gt;0,OFFSET(DATA!$F$6,BG$10+27*(7-$AG$8),$AG426,1,1)/OFFSET(DATA!$F$6,BG$10,$AG426,1,1),0)</f>
        <v>0.46153846153846156</v>
      </c>
      <c r="BH426" s="205">
        <f ca="1">IF($AH426&gt;0,OFFSET(DATA!$F$6,BH$10+27*(7-$AG$8),$AG426,1,1)/OFFSET(DATA!$F$6,BH$10,$AG426,1,1),0)</f>
        <v>0.2857142857142857</v>
      </c>
      <c r="BI426" s="205">
        <f ca="1">IF($AH426&gt;0,OFFSET(DATA!$F$6,BI$10+27*(7-$AG$8),$AG426,1,1)/OFFSET(DATA!$F$6,BI$10,$AG426,1,1),0)</f>
        <v>0.38634237605238542</v>
      </c>
      <c r="BJ426" s="205">
        <f ca="1">IF($AH426&gt;0,OFFSET(DATA!$F$6,BJ$10+27*(7-$AG$8),$AG426,1,1)/OFFSET(DATA!$F$6,BJ$10,$AG426,1,1),0)</f>
        <v>0.56395348837209303</v>
      </c>
      <c r="BK426" s="205">
        <f ca="1">IF($AH426&gt;0,OFFSET(DATA!$F$6,BK$10+27*(7-$AG$8),$AG426,1,1)/OFFSET(DATA!$F$6,BK$10,$AG426,1,1),0)</f>
        <v>0.29122807017543861</v>
      </c>
      <c r="BL426" s="205">
        <f ca="1">IF($AH426&gt;0,OFFSET(DATA!$F$6,BL$10+27*(7-$AG$8),$AG426,1,1)/OFFSET(DATA!$F$6,BL$10,$AG426,1,1),0)</f>
        <v>0.47272727272727272</v>
      </c>
      <c r="BM426" s="205">
        <f ca="1">IF($AH426&gt;0,OFFSET(DATA!$F$6,BM$10+27*(7-$AG$8),$AG426,1,1)/OFFSET(DATA!$F$6,BM$10,$AG426,1,1),0)</f>
        <v>0.4108455882352941</v>
      </c>
      <c r="BN426" s="205">
        <f ca="1">IF($AH426&gt;0,OFFSET(DATA!$F$6,BN$10+27*(7-$AG$8),$AG426,1,1)/OFFSET(DATA!$F$6,BN$10,$AG426,1,1),0)</f>
        <v>0.31578947368421051</v>
      </c>
      <c r="BO426" s="205">
        <f ca="1">IF($AH426&gt;0,OFFSET(DATA!$F$6,BO$10+27*(7-$AG$8),$AG426,1,1)/OFFSET(DATA!$F$6,BO$10,$AG426,1,1),0)</f>
        <v>0.83333333333333337</v>
      </c>
      <c r="BP426" s="205">
        <f ca="1">IF($AH426&gt;0,OFFSET(DATA!$F$6,BP$10+27*(7-$AG$8),$AG426,1,1)/OFFSET(DATA!$F$6,BP$10,$AG426,1,1),0)</f>
        <v>0.65732087227414326</v>
      </c>
      <c r="BQ426" s="205">
        <f ca="1">IF($AH426&gt;0,OFFSET(DATA!$F$6,BQ$10+27*(7-$AG$8),$AG426,1,1)/OFFSET(DATA!$F$6,BQ$10,$AG426,1,1),0)</f>
        <v>0.62408759124087587</v>
      </c>
      <c r="BR426" s="205">
        <f ca="1">IF($AH426&gt;0,OFFSET(DATA!$F$6,BR$10+27*(7-$AG$8),$AG426,1,1)/OFFSET(DATA!$F$6,BR$10,$AG426,1,1),0)</f>
        <v>0.50778816199376942</v>
      </c>
      <c r="BS426" s="205">
        <f ca="1">IF($AH426&gt;0,OFFSET(DATA!$F$6,BS$10+27*(7-$AG$8),$AG426,1,1)/OFFSET(DATA!$F$6,BS$10,$AG426,1,1),0)</f>
        <v>0.27125506072874495</v>
      </c>
      <c r="BT426" s="205">
        <f ca="1">IF($AH426&gt;0,OFFSET(DATA!$F$6,BT$10+27*(7-$AG$8),$AG426,1,1)/OFFSET(DATA!$F$6,BT$10,$AG426,1,1),0)</f>
        <v>0.54385964912280704</v>
      </c>
      <c r="BU426" s="205">
        <f ca="1">IF($AH426&gt;0,OFFSET(DATA!$F$6,BU$10+27*(7-$AG$8),$AG426,1,1)/OFFSET(DATA!$F$6,BU$10,$AG426,1,1),0)</f>
        <v>0.38596491228070173</v>
      </c>
      <c r="BV426" s="205">
        <f ca="1">IF($AH426&gt;0,OFFSET(DATA!$F$6,BV$10+27*(7-$AG$8),$AG426,1,1)/OFFSET(DATA!$F$6,BV$10,$AG426,1,1),0)</f>
        <v>0.45645645645645644</v>
      </c>
      <c r="BW426" s="205">
        <f ca="1">IF($AH426&gt;0,OFFSET(DATA!$F$6,BW$10+27*(7-$AG$8),$AG426,1,1)/OFFSET(DATA!$F$6,BW$10,$AG426,1,1),0)</f>
        <v>0.52849740932642486</v>
      </c>
      <c r="BX426" s="205">
        <f ca="1">IF($AH426&gt;0,OFFSET(DATA!$F$6,BX$10+27*(7-$AG$8),$AG426,1,1)/OFFSET(DATA!$F$6,BX$10,$AG426,1,1),0)</f>
        <v>0.46625421822272217</v>
      </c>
      <c r="BY426" s="205">
        <f ca="1">IF($AH426&gt;0,OFFSET(DATA!$F$6,BY$10+27*(7-$AG$8),$AG426,1,1)/OFFSET(DATA!$F$6,BY$10,$AG426,1,1),0)</f>
        <v>0.48167539267015708</v>
      </c>
    </row>
    <row r="427" spans="33:77" x14ac:dyDescent="0.2">
      <c r="AG427" s="472">
        <v>416</v>
      </c>
      <c r="AH427" s="471">
        <f ca="1">OFFSET(DATA!$F$6,$AG$10,$AG427,1,1)</f>
        <v>300</v>
      </c>
      <c r="AI427" s="205">
        <f ca="1">IF($AH427&gt;0,OFFSET(DATA!$F$6,$AG$10+27*AI$10,$AG427,1,1)/$AH427,0)</f>
        <v>0.32666666666666666</v>
      </c>
      <c r="AJ427" s="205">
        <f ca="1">IF($AH427&gt;0,OFFSET(DATA!$F$6,$AG$10+27*AJ$10,$AG427,1,1)/$AH427,0)</f>
        <v>6.6666666666666671E-3</v>
      </c>
      <c r="AK427" s="205">
        <f ca="1">IF($AH427&gt;0,OFFSET(DATA!$F$6,$AG$10+27*AK$10,$AG427,1,1)/$AH427,0)</f>
        <v>6.6666666666666666E-2</v>
      </c>
      <c r="AL427" s="205">
        <f ca="1">IF($AH427&gt;0,OFFSET(DATA!$F$6,$AG$10+27*AL$10,$AG427,1,1)/$AH427,0)</f>
        <v>0.14333333333333334</v>
      </c>
      <c r="AM427" s="205">
        <f ca="1">IF($AH427&gt;0,OFFSET(DATA!$F$6,$AG$10+27*AM$10,$AG427,1,1)/$AH427,0)</f>
        <v>0.23333333333333334</v>
      </c>
      <c r="AN427" s="205">
        <f ca="1">IF($AH427&gt;0,OFFSET(DATA!$F$6,$AG$10+27*AN$10,$AG427,1,1)/$AH427,0)</f>
        <v>4.3333333333333335E-2</v>
      </c>
      <c r="AO427" s="472">
        <f ca="1">OFFSET(DATA!$F$6,$AG$10+27*AO$10,$AG427,1,1)</f>
        <v>17</v>
      </c>
      <c r="AP427" s="472">
        <f t="shared" ca="1" si="12"/>
        <v>17</v>
      </c>
      <c r="AQ427" s="471"/>
      <c r="AR427" s="471">
        <f ca="1">OFFSET(DATA!$F$6,25,$AG427,1,1)</f>
        <v>10069</v>
      </c>
      <c r="AS427" s="205">
        <f ca="1">IF($AR427&gt;0,OFFSET(DATA!$F$6,25+27*AS$10,$AG427,1,1)/$AR427,0)</f>
        <v>0.46290594895222964</v>
      </c>
      <c r="AT427" s="205">
        <f ca="1">IF($AR427&gt;0,OFFSET(DATA!$F$6,25+27*AT$10,$AG427,1,1)/$AR427,0)</f>
        <v>3.873274406594498E-3</v>
      </c>
      <c r="AU427" s="205">
        <f ca="1">IF($AR427&gt;0,OFFSET(DATA!$F$6,25+27*AU$10,$AG427,1,1)/$AR427,0)</f>
        <v>0.10477703843479988</v>
      </c>
      <c r="AV427" s="205">
        <f ca="1">IF($AR427&gt;0,OFFSET(DATA!$F$6,25+27*AV$10,$AG427,1,1)/$AR427,0)</f>
        <v>0.10130102294170225</v>
      </c>
      <c r="AW427" s="205">
        <f ca="1">IF($AR427&gt;0,OFFSET(DATA!$F$6,25+27*AW$10,$AG427,1,1)/$AR427,0)</f>
        <v>0.13099612672559341</v>
      </c>
      <c r="AX427" s="205">
        <f ca="1">IF($AR427&gt;0,OFFSET(DATA!$F$6,25+27*AX$10,$AG427,1,1)/$AR427,0)</f>
        <v>5.5119674247690931E-2</v>
      </c>
      <c r="AY427" s="471"/>
      <c r="AZ427" s="471"/>
      <c r="BA427" s="472">
        <f t="shared" ca="1" si="13"/>
        <v>17</v>
      </c>
      <c r="BB427" s="205">
        <f ca="1">IF($AH427&gt;0,OFFSET(DATA!$F$6,BB$10+27*(7-$AG$8),$AG427,1,1)/OFFSET(DATA!$F$6,BB$10,$AG427,1,1),0)</f>
        <v>0.32666666666666666</v>
      </c>
      <c r="BC427" s="205">
        <f ca="1">IF($AH427&gt;0,OFFSET(DATA!$F$6,BC$10+27*(7-$AG$8),$AG427,1,1)/OFFSET(DATA!$F$6,BC$10,$AG427,1,1),0)</f>
        <v>0.20833333333333334</v>
      </c>
      <c r="BD427" s="205">
        <f ca="1">IF($AH427&gt;0,OFFSET(DATA!$F$6,BD$10+27*(7-$AG$8),$AG427,1,1)/OFFSET(DATA!$F$6,BD$10,$AG427,1,1),0)</f>
        <v>0.18518518518518517</v>
      </c>
      <c r="BE427" s="205">
        <f ca="1">IF($AH427&gt;0,OFFSET(DATA!$F$6,BE$10+27*(7-$AG$8),$AG427,1,1)/OFFSET(DATA!$F$6,BE$10,$AG427,1,1),0)</f>
        <v>0.31538461538461537</v>
      </c>
      <c r="BF427" s="205">
        <f ca="1">IF($AH427&gt;0,OFFSET(DATA!$F$6,BF$10+27*(7-$AG$8),$AG427,1,1)/OFFSET(DATA!$F$6,BF$10,$AG427,1,1),0)</f>
        <v>0.40786749482401657</v>
      </c>
      <c r="BG427" s="205">
        <f ca="1">IF($AH427&gt;0,OFFSET(DATA!$F$6,BG$10+27*(7-$AG$8),$AG427,1,1)/OFFSET(DATA!$F$6,BG$10,$AG427,1,1),0)</f>
        <v>0.5</v>
      </c>
      <c r="BH427" s="205">
        <f ca="1">IF($AH427&gt;0,OFFSET(DATA!$F$6,BH$10+27*(7-$AG$8),$AG427,1,1)/OFFSET(DATA!$F$6,BH$10,$AG427,1,1),0)</f>
        <v>0.25555555555555554</v>
      </c>
      <c r="BI427" s="205">
        <f ca="1">IF($AH427&gt;0,OFFSET(DATA!$F$6,BI$10+27*(7-$AG$8),$AG427,1,1)/OFFSET(DATA!$F$6,BI$10,$AG427,1,1),0)</f>
        <v>0.37704918032786883</v>
      </c>
      <c r="BJ427" s="205">
        <f ca="1">IF($AH427&gt;0,OFFSET(DATA!$F$6,BJ$10+27*(7-$AG$8),$AG427,1,1)/OFFSET(DATA!$F$6,BJ$10,$AG427,1,1),0)</f>
        <v>0.52906976744186052</v>
      </c>
      <c r="BK427" s="205">
        <f ca="1">IF($AH427&gt;0,OFFSET(DATA!$F$6,BK$10+27*(7-$AG$8),$AG427,1,1)/OFFSET(DATA!$F$6,BK$10,$AG427,1,1),0)</f>
        <v>0.29966329966329969</v>
      </c>
      <c r="BL427" s="205">
        <f ca="1">IF($AH427&gt;0,OFFSET(DATA!$F$6,BL$10+27*(7-$AG$8),$AG427,1,1)/OFFSET(DATA!$F$6,BL$10,$AG427,1,1),0)</f>
        <v>0.49575551782682514</v>
      </c>
      <c r="BM427" s="205">
        <f ca="1">IF($AH427&gt;0,OFFSET(DATA!$F$6,BM$10+27*(7-$AG$8),$AG427,1,1)/OFFSET(DATA!$F$6,BM$10,$AG427,1,1),0)</f>
        <v>0.42109851787271141</v>
      </c>
      <c r="BN427" s="205">
        <f ca="1">IF($AH427&gt;0,OFFSET(DATA!$F$6,BN$10+27*(7-$AG$8),$AG427,1,1)/OFFSET(DATA!$F$6,BN$10,$AG427,1,1),0)</f>
        <v>0.30379746835443039</v>
      </c>
      <c r="BO427" s="205">
        <f ca="1">IF($AH427&gt;0,OFFSET(DATA!$F$6,BO$10+27*(7-$AG$8),$AG427,1,1)/OFFSET(DATA!$F$6,BO$10,$AG427,1,1),0)</f>
        <v>0.7901785714285714</v>
      </c>
      <c r="BP427" s="205">
        <f ca="1">IF($AH427&gt;0,OFFSET(DATA!$F$6,BP$10+27*(7-$AG$8),$AG427,1,1)/OFFSET(DATA!$F$6,BP$10,$AG427,1,1),0)</f>
        <v>0.66717325227963531</v>
      </c>
      <c r="BQ427" s="205">
        <f ca="1">IF($AH427&gt;0,OFFSET(DATA!$F$6,BQ$10+27*(7-$AG$8),$AG427,1,1)/OFFSET(DATA!$F$6,BQ$10,$AG427,1,1),0)</f>
        <v>0.64965986394557829</v>
      </c>
      <c r="BR427" s="205">
        <f ca="1">IF($AH427&gt;0,OFFSET(DATA!$F$6,BR$10+27*(7-$AG$8),$AG427,1,1)/OFFSET(DATA!$F$6,BR$10,$AG427,1,1),0)</f>
        <v>0.51327433628318586</v>
      </c>
      <c r="BS427" s="205">
        <f ca="1">IF($AH427&gt;0,OFFSET(DATA!$F$6,BS$10+27*(7-$AG$8),$AG427,1,1)/OFFSET(DATA!$F$6,BS$10,$AG427,1,1),0)</f>
        <v>0.265625</v>
      </c>
      <c r="BT427" s="205">
        <f ca="1">IF($AH427&gt;0,OFFSET(DATA!$F$6,BT$10+27*(7-$AG$8),$AG427,1,1)/OFFSET(DATA!$F$6,BT$10,$AG427,1,1),0)</f>
        <v>0.55737704918032782</v>
      </c>
      <c r="BU427" s="205">
        <f ca="1">IF($AH427&gt;0,OFFSET(DATA!$F$6,BU$10+27*(7-$AG$8),$AG427,1,1)/OFFSET(DATA!$F$6,BU$10,$AG427,1,1),0)</f>
        <v>0.33606557377049179</v>
      </c>
      <c r="BV427" s="205">
        <f ca="1">IF($AH427&gt;0,OFFSET(DATA!$F$6,BV$10+27*(7-$AG$8),$AG427,1,1)/OFFSET(DATA!$F$6,BV$10,$AG427,1,1),0)</f>
        <v>0.47837837837837838</v>
      </c>
      <c r="BW427" s="205">
        <f ca="1">IF($AH427&gt;0,OFFSET(DATA!$F$6,BW$10+27*(7-$AG$8),$AG427,1,1)/OFFSET(DATA!$F$6,BW$10,$AG427,1,1),0)</f>
        <v>0.50721153846153844</v>
      </c>
      <c r="BX427" s="205">
        <f ca="1">IF($AH427&gt;0,OFFSET(DATA!$F$6,BX$10+27*(7-$AG$8),$AG427,1,1)/OFFSET(DATA!$F$6,BX$10,$AG427,1,1),0)</f>
        <v>0.45880452342487882</v>
      </c>
      <c r="BY427" s="205">
        <f ca="1">IF($AH427&gt;0,OFFSET(DATA!$F$6,BY$10+27*(7-$AG$8),$AG427,1,1)/OFFSET(DATA!$F$6,BY$10,$AG427,1,1),0)</f>
        <v>0.47</v>
      </c>
    </row>
    <row r="428" spans="33:77" x14ac:dyDescent="0.2">
      <c r="AG428" s="472">
        <v>417</v>
      </c>
      <c r="AH428" s="471">
        <f ca="1">OFFSET(DATA!$F$6,$AG$10,$AG428,1,1)</f>
        <v>293.5</v>
      </c>
      <c r="AI428" s="205">
        <f ca="1">IF($AH428&gt;0,OFFSET(DATA!$F$6,$AG$10+27*AI$10,$AG428,1,1)/$AH428,0)</f>
        <v>0.32027257240204432</v>
      </c>
      <c r="AJ428" s="205">
        <f ca="1">IF($AH428&gt;0,OFFSET(DATA!$F$6,$AG$10+27*AJ$10,$AG428,1,1)/$AH428,0)</f>
        <v>5.1107325383304937E-3</v>
      </c>
      <c r="AK428" s="205">
        <f ca="1">IF($AH428&gt;0,OFFSET(DATA!$F$6,$AG$10+27*AK$10,$AG428,1,1)/$AH428,0)</f>
        <v>7.4957410562180582E-2</v>
      </c>
      <c r="AL428" s="205">
        <f ca="1">IF($AH428&gt;0,OFFSET(DATA!$F$6,$AG$10+27*AL$10,$AG428,1,1)/$AH428,0)</f>
        <v>0.17376490630323679</v>
      </c>
      <c r="AM428" s="205">
        <f ca="1">IF($AH428&gt;0,OFFSET(DATA!$F$6,$AG$10+27*AM$10,$AG428,1,1)/$AH428,0)</f>
        <v>0.21465076660988075</v>
      </c>
      <c r="AN428" s="205">
        <f ca="1">IF($AH428&gt;0,OFFSET(DATA!$F$6,$AG$10+27*AN$10,$AG428,1,1)/$AH428,0)</f>
        <v>4.4293015332197615E-2</v>
      </c>
      <c r="AO428" s="472">
        <f ca="1">OFFSET(DATA!$F$6,$AG$10+27*AO$10,$AG428,1,1)</f>
        <v>17</v>
      </c>
      <c r="AP428" s="472">
        <f t="shared" ca="1" si="12"/>
        <v>17</v>
      </c>
      <c r="AQ428" s="471"/>
      <c r="AR428" s="471">
        <f ca="1">OFFSET(DATA!$F$6,25,$AG428,1,1)</f>
        <v>10184</v>
      </c>
      <c r="AS428" s="205">
        <f ca="1">IF($AR428&gt;0,OFFSET(DATA!$F$6,25+27*AS$10,$AG428,1,1)/$AR428,0)</f>
        <v>0.46361940298507465</v>
      </c>
      <c r="AT428" s="205">
        <f ca="1">IF($AR428&gt;0,OFFSET(DATA!$F$6,25+27*AT$10,$AG428,1,1)/$AR428,0)</f>
        <v>3.4367635506677139E-3</v>
      </c>
      <c r="AU428" s="205">
        <f ca="1">IF($AR428&gt;0,OFFSET(DATA!$F$6,25+27*AU$10,$AG428,1,1)/$AR428,0)</f>
        <v>0.10496857816182247</v>
      </c>
      <c r="AV428" s="205">
        <f ca="1">IF($AR428&gt;0,OFFSET(DATA!$F$6,25+27*AV$10,$AG428,1,1)/$AR428,0)</f>
        <v>0.1022191673212883</v>
      </c>
      <c r="AW428" s="205">
        <f ca="1">IF($AR428&gt;0,OFFSET(DATA!$F$6,25+27*AW$10,$AG428,1,1)/$AR428,0)</f>
        <v>0.13693047918303219</v>
      </c>
      <c r="AX428" s="205">
        <f ca="1">IF($AR428&gt;0,OFFSET(DATA!$F$6,25+27*AX$10,$AG428,1,1)/$AR428,0)</f>
        <v>5.9259622937941868E-2</v>
      </c>
      <c r="AY428" s="471"/>
      <c r="AZ428" s="471"/>
      <c r="BA428" s="472">
        <f t="shared" ca="1" si="13"/>
        <v>18</v>
      </c>
      <c r="BB428" s="205">
        <f ca="1">IF($AH428&gt;0,OFFSET(DATA!$F$6,BB$10+27*(7-$AG$8),$AG428,1,1)/OFFSET(DATA!$F$6,BB$10,$AG428,1,1),0)</f>
        <v>0.32027257240204432</v>
      </c>
      <c r="BC428" s="205">
        <f ca="1">IF($AH428&gt;0,OFFSET(DATA!$F$6,BC$10+27*(7-$AG$8),$AG428,1,1)/OFFSET(DATA!$F$6,BC$10,$AG428,1,1),0)</f>
        <v>0.21115537848605578</v>
      </c>
      <c r="BD428" s="205">
        <f ca="1">IF($AH428&gt;0,OFFSET(DATA!$F$6,BD$10+27*(7-$AG$8),$AG428,1,1)/OFFSET(DATA!$F$6,BD$10,$AG428,1,1),0)</f>
        <v>0.20833333333333334</v>
      </c>
      <c r="BE428" s="205">
        <f ca="1">IF($AH428&gt;0,OFFSET(DATA!$F$6,BE$10+27*(7-$AG$8),$AG428,1,1)/OFFSET(DATA!$F$6,BE$10,$AG428,1,1),0)</f>
        <v>0.3281853281853282</v>
      </c>
      <c r="BF428" s="205">
        <f ca="1">IF($AH428&gt;0,OFFSET(DATA!$F$6,BF$10+27*(7-$AG$8),$AG428,1,1)/OFFSET(DATA!$F$6,BF$10,$AG428,1,1),0)</f>
        <v>0.41503604531410915</v>
      </c>
      <c r="BG428" s="205">
        <f ca="1">IF($AH428&gt;0,OFFSET(DATA!$F$6,BG$10+27*(7-$AG$8),$AG428,1,1)/OFFSET(DATA!$F$6,BG$10,$AG428,1,1),0)</f>
        <v>0.49484536082474229</v>
      </c>
      <c r="BH428" s="205">
        <f ca="1">IF($AH428&gt;0,OFFSET(DATA!$F$6,BH$10+27*(7-$AG$8),$AG428,1,1)/OFFSET(DATA!$F$6,BH$10,$AG428,1,1),0)</f>
        <v>0.28042328042328041</v>
      </c>
      <c r="BI428" s="205">
        <f ca="1">IF($AH428&gt;0,OFFSET(DATA!$F$6,BI$10+27*(7-$AG$8),$AG428,1,1)/OFFSET(DATA!$F$6,BI$10,$AG428,1,1),0)</f>
        <v>0.39068918302145139</v>
      </c>
      <c r="BJ428" s="205">
        <f ca="1">IF($AH428&gt;0,OFFSET(DATA!$F$6,BJ$10+27*(7-$AG$8),$AG428,1,1)/OFFSET(DATA!$F$6,BJ$10,$AG428,1,1),0)</f>
        <v>0.52011494252873558</v>
      </c>
      <c r="BK428" s="205">
        <f ca="1">IF($AH428&gt;0,OFFSET(DATA!$F$6,BK$10+27*(7-$AG$8),$AG428,1,1)/OFFSET(DATA!$F$6,BK$10,$AG428,1,1),0)</f>
        <v>0.31313131313131315</v>
      </c>
      <c r="BL428" s="205">
        <f ca="1">IF($AH428&gt;0,OFFSET(DATA!$F$6,BL$10+27*(7-$AG$8),$AG428,1,1)/OFFSET(DATA!$F$6,BL$10,$AG428,1,1),0)</f>
        <v>0.49649737302977232</v>
      </c>
      <c r="BM428" s="205">
        <f ca="1">IF($AH428&gt;0,OFFSET(DATA!$F$6,BM$10+27*(7-$AG$8),$AG428,1,1)/OFFSET(DATA!$F$6,BM$10,$AG428,1,1),0)</f>
        <v>0.41352739726027399</v>
      </c>
      <c r="BN428" s="205">
        <f ca="1">IF($AH428&gt;0,OFFSET(DATA!$F$6,BN$10+27*(7-$AG$8),$AG428,1,1)/OFFSET(DATA!$F$6,BN$10,$AG428,1,1),0)</f>
        <v>0.3125</v>
      </c>
      <c r="BO428" s="205">
        <f ca="1">IF($AH428&gt;0,OFFSET(DATA!$F$6,BO$10+27*(7-$AG$8),$AG428,1,1)/OFFSET(DATA!$F$6,BO$10,$AG428,1,1),0)</f>
        <v>0.81677704194260481</v>
      </c>
      <c r="BP428" s="205">
        <f ca="1">IF($AH428&gt;0,OFFSET(DATA!$F$6,BP$10+27*(7-$AG$8),$AG428,1,1)/OFFSET(DATA!$F$6,BP$10,$AG428,1,1),0)</f>
        <v>0.6629464285714286</v>
      </c>
      <c r="BQ428" s="205">
        <f ca="1">IF($AH428&gt;0,OFFSET(DATA!$F$6,BQ$10+27*(7-$AG$8),$AG428,1,1)/OFFSET(DATA!$F$6,BQ$10,$AG428,1,1),0)</f>
        <v>0.63406408094435074</v>
      </c>
      <c r="BR428" s="205">
        <f ca="1">IF($AH428&gt;0,OFFSET(DATA!$F$6,BR$10+27*(7-$AG$8),$AG428,1,1)/OFFSET(DATA!$F$6,BR$10,$AG428,1,1),0)</f>
        <v>0.50641940085592008</v>
      </c>
      <c r="BS428" s="205">
        <f ca="1">IF($AH428&gt;0,OFFSET(DATA!$F$6,BS$10+27*(7-$AG$8),$AG428,1,1)/OFFSET(DATA!$F$6,BS$10,$AG428,1,1),0)</f>
        <v>0.26771653543307089</v>
      </c>
      <c r="BT428" s="205">
        <f ca="1">IF($AH428&gt;0,OFFSET(DATA!$F$6,BT$10+27*(7-$AG$8),$AG428,1,1)/OFFSET(DATA!$F$6,BT$10,$AG428,1,1),0)</f>
        <v>0.52800000000000002</v>
      </c>
      <c r="BU428" s="205">
        <f ca="1">IF($AH428&gt;0,OFFSET(DATA!$F$6,BU$10+27*(7-$AG$8),$AG428,1,1)/OFFSET(DATA!$F$6,BU$10,$AG428,1,1),0)</f>
        <v>0.34745762711864409</v>
      </c>
      <c r="BV428" s="205">
        <f ca="1">IF($AH428&gt;0,OFFSET(DATA!$F$6,BV$10+27*(7-$AG$8),$AG428,1,1)/OFFSET(DATA!$F$6,BV$10,$AG428,1,1),0)</f>
        <v>0.48521505376344087</v>
      </c>
      <c r="BW428" s="205">
        <f ca="1">IF($AH428&gt;0,OFFSET(DATA!$F$6,BW$10+27*(7-$AG$8),$AG428,1,1)/OFFSET(DATA!$F$6,BW$10,$AG428,1,1),0)</f>
        <v>0.5234375</v>
      </c>
      <c r="BX428" s="205">
        <f ca="1">IF($AH428&gt;0,OFFSET(DATA!$F$6,BX$10+27*(7-$AG$8),$AG428,1,1)/OFFSET(DATA!$F$6,BX$10,$AG428,1,1),0)</f>
        <v>0.4401344711662788</v>
      </c>
      <c r="BY428" s="205">
        <f ca="1">IF($AH428&gt;0,OFFSET(DATA!$F$6,BY$10+27*(7-$AG$8),$AG428,1,1)/OFFSET(DATA!$F$6,BY$10,$AG428,1,1),0)</f>
        <v>0.47931873479318737</v>
      </c>
    </row>
    <row r="429" spans="33:77" x14ac:dyDescent="0.2">
      <c r="AG429" s="472">
        <v>418</v>
      </c>
      <c r="AH429" s="471">
        <f ca="1">OFFSET(DATA!$F$6,$AG$10,$AG429,1,1)</f>
        <v>287</v>
      </c>
      <c r="AI429" s="205">
        <f ca="1">IF($AH429&gt;0,OFFSET(DATA!$F$6,$AG$10+27*AI$10,$AG429,1,1)/$AH429,0)</f>
        <v>0.31358885017421601</v>
      </c>
      <c r="AJ429" s="205">
        <f ca="1">IF($AH429&gt;0,OFFSET(DATA!$F$6,$AG$10+27*AJ$10,$AG429,1,1)/$AH429,0)</f>
        <v>3.4843205574912892E-3</v>
      </c>
      <c r="AK429" s="205">
        <f ca="1">IF($AH429&gt;0,OFFSET(DATA!$F$6,$AG$10+27*AK$10,$AG429,1,1)/$AH429,0)</f>
        <v>8.3623693379790948E-2</v>
      </c>
      <c r="AL429" s="205">
        <f ca="1">IF($AH429&gt;0,OFFSET(DATA!$F$6,$AG$10+27*AL$10,$AG429,1,1)/$AH429,0)</f>
        <v>0.20557491289198607</v>
      </c>
      <c r="AM429" s="205">
        <f ca="1">IF($AH429&gt;0,OFFSET(DATA!$F$6,$AG$10+27*AM$10,$AG429,1,1)/$AH429,0)</f>
        <v>0.1951219512195122</v>
      </c>
      <c r="AN429" s="205">
        <f ca="1">IF($AH429&gt;0,OFFSET(DATA!$F$6,$AG$10+27*AN$10,$AG429,1,1)/$AH429,0)</f>
        <v>4.5296167247386762E-2</v>
      </c>
      <c r="AO429" s="472">
        <f ca="1">OFFSET(DATA!$F$6,$AG$10+27*AO$10,$AG429,1,1)</f>
        <v>18</v>
      </c>
      <c r="AP429" s="472">
        <f t="shared" ref="AP429:AP491" ca="1" si="14">IF($AP$8=1,$AO429,$BA429)</f>
        <v>18</v>
      </c>
      <c r="AQ429" s="471"/>
      <c r="AR429" s="471">
        <f ca="1">OFFSET(DATA!$F$6,25,$AG429,1,1)</f>
        <v>10299</v>
      </c>
      <c r="AS429" s="205">
        <f ca="1">IF($AR429&gt;0,OFFSET(DATA!$F$6,25+27*AS$10,$AG429,1,1)/$AR429,0)</f>
        <v>0.46431692397320129</v>
      </c>
      <c r="AT429" s="205">
        <f ca="1">IF($AR429&gt;0,OFFSET(DATA!$F$6,25+27*AT$10,$AG429,1,1)/$AR429,0)</f>
        <v>3.0100009709680552E-3</v>
      </c>
      <c r="AU429" s="205">
        <f ca="1">IF($AR429&gt;0,OFFSET(DATA!$F$6,25+27*AU$10,$AG429,1,1)/$AR429,0)</f>
        <v>0.10515584037285174</v>
      </c>
      <c r="AV429" s="205">
        <f ca="1">IF($AR429&gt;0,OFFSET(DATA!$F$6,25+27*AV$10,$AG429,1,1)/$AR429,0)</f>
        <v>0.10311680745703466</v>
      </c>
      <c r="AW429" s="205">
        <f ca="1">IF($AR429&gt;0,OFFSET(DATA!$F$6,25+27*AW$10,$AG429,1,1)/$AR429,0)</f>
        <v>0.14273230410719487</v>
      </c>
      <c r="AX429" s="205">
        <f ca="1">IF($AR429&gt;0,OFFSET(DATA!$F$6,25+27*AX$10,$AG429,1,1)/$AR429,0)</f>
        <v>6.3307117195844254E-2</v>
      </c>
      <c r="AY429" s="471"/>
      <c r="AZ429" s="471"/>
      <c r="BA429" s="472">
        <f t="shared" ca="1" si="13"/>
        <v>20</v>
      </c>
      <c r="BB429" s="205">
        <f ca="1">IF($AH429&gt;0,OFFSET(DATA!$F$6,BB$10+27*(7-$AG$8),$AG429,1,1)/OFFSET(DATA!$F$6,BB$10,$AG429,1,1),0)</f>
        <v>0.31358885017421601</v>
      </c>
      <c r="BC429" s="205">
        <f ca="1">IF($AH429&gt;0,OFFSET(DATA!$F$6,BC$10+27*(7-$AG$8),$AG429,1,1)/OFFSET(DATA!$F$6,BC$10,$AG429,1,1),0)</f>
        <v>0.21374045801526717</v>
      </c>
      <c r="BD429" s="205">
        <f ca="1">IF($AH429&gt;0,OFFSET(DATA!$F$6,BD$10+27*(7-$AG$8),$AG429,1,1)/OFFSET(DATA!$F$6,BD$10,$AG429,1,1),0)</f>
        <v>0.23809523809523808</v>
      </c>
      <c r="BE429" s="205">
        <f ca="1">IF($AH429&gt;0,OFFSET(DATA!$F$6,BE$10+27*(7-$AG$8),$AG429,1,1)/OFFSET(DATA!$F$6,BE$10,$AG429,1,1),0)</f>
        <v>0.34108527131782945</v>
      </c>
      <c r="BF429" s="205">
        <f ca="1">IF($AH429&gt;0,OFFSET(DATA!$F$6,BF$10+27*(7-$AG$8),$AG429,1,1)/OFFSET(DATA!$F$6,BF$10,$AG429,1,1),0)</f>
        <v>0.42213114754098363</v>
      </c>
      <c r="BG429" s="205">
        <f ca="1">IF($AH429&gt;0,OFFSET(DATA!$F$6,BG$10+27*(7-$AG$8),$AG429,1,1)/OFFSET(DATA!$F$6,BG$10,$AG429,1,1),0)</f>
        <v>0.49019607843137253</v>
      </c>
      <c r="BH429" s="205">
        <f ca="1">IF($AH429&gt;0,OFFSET(DATA!$F$6,BH$10+27*(7-$AG$8),$AG429,1,1)/OFFSET(DATA!$F$6,BH$10,$AG429,1,1),0)</f>
        <v>0.30303030303030304</v>
      </c>
      <c r="BI429" s="205">
        <f ca="1">IF($AH429&gt;0,OFFSET(DATA!$F$6,BI$10+27*(7-$AG$8),$AG429,1,1)/OFFSET(DATA!$F$6,BI$10,$AG429,1,1),0)</f>
        <v>0.40439158279963405</v>
      </c>
      <c r="BJ429" s="205">
        <f ca="1">IF($AH429&gt;0,OFFSET(DATA!$F$6,BJ$10+27*(7-$AG$8),$AG429,1,1)/OFFSET(DATA!$F$6,BJ$10,$AG429,1,1),0)</f>
        <v>0.51136363636363635</v>
      </c>
      <c r="BK429" s="205">
        <f ca="1">IF($AH429&gt;0,OFFSET(DATA!$F$6,BK$10+27*(7-$AG$8),$AG429,1,1)/OFFSET(DATA!$F$6,BK$10,$AG429,1,1),0)</f>
        <v>0.32659932659932661</v>
      </c>
      <c r="BL429" s="205">
        <f ca="1">IF($AH429&gt;0,OFFSET(DATA!$F$6,BL$10+27*(7-$AG$8),$AG429,1,1)/OFFSET(DATA!$F$6,BL$10,$AG429,1,1),0)</f>
        <v>0.49728752260397829</v>
      </c>
      <c r="BM429" s="205">
        <f ca="1">IF($AH429&gt;0,OFFSET(DATA!$F$6,BM$10+27*(7-$AG$8),$AG429,1,1)/OFFSET(DATA!$F$6,BM$10,$AG429,1,1),0)</f>
        <v>0.4062237174095879</v>
      </c>
      <c r="BN429" s="205">
        <f ca="1">IF($AH429&gt;0,OFFSET(DATA!$F$6,BN$10+27*(7-$AG$8),$AG429,1,1)/OFFSET(DATA!$F$6,BN$10,$AG429,1,1),0)</f>
        <v>0.32098765432098764</v>
      </c>
      <c r="BO429" s="205">
        <f ca="1">IF($AH429&gt;0,OFFSET(DATA!$F$6,BO$10+27*(7-$AG$8),$AG429,1,1)/OFFSET(DATA!$F$6,BO$10,$AG429,1,1),0)</f>
        <v>0.84279475982532748</v>
      </c>
      <c r="BP429" s="205">
        <f ca="1">IF($AH429&gt;0,OFFSET(DATA!$F$6,BP$10+27*(7-$AG$8),$AG429,1,1)/OFFSET(DATA!$F$6,BP$10,$AG429,1,1),0)</f>
        <v>0.65889212827988342</v>
      </c>
      <c r="BQ429" s="205">
        <f ca="1">IF($AH429&gt;0,OFFSET(DATA!$F$6,BQ$10+27*(7-$AG$8),$AG429,1,1)/OFFSET(DATA!$F$6,BQ$10,$AG429,1,1),0)</f>
        <v>0.61872909698996659</v>
      </c>
      <c r="BR429" s="205">
        <f ca="1">IF($AH429&gt;0,OFFSET(DATA!$F$6,BR$10+27*(7-$AG$8),$AG429,1,1)/OFFSET(DATA!$F$6,BR$10,$AG429,1,1),0)</f>
        <v>0.5</v>
      </c>
      <c r="BS429" s="205">
        <f ca="1">IF($AH429&gt;0,OFFSET(DATA!$F$6,BS$10+27*(7-$AG$8),$AG429,1,1)/OFFSET(DATA!$F$6,BS$10,$AG429,1,1),0)</f>
        <v>0.26984126984126983</v>
      </c>
      <c r="BT429" s="205">
        <f ca="1">IF($AH429&gt;0,OFFSET(DATA!$F$6,BT$10+27*(7-$AG$8),$AG429,1,1)/OFFSET(DATA!$F$6,BT$10,$AG429,1,1),0)</f>
        <v>0.5</v>
      </c>
      <c r="BU429" s="205">
        <f ca="1">IF($AH429&gt;0,OFFSET(DATA!$F$6,BU$10+27*(7-$AG$8),$AG429,1,1)/OFFSET(DATA!$F$6,BU$10,$AG429,1,1),0)</f>
        <v>0.35964912280701755</v>
      </c>
      <c r="BV429" s="205">
        <f ca="1">IF($AH429&gt;0,OFFSET(DATA!$F$6,BV$10+27*(7-$AG$8),$AG429,1,1)/OFFSET(DATA!$F$6,BV$10,$AG429,1,1),0)</f>
        <v>0.49197860962566847</v>
      </c>
      <c r="BW429" s="205">
        <f ca="1">IF($AH429&gt;0,OFFSET(DATA!$F$6,BW$10+27*(7-$AG$8),$AG429,1,1)/OFFSET(DATA!$F$6,BW$10,$AG429,1,1),0)</f>
        <v>0.53966346153846156</v>
      </c>
      <c r="BX429" s="205">
        <f ca="1">IF($AH429&gt;0,OFFSET(DATA!$F$6,BX$10+27*(7-$AG$8),$AG429,1,1)/OFFSET(DATA!$F$6,BX$10,$AG429,1,1),0)</f>
        <v>0.4228855721393035</v>
      </c>
      <c r="BY429" s="205">
        <f ca="1">IF($AH429&gt;0,OFFSET(DATA!$F$6,BY$10+27*(7-$AG$8),$AG429,1,1)/OFFSET(DATA!$F$6,BY$10,$AG429,1,1),0)</f>
        <v>0.4881516587677725</v>
      </c>
    </row>
    <row r="430" spans="33:77" x14ac:dyDescent="0.2">
      <c r="AG430" s="472">
        <v>419</v>
      </c>
      <c r="AH430" s="471">
        <f ca="1">OFFSET(DATA!$F$6,$AG$10,$AG430,1,1)</f>
        <v>286</v>
      </c>
      <c r="AI430" s="205">
        <f ca="1">IF($AH430&gt;0,OFFSET(DATA!$F$6,$AG$10+27*AI$10,$AG430,1,1)/$AH430,0)</f>
        <v>0.2937062937062937</v>
      </c>
      <c r="AJ430" s="205">
        <f ca="1">IF($AH430&gt;0,OFFSET(DATA!$F$6,$AG$10+27*AJ$10,$AG430,1,1)/$AH430,0)</f>
        <v>3.4965034965034965E-3</v>
      </c>
      <c r="AK430" s="205">
        <f ca="1">IF($AH430&gt;0,OFFSET(DATA!$F$6,$AG$10+27*AK$10,$AG430,1,1)/$AH430,0)</f>
        <v>8.7412587412587409E-2</v>
      </c>
      <c r="AL430" s="205">
        <f ca="1">IF($AH430&gt;0,OFFSET(DATA!$F$6,$AG$10+27*AL$10,$AG430,1,1)/$AH430,0)</f>
        <v>0.21678321678321677</v>
      </c>
      <c r="AM430" s="205">
        <f ca="1">IF($AH430&gt;0,OFFSET(DATA!$F$6,$AG$10+27*AM$10,$AG430,1,1)/$AH430,0)</f>
        <v>0.2062937062937063</v>
      </c>
      <c r="AN430" s="205">
        <f ca="1">IF($AH430&gt;0,OFFSET(DATA!$F$6,$AG$10+27*AN$10,$AG430,1,1)/$AH430,0)</f>
        <v>5.944055944055944E-2</v>
      </c>
      <c r="AO430" s="472">
        <f ca="1">OFFSET(DATA!$F$6,$AG$10+27*AO$10,$AG430,1,1)</f>
        <v>19</v>
      </c>
      <c r="AP430" s="472">
        <f t="shared" ca="1" si="14"/>
        <v>19</v>
      </c>
      <c r="AQ430" s="471"/>
      <c r="AR430" s="471">
        <f ca="1">OFFSET(DATA!$F$6,25,$AG430,1,1)</f>
        <v>9362</v>
      </c>
      <c r="AS430" s="205">
        <f ca="1">IF($AR430&gt;0,OFFSET(DATA!$F$6,25+27*AS$10,$AG430,1,1)/$AR430,0)</f>
        <v>0.45075838496047854</v>
      </c>
      <c r="AT430" s="205">
        <f ca="1">IF($AR430&gt;0,OFFSET(DATA!$F$6,25+27*AT$10,$AG430,1,1)/$AR430,0)</f>
        <v>2.456740012817774E-3</v>
      </c>
      <c r="AU430" s="205">
        <f ca="1">IF($AR430&gt;0,OFFSET(DATA!$F$6,25+27*AU$10,$AG430,1,1)/$AR430,0)</f>
        <v>0.11055330057679982</v>
      </c>
      <c r="AV430" s="205">
        <f ca="1">IF($AR430&gt;0,OFFSET(DATA!$F$6,25+27*AV$10,$AG430,1,1)/$AR430,0)</f>
        <v>0.10254219183935057</v>
      </c>
      <c r="AW430" s="205">
        <f ca="1">IF($AR430&gt;0,OFFSET(DATA!$F$6,25+27*AW$10,$AG430,1,1)/$AR430,0)</f>
        <v>0.13597521897030548</v>
      </c>
      <c r="AX430" s="205">
        <f ca="1">IF($AR430&gt;0,OFFSET(DATA!$F$6,25+27*AX$10,$AG430,1,1)/$AR430,0)</f>
        <v>5.6291390728476824E-2</v>
      </c>
      <c r="AY430" s="471"/>
      <c r="AZ430" s="471"/>
      <c r="BA430" s="472">
        <f t="shared" ca="1" si="13"/>
        <v>20</v>
      </c>
      <c r="BB430" s="205">
        <f ca="1">IF($AH430&gt;0,OFFSET(DATA!$F$6,BB$10+27*(7-$AG$8),$AG430,1,1)/OFFSET(DATA!$F$6,BB$10,$AG430,1,1),0)</f>
        <v>0.2937062937062937</v>
      </c>
      <c r="BC430" s="205">
        <f ca="1">IF($AH430&gt;0,OFFSET(DATA!$F$6,BC$10+27*(7-$AG$8),$AG430,1,1)/OFFSET(DATA!$F$6,BC$10,$AG430,1,1),0)</f>
        <v>0.21739130434782608</v>
      </c>
      <c r="BD430" s="205">
        <f ca="1">IF($AH430&gt;0,OFFSET(DATA!$F$6,BD$10+27*(7-$AG$8),$AG430,1,1)/OFFSET(DATA!$F$6,BD$10,$AG430,1,1),0)</f>
        <v>0.25806451612903225</v>
      </c>
      <c r="BE430" s="205">
        <f ca="1">IF($AH430&gt;0,OFFSET(DATA!$F$6,BE$10+27*(7-$AG$8),$AG430,1,1)/OFFSET(DATA!$F$6,BE$10,$AG430,1,1),0)</f>
        <v>0.34188034188034189</v>
      </c>
      <c r="BF430" s="205">
        <f ca="1">IF($AH430&gt;0,OFFSET(DATA!$F$6,BF$10+27*(7-$AG$8),$AG430,1,1)/OFFSET(DATA!$F$6,BF$10,$AG430,1,1),0)</f>
        <v>0.4022222222222222</v>
      </c>
      <c r="BG430" s="205">
        <f ca="1">IF($AH430&gt;0,OFFSET(DATA!$F$6,BG$10+27*(7-$AG$8),$AG430,1,1)/OFFSET(DATA!$F$6,BG$10,$AG430,1,1),0)</f>
        <v>0.52</v>
      </c>
      <c r="BH430" s="205">
        <f ca="1">IF($AH430&gt;0,OFFSET(DATA!$F$6,BH$10+27*(7-$AG$8),$AG430,1,1)/OFFSET(DATA!$F$6,BH$10,$AG430,1,1),0)</f>
        <v>0.2441860465116279</v>
      </c>
      <c r="BI430" s="205">
        <f ca="1">IF($AH430&gt;0,OFFSET(DATA!$F$6,BI$10+27*(7-$AG$8),$AG430,1,1)/OFFSET(DATA!$F$6,BI$10,$AG430,1,1),0)</f>
        <v>0.38291746641074859</v>
      </c>
      <c r="BJ430" s="205">
        <f ca="1">IF($AH430&gt;0,OFFSET(DATA!$F$6,BJ$10+27*(7-$AG$8),$AG430,1,1)/OFFSET(DATA!$F$6,BJ$10,$AG430,1,1),0)</f>
        <v>0.52906976744186052</v>
      </c>
      <c r="BK430" s="205">
        <f ca="1">IF($AH430&gt;0,OFFSET(DATA!$F$6,BK$10+27*(7-$AG$8),$AG430,1,1)/OFFSET(DATA!$F$6,BK$10,$AG430,1,1),0)</f>
        <v>0.30072463768115942</v>
      </c>
      <c r="BL430" s="205">
        <f ca="1">IF($AH430&gt;0,OFFSET(DATA!$F$6,BL$10+27*(7-$AG$8),$AG430,1,1)/OFFSET(DATA!$F$6,BL$10,$AG430,1,1),0)</f>
        <v>0.49330783938814532</v>
      </c>
      <c r="BM430" s="205">
        <f ca="1">IF($AH430&gt;0,OFFSET(DATA!$F$6,BM$10+27*(7-$AG$8),$AG430,1,1)/OFFSET(DATA!$F$6,BM$10,$AG430,1,1),0)</f>
        <v>0.39200000000000002</v>
      </c>
      <c r="BN430" s="205">
        <f ca="1">IF($AH430&gt;0,OFFSET(DATA!$F$6,BN$10+27*(7-$AG$8),$AG430,1,1)/OFFSET(DATA!$F$6,BN$10,$AG430,1,1),0)</f>
        <v>0.30864197530864196</v>
      </c>
      <c r="BO430" s="205">
        <f ca="1">IF($AH430&gt;0,OFFSET(DATA!$F$6,BO$10+27*(7-$AG$8),$AG430,1,1)/OFFSET(DATA!$F$6,BO$10,$AG430,1,1),0)</f>
        <v>0.82653061224489799</v>
      </c>
      <c r="BP430" s="205">
        <f ca="1">IF($AH430&gt;0,OFFSET(DATA!$F$6,BP$10+27*(7-$AG$8),$AG430,1,1)/OFFSET(DATA!$F$6,BP$10,$AG430,1,1),0)</f>
        <v>0.64141414141414144</v>
      </c>
      <c r="BQ430" s="205">
        <f ca="1">IF($AH430&gt;0,OFFSET(DATA!$F$6,BQ$10+27*(7-$AG$8),$AG430,1,1)/OFFSET(DATA!$F$6,BQ$10,$AG430,1,1),0)</f>
        <v>0.59143968871595332</v>
      </c>
      <c r="BR430" s="205">
        <f ca="1">IF($AH430&gt;0,OFFSET(DATA!$F$6,BR$10+27*(7-$AG$8),$AG430,1,1)/OFFSET(DATA!$F$6,BR$10,$AG430,1,1),0)</f>
        <v>0.45731707317073172</v>
      </c>
      <c r="BS430" s="205">
        <f ca="1">IF($AH430&gt;0,OFFSET(DATA!$F$6,BS$10+27*(7-$AG$8),$AG430,1,1)/OFFSET(DATA!$F$6,BS$10,$AG430,1,1),0)</f>
        <v>0.27659574468085107</v>
      </c>
      <c r="BT430" s="205">
        <f ca="1">IF($AH430&gt;0,OFFSET(DATA!$F$6,BT$10+27*(7-$AG$8),$AG430,1,1)/OFFSET(DATA!$F$6,BT$10,$AG430,1,1),0)</f>
        <v>0.5</v>
      </c>
      <c r="BU430" s="205">
        <f ca="1">IF($AH430&gt;0,OFFSET(DATA!$F$6,BU$10+27*(7-$AG$8),$AG430,1,1)/OFFSET(DATA!$F$6,BU$10,$AG430,1,1),0)</f>
        <v>0.32673267326732675</v>
      </c>
      <c r="BV430" s="205">
        <f ca="1">IF($AH430&gt;0,OFFSET(DATA!$F$6,BV$10+27*(7-$AG$8),$AG430,1,1)/OFFSET(DATA!$F$6,BV$10,$AG430,1,1),0)</f>
        <v>0.42718446601941745</v>
      </c>
      <c r="BW430" s="205">
        <f ca="1">IF($AH430&gt;0,OFFSET(DATA!$F$6,BW$10+27*(7-$AG$8),$AG430,1,1)/OFFSET(DATA!$F$6,BW$10,$AG430,1,1),0)</f>
        <v>0.50391644908616184</v>
      </c>
      <c r="BX430" s="205">
        <f ca="1">IF($AH430&gt;0,OFFSET(DATA!$F$6,BX$10+27*(7-$AG$8),$AG430,1,1)/OFFSET(DATA!$F$6,BX$10,$AG430,1,1),0)</f>
        <v>0.45376712328767121</v>
      </c>
      <c r="BY430" s="205">
        <f ca="1">IF($AH430&gt;0,OFFSET(DATA!$F$6,BY$10+27*(7-$AG$8),$AG430,1,1)/OFFSET(DATA!$F$6,BY$10,$AG430,1,1),0)</f>
        <v>0.45026178010471202</v>
      </c>
    </row>
    <row r="431" spans="33:77" x14ac:dyDescent="0.2">
      <c r="AG431" s="472">
        <v>420</v>
      </c>
      <c r="AH431" s="471">
        <f ca="1">OFFSET(DATA!$F$6,$AG$10,$AG431,1,1)</f>
        <v>299.5</v>
      </c>
      <c r="AI431" s="205">
        <f ca="1">IF($AH431&gt;0,OFFSET(DATA!$F$6,$AG$10+27*AI$10,$AG431,1,1)/$AH431,0)</f>
        <v>0.29382303839732887</v>
      </c>
      <c r="AJ431" s="205">
        <f ca="1">IF($AH431&gt;0,OFFSET(DATA!$F$6,$AG$10+27*AJ$10,$AG431,1,1)/$AH431,0)</f>
        <v>5.008347245409015E-3</v>
      </c>
      <c r="AK431" s="205">
        <f ca="1">IF($AH431&gt;0,OFFSET(DATA!$F$6,$AG$10+27*AK$10,$AG431,1,1)/$AH431,0)</f>
        <v>8.1803005008347252E-2</v>
      </c>
      <c r="AL431" s="205">
        <f ca="1">IF($AH431&gt;0,OFFSET(DATA!$F$6,$AG$10+27*AL$10,$AG431,1,1)/$AH431,0)</f>
        <v>0.19031719532554256</v>
      </c>
      <c r="AM431" s="205">
        <f ca="1">IF($AH431&gt;0,OFFSET(DATA!$F$6,$AG$10+27*AM$10,$AG431,1,1)/$AH431,0)</f>
        <v>0.25542570951585974</v>
      </c>
      <c r="AN431" s="205">
        <f ca="1">IF($AH431&gt;0,OFFSET(DATA!$F$6,$AG$10+27*AN$10,$AG431,1,1)/$AH431,0)</f>
        <v>6.0100166944908183E-2</v>
      </c>
      <c r="AO431" s="472">
        <f ca="1">OFFSET(DATA!$F$6,$AG$10+27*AO$10,$AG431,1,1)</f>
        <v>21</v>
      </c>
      <c r="AP431" s="472">
        <f t="shared" ca="1" si="14"/>
        <v>21</v>
      </c>
      <c r="AQ431" s="471"/>
      <c r="AR431" s="471">
        <f ca="1">OFFSET(DATA!$F$6,25,$AG431,1,1)</f>
        <v>9480</v>
      </c>
      <c r="AS431" s="205">
        <f ca="1">IF($AR431&gt;0,OFFSET(DATA!$F$6,25+27*AS$10,$AG431,1,1)/$AR431,0)</f>
        <v>0.45358649789029537</v>
      </c>
      <c r="AT431" s="205">
        <f ca="1">IF($AR431&gt;0,OFFSET(DATA!$F$6,25+27*AT$10,$AG431,1,1)/$AR431,0)</f>
        <v>3.0063291139240506E-3</v>
      </c>
      <c r="AU431" s="205">
        <f ca="1">IF($AR431&gt;0,OFFSET(DATA!$F$6,25+27*AU$10,$AG431,1,1)/$AR431,0)</f>
        <v>0.11023206751054852</v>
      </c>
      <c r="AV431" s="205">
        <f ca="1">IF($AR431&gt;0,OFFSET(DATA!$F$6,25+27*AV$10,$AG431,1,1)/$AR431,0)</f>
        <v>9.8945147679324899E-2</v>
      </c>
      <c r="AW431" s="205">
        <f ca="1">IF($AR431&gt;0,OFFSET(DATA!$F$6,25+27*AW$10,$AG431,1,1)/$AR431,0)</f>
        <v>0.14029535864978904</v>
      </c>
      <c r="AX431" s="205">
        <f ca="1">IF($AR431&gt;0,OFFSET(DATA!$F$6,25+27*AX$10,$AG431,1,1)/$AR431,0)</f>
        <v>5.5221518987341775E-2</v>
      </c>
      <c r="AY431" s="471"/>
      <c r="AZ431" s="471"/>
      <c r="BA431" s="472">
        <f t="shared" ca="1" si="13"/>
        <v>20</v>
      </c>
      <c r="BB431" s="205">
        <f ca="1">IF($AH431&gt;0,OFFSET(DATA!$F$6,BB$10+27*(7-$AG$8),$AG431,1,1)/OFFSET(DATA!$F$6,BB$10,$AG431,1,1),0)</f>
        <v>0.29382303839732887</v>
      </c>
      <c r="BC431" s="205">
        <f ca="1">IF($AH431&gt;0,OFFSET(DATA!$F$6,BC$10+27*(7-$AG$8),$AG431,1,1)/OFFSET(DATA!$F$6,BC$10,$AG431,1,1),0)</f>
        <v>0.19047619047619047</v>
      </c>
      <c r="BD431" s="205">
        <f ca="1">IF($AH431&gt;0,OFFSET(DATA!$F$6,BD$10+27*(7-$AG$8),$AG431,1,1)/OFFSET(DATA!$F$6,BD$10,$AG431,1,1),0)</f>
        <v>0.26771653543307089</v>
      </c>
      <c r="BE431" s="205">
        <f ca="1">IF($AH431&gt;0,OFFSET(DATA!$F$6,BE$10+27*(7-$AG$8),$AG431,1,1)/OFFSET(DATA!$F$6,BE$10,$AG431,1,1),0)</f>
        <v>0.30472103004291845</v>
      </c>
      <c r="BF431" s="205">
        <f ca="1">IF($AH431&gt;0,OFFSET(DATA!$F$6,BF$10+27*(7-$AG$8),$AG431,1,1)/OFFSET(DATA!$F$6,BF$10,$AG431,1,1),0)</f>
        <v>0.40924464487034951</v>
      </c>
      <c r="BG431" s="205">
        <f ca="1">IF($AH431&gt;0,OFFSET(DATA!$F$6,BG$10+27*(7-$AG$8),$AG431,1,1)/OFFSET(DATA!$F$6,BG$10,$AG431,1,1),0)</f>
        <v>0.54736842105263162</v>
      </c>
      <c r="BH431" s="205">
        <f ca="1">IF($AH431&gt;0,OFFSET(DATA!$F$6,BH$10+27*(7-$AG$8),$AG431,1,1)/OFFSET(DATA!$F$6,BH$10,$AG431,1,1),0)</f>
        <v>0.24444444444444444</v>
      </c>
      <c r="BI431" s="205">
        <f ca="1">IF($AH431&gt;0,OFFSET(DATA!$F$6,BI$10+27*(7-$AG$8),$AG431,1,1)/OFFSET(DATA!$F$6,BI$10,$AG431,1,1),0)</f>
        <v>0.3611111111111111</v>
      </c>
      <c r="BJ431" s="205">
        <f ca="1">IF($AH431&gt;0,OFFSET(DATA!$F$6,BJ$10+27*(7-$AG$8),$AG431,1,1)/OFFSET(DATA!$F$6,BJ$10,$AG431,1,1),0)</f>
        <v>0.54810495626822153</v>
      </c>
      <c r="BK431" s="205">
        <f ca="1">IF($AH431&gt;0,OFFSET(DATA!$F$6,BK$10+27*(7-$AG$8),$AG431,1,1)/OFFSET(DATA!$F$6,BK$10,$AG431,1,1),0)</f>
        <v>0.31514084507042256</v>
      </c>
      <c r="BL431" s="205">
        <f ca="1">IF($AH431&gt;0,OFFSET(DATA!$F$6,BL$10+27*(7-$AG$8),$AG431,1,1)/OFFSET(DATA!$F$6,BL$10,$AG431,1,1),0)</f>
        <v>0.4945553539019964</v>
      </c>
      <c r="BM431" s="205">
        <f ca="1">IF($AH431&gt;0,OFFSET(DATA!$F$6,BM$10+27*(7-$AG$8),$AG431,1,1)/OFFSET(DATA!$F$6,BM$10,$AG431,1,1),0)</f>
        <v>0.40814479638009049</v>
      </c>
      <c r="BN431" s="205">
        <f ca="1">IF($AH431&gt;0,OFFSET(DATA!$F$6,BN$10+27*(7-$AG$8),$AG431,1,1)/OFFSET(DATA!$F$6,BN$10,$AG431,1,1),0)</f>
        <v>0.2988505747126437</v>
      </c>
      <c r="BO431" s="205">
        <f ca="1">IF($AH431&gt;0,OFFSET(DATA!$F$6,BO$10+27*(7-$AG$8),$AG431,1,1)/OFFSET(DATA!$F$6,BO$10,$AG431,1,1),0)</f>
        <v>0.83061480552070266</v>
      </c>
      <c r="BP431" s="205">
        <f ca="1">IF($AH431&gt;0,OFFSET(DATA!$F$6,BP$10+27*(7-$AG$8),$AG431,1,1)/OFFSET(DATA!$F$6,BP$10,$AG431,1,1),0)</f>
        <v>0.64749999999999996</v>
      </c>
      <c r="BQ431" s="205">
        <f ca="1">IF($AH431&gt;0,OFFSET(DATA!$F$6,BQ$10+27*(7-$AG$8),$AG431,1,1)/OFFSET(DATA!$F$6,BQ$10,$AG431,1,1),0)</f>
        <v>0.56928838951310856</v>
      </c>
      <c r="BR431" s="205">
        <f ca="1">IF($AH431&gt;0,OFFSET(DATA!$F$6,BR$10+27*(7-$AG$8),$AG431,1,1)/OFFSET(DATA!$F$6,BR$10,$AG431,1,1),0)</f>
        <v>0.46118721461187212</v>
      </c>
      <c r="BS431" s="205">
        <f ca="1">IF($AH431&gt;0,OFFSET(DATA!$F$6,BS$10+27*(7-$AG$8),$AG431,1,1)/OFFSET(DATA!$F$6,BS$10,$AG431,1,1),0)</f>
        <v>0.25934065934065936</v>
      </c>
      <c r="BT431" s="205">
        <f ca="1">IF($AH431&gt;0,OFFSET(DATA!$F$6,BT$10+27*(7-$AG$8),$AG431,1,1)/OFFSET(DATA!$F$6,BT$10,$AG431,1,1),0)</f>
        <v>0.49074074074074076</v>
      </c>
      <c r="BU431" s="205">
        <f ca="1">IF($AH431&gt;0,OFFSET(DATA!$F$6,BU$10+27*(7-$AG$8),$AG431,1,1)/OFFSET(DATA!$F$6,BU$10,$AG431,1,1),0)</f>
        <v>0.29901960784313725</v>
      </c>
      <c r="BV431" s="205">
        <f ca="1">IF($AH431&gt;0,OFFSET(DATA!$F$6,BV$10+27*(7-$AG$8),$AG431,1,1)/OFFSET(DATA!$F$6,BV$10,$AG431,1,1),0)</f>
        <v>0.45468750000000002</v>
      </c>
      <c r="BW431" s="205">
        <f ca="1">IF($AH431&gt;0,OFFSET(DATA!$F$6,BW$10+27*(7-$AG$8),$AG431,1,1)/OFFSET(DATA!$F$6,BW$10,$AG431,1,1),0)</f>
        <v>0.51854261548471048</v>
      </c>
      <c r="BX431" s="205">
        <f ca="1">IF($AH431&gt;0,OFFSET(DATA!$F$6,BX$10+27*(7-$AG$8),$AG431,1,1)/OFFSET(DATA!$F$6,BX$10,$AG431,1,1),0)</f>
        <v>0.46190080354668883</v>
      </c>
      <c r="BY431" s="205">
        <f ca="1">IF($AH431&gt;0,OFFSET(DATA!$F$6,BY$10+27*(7-$AG$8),$AG431,1,1)/OFFSET(DATA!$F$6,BY$10,$AG431,1,1),0)</f>
        <v>0.42670157068062825</v>
      </c>
    </row>
    <row r="432" spans="33:77" x14ac:dyDescent="0.2">
      <c r="AG432" s="472">
        <v>421</v>
      </c>
      <c r="AH432" s="471">
        <f ca="1">OFFSET(DATA!$F$6,$AG$10,$AG432,1,1)</f>
        <v>313</v>
      </c>
      <c r="AI432" s="205">
        <f ca="1">IF($AH432&gt;0,OFFSET(DATA!$F$6,$AG$10+27*AI$10,$AG432,1,1)/$AH432,0)</f>
        <v>0.29392971246006389</v>
      </c>
      <c r="AJ432" s="205">
        <f ca="1">IF($AH432&gt;0,OFFSET(DATA!$F$6,$AG$10+27*AJ$10,$AG432,1,1)/$AH432,0)</f>
        <v>6.3897763578274758E-3</v>
      </c>
      <c r="AK432" s="205">
        <f ca="1">IF($AH432&gt;0,OFFSET(DATA!$F$6,$AG$10+27*AK$10,$AG432,1,1)/$AH432,0)</f>
        <v>7.6677316293929709E-2</v>
      </c>
      <c r="AL432" s="205">
        <f ca="1">IF($AH432&gt;0,OFFSET(DATA!$F$6,$AG$10+27*AL$10,$AG432,1,1)/$AH432,0)</f>
        <v>0.16613418530351437</v>
      </c>
      <c r="AM432" s="205">
        <f ca="1">IF($AH432&gt;0,OFFSET(DATA!$F$6,$AG$10+27*AM$10,$AG432,1,1)/$AH432,0)</f>
        <v>0.30031948881789139</v>
      </c>
      <c r="AN432" s="205">
        <f ca="1">IF($AH432&gt;0,OFFSET(DATA!$F$6,$AG$10+27*AN$10,$AG432,1,1)/$AH432,0)</f>
        <v>6.070287539936102E-2</v>
      </c>
      <c r="AO432" s="472">
        <f ca="1">OFFSET(DATA!$F$6,$AG$10+27*AO$10,$AG432,1,1)</f>
        <v>18</v>
      </c>
      <c r="AP432" s="472">
        <f t="shared" ca="1" si="14"/>
        <v>18</v>
      </c>
      <c r="AQ432" s="471"/>
      <c r="AR432" s="471">
        <f ca="1">OFFSET(DATA!$F$6,25,$AG432,1,1)</f>
        <v>9598</v>
      </c>
      <c r="AS432" s="205">
        <f ca="1">IF($AR432&gt;0,OFFSET(DATA!$F$6,25+27*AS$10,$AG432,1,1)/$AR432,0)</f>
        <v>0.45634507188997708</v>
      </c>
      <c r="AT432" s="205">
        <f ca="1">IF($AR432&gt;0,OFFSET(DATA!$F$6,25+27*AT$10,$AG432,1,1)/$AR432,0)</f>
        <v>3.5424046676390914E-3</v>
      </c>
      <c r="AU432" s="205">
        <f ca="1">IF($AR432&gt;0,OFFSET(DATA!$F$6,25+27*AU$10,$AG432,1,1)/$AR432,0)</f>
        <v>0.10991873306938946</v>
      </c>
      <c r="AV432" s="205">
        <f ca="1">IF($AR432&gt;0,OFFSET(DATA!$F$6,25+27*AV$10,$AG432,1,1)/$AR432,0)</f>
        <v>9.5436549281100236E-2</v>
      </c>
      <c r="AW432" s="205">
        <f ca="1">IF($AR432&gt;0,OFFSET(DATA!$F$6,25+27*AW$10,$AG432,1,1)/$AR432,0)</f>
        <v>0.1445092727651594</v>
      </c>
      <c r="AX432" s="205">
        <f ca="1">IF($AR432&gt;0,OFFSET(DATA!$F$6,25+27*AX$10,$AG432,1,1)/$AR432,0)</f>
        <v>5.4177953740362578E-2</v>
      </c>
      <c r="AY432" s="471"/>
      <c r="AZ432" s="471"/>
      <c r="BA432" s="472">
        <f t="shared" ca="1" si="13"/>
        <v>17</v>
      </c>
      <c r="BB432" s="205">
        <f ca="1">IF($AH432&gt;0,OFFSET(DATA!$F$6,BB$10+27*(7-$AG$8),$AG432,1,1)/OFFSET(DATA!$F$6,BB$10,$AG432,1,1),0)</f>
        <v>0.29392971246006389</v>
      </c>
      <c r="BC432" s="205">
        <f ca="1">IF($AH432&gt;0,OFFSET(DATA!$F$6,BC$10+27*(7-$AG$8),$AG432,1,1)/OFFSET(DATA!$F$6,BC$10,$AG432,1,1),0)</f>
        <v>0.16379310344827586</v>
      </c>
      <c r="BD432" s="205">
        <f ca="1">IF($AH432&gt;0,OFFSET(DATA!$F$6,BD$10+27*(7-$AG$8),$AG432,1,1)/OFFSET(DATA!$F$6,BD$10,$AG432,1,1),0)</f>
        <v>0.27692307692307694</v>
      </c>
      <c r="BE432" s="205">
        <f ca="1">IF($AH432&gt;0,OFFSET(DATA!$F$6,BE$10+27*(7-$AG$8),$AG432,1,1)/OFFSET(DATA!$F$6,BE$10,$AG432,1,1),0)</f>
        <v>0.26724137931034481</v>
      </c>
      <c r="BF432" s="205">
        <f ca="1">IF($AH432&gt;0,OFFSET(DATA!$F$6,BF$10+27*(7-$AG$8),$AG432,1,1)/OFFSET(DATA!$F$6,BF$10,$AG432,1,1),0)</f>
        <v>0.41647597254004576</v>
      </c>
      <c r="BG432" s="205">
        <f ca="1">IF($AH432&gt;0,OFFSET(DATA!$F$6,BG$10+27*(7-$AG$8),$AG432,1,1)/OFFSET(DATA!$F$6,BG$10,$AG432,1,1),0)</f>
        <v>0.57777777777777772</v>
      </c>
      <c r="BH432" s="205">
        <f ca="1">IF($AH432&gt;0,OFFSET(DATA!$F$6,BH$10+27*(7-$AG$8),$AG432,1,1)/OFFSET(DATA!$F$6,BH$10,$AG432,1,1),0)</f>
        <v>0.24468085106382978</v>
      </c>
      <c r="BI432" s="205">
        <f ca="1">IF($AH432&gt;0,OFFSET(DATA!$F$6,BI$10+27*(7-$AG$8),$AG432,1,1)/OFFSET(DATA!$F$6,BI$10,$AG432,1,1),0)</f>
        <v>0.33938814531548755</v>
      </c>
      <c r="BJ432" s="205">
        <f ca="1">IF($AH432&gt;0,OFFSET(DATA!$F$6,BJ$10+27*(7-$AG$8),$AG432,1,1)/OFFSET(DATA!$F$6,BJ$10,$AG432,1,1),0)</f>
        <v>0.56725146198830412</v>
      </c>
      <c r="BK432" s="205">
        <f ca="1">IF($AH432&gt;0,OFFSET(DATA!$F$6,BK$10+27*(7-$AG$8),$AG432,1,1)/OFFSET(DATA!$F$6,BK$10,$AG432,1,1),0)</f>
        <v>0.32876712328767121</v>
      </c>
      <c r="BL432" s="205">
        <f ca="1">IF($AH432&gt;0,OFFSET(DATA!$F$6,BL$10+27*(7-$AG$8),$AG432,1,1)/OFFSET(DATA!$F$6,BL$10,$AG432,1,1),0)</f>
        <v>0.49568221070811747</v>
      </c>
      <c r="BM432" s="205">
        <f ca="1">IF($AH432&gt;0,OFFSET(DATA!$F$6,BM$10+27*(7-$AG$8),$AG432,1,1)/OFFSET(DATA!$F$6,BM$10,$AG432,1,1),0)</f>
        <v>0.42488479262672812</v>
      </c>
      <c r="BN432" s="205">
        <f ca="1">IF($AH432&gt;0,OFFSET(DATA!$F$6,BN$10+27*(7-$AG$8),$AG432,1,1)/OFFSET(DATA!$F$6,BN$10,$AG432,1,1),0)</f>
        <v>0.29032258064516131</v>
      </c>
      <c r="BO432" s="205">
        <f ca="1">IF($AH432&gt;0,OFFSET(DATA!$F$6,BO$10+27*(7-$AG$8),$AG432,1,1)/OFFSET(DATA!$F$6,BO$10,$AG432,1,1),0)</f>
        <v>0.83456790123456792</v>
      </c>
      <c r="BP432" s="205">
        <f ca="1">IF($AH432&gt;0,OFFSET(DATA!$F$6,BP$10+27*(7-$AG$8),$AG432,1,1)/OFFSET(DATA!$F$6,BP$10,$AG432,1,1),0)</f>
        <v>0.65346534653465349</v>
      </c>
      <c r="BQ432" s="205">
        <f ca="1">IF($AH432&gt;0,OFFSET(DATA!$F$6,BQ$10+27*(7-$AG$8),$AG432,1,1)/OFFSET(DATA!$F$6,BQ$10,$AG432,1,1),0)</f>
        <v>0.54873646209386284</v>
      </c>
      <c r="BR432" s="205">
        <f ca="1">IF($AH432&gt;0,OFFSET(DATA!$F$6,BR$10+27*(7-$AG$8),$AG432,1,1)/OFFSET(DATA!$F$6,BR$10,$AG432,1,1),0)</f>
        <v>0.46504559270516715</v>
      </c>
      <c r="BS432" s="205">
        <f ca="1">IF($AH432&gt;0,OFFSET(DATA!$F$6,BS$10+27*(7-$AG$8),$AG432,1,1)/OFFSET(DATA!$F$6,BS$10,$AG432,1,1),0)</f>
        <v>0.24090909090909091</v>
      </c>
      <c r="BT432" s="205">
        <f ca="1">IF($AH432&gt;0,OFFSET(DATA!$F$6,BT$10+27*(7-$AG$8),$AG432,1,1)/OFFSET(DATA!$F$6,BT$10,$AG432,1,1),0)</f>
        <v>0.48214285714285715</v>
      </c>
      <c r="BU432" s="205">
        <f ca="1">IF($AH432&gt;0,OFFSET(DATA!$F$6,BU$10+27*(7-$AG$8),$AG432,1,1)/OFFSET(DATA!$F$6,BU$10,$AG432,1,1),0)</f>
        <v>0.27184466019417475</v>
      </c>
      <c r="BV432" s="205">
        <f ca="1">IF($AH432&gt;0,OFFSET(DATA!$F$6,BV$10+27*(7-$AG$8),$AG432,1,1)/OFFSET(DATA!$F$6,BV$10,$AG432,1,1),0)</f>
        <v>0.48036253776435045</v>
      </c>
      <c r="BW432" s="205">
        <f ca="1">IF($AH432&gt;0,OFFSET(DATA!$F$6,BW$10+27*(7-$AG$8),$AG432,1,1)/OFFSET(DATA!$F$6,BW$10,$AG432,1,1),0)</f>
        <v>0.53307392996108949</v>
      </c>
      <c r="BX432" s="205">
        <f ca="1">IF($AH432&gt;0,OFFSET(DATA!$F$6,BX$10+27*(7-$AG$8),$AG432,1,1)/OFFSET(DATA!$F$6,BX$10,$AG432,1,1),0)</f>
        <v>0.46957458266020463</v>
      </c>
      <c r="BY432" s="205">
        <f ca="1">IF($AH432&gt;0,OFFSET(DATA!$F$6,BY$10+27*(7-$AG$8),$AG432,1,1)/OFFSET(DATA!$F$6,BY$10,$AG432,1,1),0)</f>
        <v>0.40314136125654448</v>
      </c>
    </row>
    <row r="433" spans="33:77" x14ac:dyDescent="0.2">
      <c r="AG433" s="472">
        <v>422</v>
      </c>
      <c r="AH433" s="471">
        <f ca="1">OFFSET(DATA!$F$6,$AG$10,$AG433,1,1)</f>
        <v>324</v>
      </c>
      <c r="AI433" s="205">
        <f ca="1">IF($AH433&gt;0,OFFSET(DATA!$F$6,$AG$10+27*AI$10,$AG433,1,1)/$AH433,0)</f>
        <v>0.28703703703703703</v>
      </c>
      <c r="AJ433" s="205">
        <f ca="1">IF($AH433&gt;0,OFFSET(DATA!$F$6,$AG$10+27*AJ$10,$AG433,1,1)/$AH433,0)</f>
        <v>6.1728395061728392E-3</v>
      </c>
      <c r="AK433" s="205">
        <f ca="1">IF($AH433&gt;0,OFFSET(DATA!$F$6,$AG$10+27*AK$10,$AG433,1,1)/$AH433,0)</f>
        <v>8.0246913580246909E-2</v>
      </c>
      <c r="AL433" s="205">
        <f ca="1">IF($AH433&gt;0,OFFSET(DATA!$F$6,$AG$10+27*AL$10,$AG433,1,1)/$AH433,0)</f>
        <v>0.16666666666666666</v>
      </c>
      <c r="AM433" s="205">
        <f ca="1">IF($AH433&gt;0,OFFSET(DATA!$F$6,$AG$10+27*AM$10,$AG433,1,1)/$AH433,0)</f>
        <v>0.25925925925925924</v>
      </c>
      <c r="AN433" s="205">
        <f ca="1">IF($AH433&gt;0,OFFSET(DATA!$F$6,$AG$10+27*AN$10,$AG433,1,1)/$AH433,0)</f>
        <v>8.3333333333333329E-2</v>
      </c>
      <c r="AO433" s="472">
        <f ca="1">OFFSET(DATA!$F$6,$AG$10+27*AO$10,$AG433,1,1)</f>
        <v>18</v>
      </c>
      <c r="AP433" s="472">
        <f t="shared" ca="1" si="14"/>
        <v>18</v>
      </c>
      <c r="AQ433" s="471"/>
      <c r="AR433" s="471">
        <f ca="1">OFFSET(DATA!$F$6,25,$AG433,1,1)</f>
        <v>9846</v>
      </c>
      <c r="AS433" s="205">
        <f ca="1">IF($AR433&gt;0,OFFSET(DATA!$F$6,25+27*AS$10,$AG433,1,1)/$AR433,0)</f>
        <v>0.45713995531180174</v>
      </c>
      <c r="AT433" s="205">
        <f ca="1">IF($AR433&gt;0,OFFSET(DATA!$F$6,25+27*AT$10,$AG433,1,1)/$AR433,0)</f>
        <v>4.1641275644931953E-3</v>
      </c>
      <c r="AU433" s="205">
        <f ca="1">IF($AR433&gt;0,OFFSET(DATA!$F$6,25+27*AU$10,$AG433,1,1)/$AR433,0)</f>
        <v>0.1098923420678448</v>
      </c>
      <c r="AV433" s="205">
        <f ca="1">IF($AR433&gt;0,OFFSET(DATA!$F$6,25+27*AV$10,$AG433,1,1)/$AR433,0)</f>
        <v>9.4556164940077195E-2</v>
      </c>
      <c r="AW433" s="205">
        <f ca="1">IF($AR433&gt;0,OFFSET(DATA!$F$6,25+27*AW$10,$AG433,1,1)/$AR433,0)</f>
        <v>0.14320536258379038</v>
      </c>
      <c r="AX433" s="205">
        <f ca="1">IF($AR433&gt;0,OFFSET(DATA!$F$6,25+27*AX$10,$AG433,1,1)/$AR433,0)</f>
        <v>5.5961811903310989E-2</v>
      </c>
      <c r="AY433" s="471"/>
      <c r="AZ433" s="471"/>
      <c r="BA433" s="472">
        <f t="shared" ca="1" si="13"/>
        <v>18</v>
      </c>
      <c r="BB433" s="205">
        <f ca="1">IF($AH433&gt;0,OFFSET(DATA!$F$6,BB$10+27*(7-$AG$8),$AG433,1,1)/OFFSET(DATA!$F$6,BB$10,$AG433,1,1),0)</f>
        <v>0.28703703703703703</v>
      </c>
      <c r="BC433" s="205">
        <f ca="1">IF($AH433&gt;0,OFFSET(DATA!$F$6,BC$10+27*(7-$AG$8),$AG433,1,1)/OFFSET(DATA!$F$6,BC$10,$AG433,1,1),0)</f>
        <v>0.15966386554621848</v>
      </c>
      <c r="BD433" s="205">
        <f ca="1">IF($AH433&gt;0,OFFSET(DATA!$F$6,BD$10+27*(7-$AG$8),$AG433,1,1)/OFFSET(DATA!$F$6,BD$10,$AG433,1,1),0)</f>
        <v>0.2537313432835821</v>
      </c>
      <c r="BE433" s="205">
        <f ca="1">IF($AH433&gt;0,OFFSET(DATA!$F$6,BE$10+27*(7-$AG$8),$AG433,1,1)/OFFSET(DATA!$F$6,BE$10,$AG433,1,1),0)</f>
        <v>0.27350427350427353</v>
      </c>
      <c r="BF433" s="205">
        <f ca="1">IF($AH433&gt;0,OFFSET(DATA!$F$6,BF$10+27*(7-$AG$8),$AG433,1,1)/OFFSET(DATA!$F$6,BF$10,$AG433,1,1),0)</f>
        <v>0.40217391304347827</v>
      </c>
      <c r="BG433" s="205">
        <f ca="1">IF($AH433&gt;0,OFFSET(DATA!$F$6,BG$10+27*(7-$AG$8),$AG433,1,1)/OFFSET(DATA!$F$6,BG$10,$AG433,1,1),0)</f>
        <v>0.57446808510638303</v>
      </c>
      <c r="BH433" s="205">
        <f ca="1">IF($AH433&gt;0,OFFSET(DATA!$F$6,BH$10+27*(7-$AG$8),$AG433,1,1)/OFFSET(DATA!$F$6,BH$10,$AG433,1,1),0)</f>
        <v>0.26530612244897961</v>
      </c>
      <c r="BI433" s="205">
        <f ca="1">IF($AH433&gt;0,OFFSET(DATA!$F$6,BI$10+27*(7-$AG$8),$AG433,1,1)/OFFSET(DATA!$F$6,BI$10,$AG433,1,1),0)</f>
        <v>0.34774255523535064</v>
      </c>
      <c r="BJ433" s="205">
        <f ca="1">IF($AH433&gt;0,OFFSET(DATA!$F$6,BJ$10+27*(7-$AG$8),$AG433,1,1)/OFFSET(DATA!$F$6,BJ$10,$AG433,1,1),0)</f>
        <v>0.55882352941176472</v>
      </c>
      <c r="BK433" s="205">
        <f ca="1">IF($AH433&gt;0,OFFSET(DATA!$F$6,BK$10+27*(7-$AG$8),$AG433,1,1)/OFFSET(DATA!$F$6,BK$10,$AG433,1,1),0)</f>
        <v>0.33876221498371334</v>
      </c>
      <c r="BL433" s="205">
        <f ca="1">IF($AH433&gt;0,OFFSET(DATA!$F$6,BL$10+27*(7-$AG$8),$AG433,1,1)/OFFSET(DATA!$F$6,BL$10,$AG433,1,1),0)</f>
        <v>0.48768472906403942</v>
      </c>
      <c r="BM433" s="205">
        <f ca="1">IF($AH433&gt;0,OFFSET(DATA!$F$6,BM$10+27*(7-$AG$8),$AG433,1,1)/OFFSET(DATA!$F$6,BM$10,$AG433,1,1),0)</f>
        <v>0.44036697247706424</v>
      </c>
      <c r="BN433" s="205">
        <f ca="1">IF($AH433&gt;0,OFFSET(DATA!$F$6,BN$10+27*(7-$AG$8),$AG433,1,1)/OFFSET(DATA!$F$6,BN$10,$AG433,1,1),0)</f>
        <v>0.33673469387755101</v>
      </c>
      <c r="BO433" s="205">
        <f ca="1">IF($AH433&gt;0,OFFSET(DATA!$F$6,BO$10+27*(7-$AG$8),$AG433,1,1)/OFFSET(DATA!$F$6,BO$10,$AG433,1,1),0)</f>
        <v>0.81862745098039214</v>
      </c>
      <c r="BP433" s="205">
        <f ca="1">IF($AH433&gt;0,OFFSET(DATA!$F$6,BP$10+27*(7-$AG$8),$AG433,1,1)/OFFSET(DATA!$F$6,BP$10,$AG433,1,1),0)</f>
        <v>0.68152866242038213</v>
      </c>
      <c r="BQ433" s="205">
        <f ca="1">IF($AH433&gt;0,OFFSET(DATA!$F$6,BQ$10+27*(7-$AG$8),$AG433,1,1)/OFFSET(DATA!$F$6,BQ$10,$AG433,1,1),0)</f>
        <v>0.57801418439716312</v>
      </c>
      <c r="BR433" s="205">
        <f ca="1">IF($AH433&gt;0,OFFSET(DATA!$F$6,BR$10+27*(7-$AG$8),$AG433,1,1)/OFFSET(DATA!$F$6,BR$10,$AG433,1,1),0)</f>
        <v>0.49557522123893805</v>
      </c>
      <c r="BS433" s="205">
        <f ca="1">IF($AH433&gt;0,OFFSET(DATA!$F$6,BS$10+27*(7-$AG$8),$AG433,1,1)/OFFSET(DATA!$F$6,BS$10,$AG433,1,1),0)</f>
        <v>0.23008849557522124</v>
      </c>
      <c r="BT433" s="205">
        <f ca="1">IF($AH433&gt;0,OFFSET(DATA!$F$6,BT$10+27*(7-$AG$8),$AG433,1,1)/OFFSET(DATA!$F$6,BT$10,$AG433,1,1),0)</f>
        <v>0.45</v>
      </c>
      <c r="BU433" s="205">
        <f ca="1">IF($AH433&gt;0,OFFSET(DATA!$F$6,BU$10+27*(7-$AG$8),$AG433,1,1)/OFFSET(DATA!$F$6,BU$10,$AG433,1,1),0)</f>
        <v>0.25</v>
      </c>
      <c r="BV433" s="205">
        <f ca="1">IF($AH433&gt;0,OFFSET(DATA!$F$6,BV$10+27*(7-$AG$8),$AG433,1,1)/OFFSET(DATA!$F$6,BV$10,$AG433,1,1),0)</f>
        <v>0.478134110787172</v>
      </c>
      <c r="BW433" s="205">
        <f ca="1">IF($AH433&gt;0,OFFSET(DATA!$F$6,BW$10+27*(7-$AG$8),$AG433,1,1)/OFFSET(DATA!$F$6,BW$10,$AG433,1,1),0)</f>
        <v>0.52096569250317659</v>
      </c>
      <c r="BX433" s="205">
        <f ca="1">IF($AH433&gt;0,OFFSET(DATA!$F$6,BX$10+27*(7-$AG$8),$AG433,1,1)/OFFSET(DATA!$F$6,BX$10,$AG433,1,1),0)</f>
        <v>0.45356037151702788</v>
      </c>
      <c r="BY433" s="205">
        <f ca="1">IF($AH433&gt;0,OFFSET(DATA!$F$6,BY$10+27*(7-$AG$8),$AG433,1,1)/OFFSET(DATA!$F$6,BY$10,$AG433,1,1),0)</f>
        <v>0.43085106382978722</v>
      </c>
    </row>
    <row r="434" spans="33:77" x14ac:dyDescent="0.2">
      <c r="AG434" s="472">
        <v>423</v>
      </c>
      <c r="AH434" s="471">
        <f ca="1">OFFSET(DATA!$F$6,$AG$10,$AG434,1,1)</f>
        <v>291</v>
      </c>
      <c r="AI434" s="205">
        <f ca="1">IF($AH434&gt;0,OFFSET(DATA!$F$6,$AG$10+27*AI$10,$AG434,1,1)/$AH434,0)</f>
        <v>0.27835051546391754</v>
      </c>
      <c r="AJ434" s="205">
        <f ca="1">IF($AH434&gt;0,OFFSET(DATA!$F$6,$AG$10+27*AJ$10,$AG434,1,1)/$AH434,0)</f>
        <v>6.8728522336769758E-3</v>
      </c>
      <c r="AK434" s="205">
        <f ca="1">IF($AH434&gt;0,OFFSET(DATA!$F$6,$AG$10+27*AK$10,$AG434,1,1)/$AH434,0)</f>
        <v>8.247422680412371E-2</v>
      </c>
      <c r="AL434" s="205">
        <f ca="1">IF($AH434&gt;0,OFFSET(DATA!$F$6,$AG$10+27*AL$10,$AG434,1,1)/$AH434,0)</f>
        <v>0.21649484536082475</v>
      </c>
      <c r="AM434" s="205">
        <f ca="1">IF($AH434&gt;0,OFFSET(DATA!$F$6,$AG$10+27*AM$10,$AG434,1,1)/$AH434,0)</f>
        <v>0.20618556701030927</v>
      </c>
      <c r="AN434" s="205">
        <f ca="1">IF($AH434&gt;0,OFFSET(DATA!$F$6,$AG$10+27*AN$10,$AG434,1,1)/$AH434,0)</f>
        <v>6.1855670103092786E-2</v>
      </c>
      <c r="AO434" s="472">
        <f ca="1">OFFSET(DATA!$F$6,$AG$10+27*AO$10,$AG434,1,1)</f>
        <v>19</v>
      </c>
      <c r="AP434" s="472">
        <f t="shared" ca="1" si="14"/>
        <v>19</v>
      </c>
      <c r="AQ434" s="471"/>
      <c r="AR434" s="471">
        <f ca="1">OFFSET(DATA!$F$6,25,$AG434,1,1)</f>
        <v>9075</v>
      </c>
      <c r="AS434" s="205">
        <f ca="1">IF($AR434&gt;0,OFFSET(DATA!$F$6,25+27*AS$10,$AG434,1,1)/$AR434,0)</f>
        <v>0.43570247933884299</v>
      </c>
      <c r="AT434" s="205">
        <f ca="1">IF($AR434&gt;0,OFFSET(DATA!$F$6,25+27*AT$10,$AG434,1,1)/$AR434,0)</f>
        <v>4.6280991735537192E-3</v>
      </c>
      <c r="AU434" s="205">
        <f ca="1">IF($AR434&gt;0,OFFSET(DATA!$F$6,25+27*AU$10,$AG434,1,1)/$AR434,0)</f>
        <v>0.11371900826446281</v>
      </c>
      <c r="AV434" s="205">
        <f ca="1">IF($AR434&gt;0,OFFSET(DATA!$F$6,25+27*AV$10,$AG434,1,1)/$AR434,0)</f>
        <v>9.5206611570247929E-2</v>
      </c>
      <c r="AW434" s="205">
        <f ca="1">IF($AR434&gt;0,OFFSET(DATA!$F$6,25+27*AW$10,$AG434,1,1)/$AR434,0)</f>
        <v>0.13068870523415979</v>
      </c>
      <c r="AX434" s="205">
        <f ca="1">IF($AR434&gt;0,OFFSET(DATA!$F$6,25+27*AX$10,$AG434,1,1)/$AR434,0)</f>
        <v>5.2341597796143252E-2</v>
      </c>
      <c r="AY434" s="471"/>
      <c r="AZ434" s="471"/>
      <c r="BA434" s="472">
        <f t="shared" ca="1" si="13"/>
        <v>19</v>
      </c>
      <c r="BB434" s="205">
        <f ca="1">IF($AH434&gt;0,OFFSET(DATA!$F$6,BB$10+27*(7-$AG$8),$AG434,1,1)/OFFSET(DATA!$F$6,BB$10,$AG434,1,1),0)</f>
        <v>0.27835051546391754</v>
      </c>
      <c r="BC434" s="205">
        <f ca="1">IF($AH434&gt;0,OFFSET(DATA!$F$6,BC$10+27*(7-$AG$8),$AG434,1,1)/OFFSET(DATA!$F$6,BC$10,$AG434,1,1),0)</f>
        <v>0.14851485148514851</v>
      </c>
      <c r="BD434" s="205">
        <f ca="1">IF($AH434&gt;0,OFFSET(DATA!$F$6,BD$10+27*(7-$AG$8),$AG434,1,1)/OFFSET(DATA!$F$6,BD$10,$AG434,1,1),0)</f>
        <v>0.35714285714285715</v>
      </c>
      <c r="BE434" s="205">
        <f ca="1">IF($AH434&gt;0,OFFSET(DATA!$F$6,BE$10+27*(7-$AG$8),$AG434,1,1)/OFFSET(DATA!$F$6,BE$10,$AG434,1,1),0)</f>
        <v>0.25210084033613445</v>
      </c>
      <c r="BF434" s="205">
        <f ca="1">IF($AH434&gt;0,OFFSET(DATA!$F$6,BF$10+27*(7-$AG$8),$AG434,1,1)/OFFSET(DATA!$F$6,BF$10,$AG434,1,1),0)</f>
        <v>0.39439655172413796</v>
      </c>
      <c r="BG434" s="205">
        <f ca="1">IF($AH434&gt;0,OFFSET(DATA!$F$6,BG$10+27*(7-$AG$8),$AG434,1,1)/OFFSET(DATA!$F$6,BG$10,$AG434,1,1),0)</f>
        <v>0.60869565217391308</v>
      </c>
      <c r="BH434" s="205">
        <f ca="1">IF($AH434&gt;0,OFFSET(DATA!$F$6,BH$10+27*(7-$AG$8),$AG434,1,1)/OFFSET(DATA!$F$6,BH$10,$AG434,1,1),0)</f>
        <v>0.24468085106382978</v>
      </c>
      <c r="BI434" s="205">
        <f ca="1">IF($AH434&gt;0,OFFSET(DATA!$F$6,BI$10+27*(7-$AG$8),$AG434,1,1)/OFFSET(DATA!$F$6,BI$10,$AG434,1,1),0)</f>
        <v>0.33137829912023459</v>
      </c>
      <c r="BJ434" s="205">
        <f ca="1">IF($AH434&gt;0,OFFSET(DATA!$F$6,BJ$10+27*(7-$AG$8),$AG434,1,1)/OFFSET(DATA!$F$6,BJ$10,$AG434,1,1),0)</f>
        <v>0.53179190751445082</v>
      </c>
      <c r="BK434" s="205">
        <f ca="1">IF($AH434&gt;0,OFFSET(DATA!$F$6,BK$10+27*(7-$AG$8),$AG434,1,1)/OFFSET(DATA!$F$6,BK$10,$AG434,1,1),0)</f>
        <v>0.28627450980392155</v>
      </c>
      <c r="BL434" s="205">
        <f ca="1">IF($AH434&gt;0,OFFSET(DATA!$F$6,BL$10+27*(7-$AG$8),$AG434,1,1)/OFFSET(DATA!$F$6,BL$10,$AG434,1,1),0)</f>
        <v>0.48007590132827327</v>
      </c>
      <c r="BM434" s="205">
        <f ca="1">IF($AH434&gt;0,OFFSET(DATA!$F$6,BM$10+27*(7-$AG$8),$AG434,1,1)/OFFSET(DATA!$F$6,BM$10,$AG434,1,1),0)</f>
        <v>0.41468253968253971</v>
      </c>
      <c r="BN434" s="205">
        <f ca="1">IF($AH434&gt;0,OFFSET(DATA!$F$6,BN$10+27*(7-$AG$8),$AG434,1,1)/OFFSET(DATA!$F$6,BN$10,$AG434,1,1),0)</f>
        <v>0.34883720930232559</v>
      </c>
      <c r="BO434" s="205">
        <f ca="1">IF($AH434&gt;0,OFFSET(DATA!$F$6,BO$10+27*(7-$AG$8),$AG434,1,1)/OFFSET(DATA!$F$6,BO$10,$AG434,1,1),0)</f>
        <v>0.80319148936170215</v>
      </c>
      <c r="BP434" s="205">
        <f ca="1">IF($AH434&gt;0,OFFSET(DATA!$F$6,BP$10+27*(7-$AG$8),$AG434,1,1)/OFFSET(DATA!$F$6,BP$10,$AG434,1,1),0)</f>
        <v>0.66178861788617882</v>
      </c>
      <c r="BQ434" s="205">
        <f ca="1">IF($AH434&gt;0,OFFSET(DATA!$F$6,BQ$10+27*(7-$AG$8),$AG434,1,1)/OFFSET(DATA!$F$6,BQ$10,$AG434,1,1),0)</f>
        <v>0.54509803921568623</v>
      </c>
      <c r="BR434" s="205">
        <f ca="1">IF($AH434&gt;0,OFFSET(DATA!$F$6,BR$10+27*(7-$AG$8),$AG434,1,1)/OFFSET(DATA!$F$6,BR$10,$AG434,1,1),0)</f>
        <v>0.46843853820598008</v>
      </c>
      <c r="BS434" s="205">
        <f ca="1">IF($AH434&gt;0,OFFSET(DATA!$F$6,BS$10+27*(7-$AG$8),$AG434,1,1)/OFFSET(DATA!$F$6,BS$10,$AG434,1,1),0)</f>
        <v>0.2</v>
      </c>
      <c r="BT434" s="205">
        <f ca="1">IF($AH434&gt;0,OFFSET(DATA!$F$6,BT$10+27*(7-$AG$8),$AG434,1,1)/OFFSET(DATA!$F$6,BT$10,$AG434,1,1),0)</f>
        <v>0.46153846153846156</v>
      </c>
      <c r="BU434" s="205">
        <f ca="1">IF($AH434&gt;0,OFFSET(DATA!$F$6,BU$10+27*(7-$AG$8),$AG434,1,1)/OFFSET(DATA!$F$6,BU$10,$AG434,1,1),0)</f>
        <v>0.1702127659574468</v>
      </c>
      <c r="BV434" s="205">
        <f ca="1">IF($AH434&gt;0,OFFSET(DATA!$F$6,BV$10+27*(7-$AG$8),$AG434,1,1)/OFFSET(DATA!$F$6,BV$10,$AG434,1,1),0)</f>
        <v>0.49840255591054311</v>
      </c>
      <c r="BW434" s="205">
        <f ca="1">IF($AH434&gt;0,OFFSET(DATA!$F$6,BW$10+27*(7-$AG$8),$AG434,1,1)/OFFSET(DATA!$F$6,BW$10,$AG434,1,1),0)</f>
        <v>0.47783933518005539</v>
      </c>
      <c r="BX434" s="205">
        <f ca="1">IF($AH434&gt;0,OFFSET(DATA!$F$6,BX$10+27*(7-$AG$8),$AG434,1,1)/OFFSET(DATA!$F$6,BX$10,$AG434,1,1),0)</f>
        <v>0.42283051834595226</v>
      </c>
      <c r="BY434" s="205">
        <f ca="1">IF($AH434&gt;0,OFFSET(DATA!$F$6,BY$10+27*(7-$AG$8),$AG434,1,1)/OFFSET(DATA!$F$6,BY$10,$AG434,1,1),0)</f>
        <v>0.42105263157894735</v>
      </c>
    </row>
    <row r="435" spans="33:77" x14ac:dyDescent="0.2">
      <c r="AG435" s="472">
        <v>424</v>
      </c>
      <c r="AH435" s="471">
        <f ca="1">OFFSET(DATA!$F$6,$AG$10,$AG435,1,1)</f>
        <v>318</v>
      </c>
      <c r="AI435" s="205">
        <f ca="1">IF($AH435&gt;0,OFFSET(DATA!$F$6,$AG$10+27*AI$10,$AG435,1,1)/$AH435,0)</f>
        <v>0.31132075471698112</v>
      </c>
      <c r="AJ435" s="205">
        <f ca="1">IF($AH435&gt;0,OFFSET(DATA!$F$6,$AG$10+27*AJ$10,$AG435,1,1)/$AH435,0)</f>
        <v>9.433962264150943E-3</v>
      </c>
      <c r="AK435" s="205">
        <f ca="1">IF($AH435&gt;0,OFFSET(DATA!$F$6,$AG$10+27*AK$10,$AG435,1,1)/$AH435,0)</f>
        <v>6.9182389937106917E-2</v>
      </c>
      <c r="AL435" s="205">
        <f ca="1">IF($AH435&gt;0,OFFSET(DATA!$F$6,$AG$10+27*AL$10,$AG435,1,1)/$AH435,0)</f>
        <v>0.1761006289308176</v>
      </c>
      <c r="AM435" s="205">
        <f ca="1">IF($AH435&gt;0,OFFSET(DATA!$F$6,$AG$10+27*AM$10,$AG435,1,1)/$AH435,0)</f>
        <v>0.24528301886792453</v>
      </c>
      <c r="AN435" s="205">
        <f ca="1">IF($AH435&gt;0,OFFSET(DATA!$F$6,$AG$10+27*AN$10,$AG435,1,1)/$AH435,0)</f>
        <v>7.8616352201257858E-2</v>
      </c>
      <c r="AO435" s="472">
        <f ca="1">OFFSET(DATA!$F$6,$AG$10+27*AO$10,$AG435,1,1)</f>
        <v>18</v>
      </c>
      <c r="AP435" s="472">
        <f t="shared" ca="1" si="14"/>
        <v>18</v>
      </c>
      <c r="AQ435" s="471"/>
      <c r="AR435" s="471">
        <f ca="1">OFFSET(DATA!$F$6,25,$AG435,1,1)</f>
        <v>9210</v>
      </c>
      <c r="AS435" s="205">
        <f ca="1">IF($AR435&gt;0,OFFSET(DATA!$F$6,25+27*AS$10,$AG435,1,1)/$AR435,0)</f>
        <v>0.4554831704668838</v>
      </c>
      <c r="AT435" s="205">
        <f ca="1">IF($AR435&gt;0,OFFSET(DATA!$F$6,25+27*AT$10,$AG435,1,1)/$AR435,0)</f>
        <v>4.9945711183496198E-3</v>
      </c>
      <c r="AU435" s="205">
        <f ca="1">IF($AR435&gt;0,OFFSET(DATA!$F$6,25+27*AU$10,$AG435,1,1)/$AR435,0)</f>
        <v>0.11150922909880565</v>
      </c>
      <c r="AV435" s="205">
        <f ca="1">IF($AR435&gt;0,OFFSET(DATA!$F$6,25+27*AV$10,$AG435,1,1)/$AR435,0)</f>
        <v>9.9782844733984799E-2</v>
      </c>
      <c r="AW435" s="205">
        <f ca="1">IF($AR435&gt;0,OFFSET(DATA!$F$6,25+27*AW$10,$AG435,1,1)/$AR435,0)</f>
        <v>0.12073832790445169</v>
      </c>
      <c r="AX435" s="205">
        <f ca="1">IF($AR435&gt;0,OFFSET(DATA!$F$6,25+27*AX$10,$AG435,1,1)/$AR435,0)</f>
        <v>4.8425624321389797E-2</v>
      </c>
      <c r="AY435" s="471"/>
      <c r="AZ435" s="471"/>
      <c r="BA435" s="472">
        <f t="shared" ca="1" si="13"/>
        <v>17</v>
      </c>
      <c r="BB435" s="205">
        <f ca="1">IF($AH435&gt;0,OFFSET(DATA!$F$6,BB$10+27*(7-$AG$8),$AG435,1,1)/OFFSET(DATA!$F$6,BB$10,$AG435,1,1),0)</f>
        <v>0.31132075471698112</v>
      </c>
      <c r="BC435" s="205">
        <f ca="1">IF($AH435&gt;0,OFFSET(DATA!$F$6,BC$10+27*(7-$AG$8),$AG435,1,1)/OFFSET(DATA!$F$6,BC$10,$AG435,1,1),0)</f>
        <v>0.16822429906542055</v>
      </c>
      <c r="BD435" s="205">
        <f ca="1">IF($AH435&gt;0,OFFSET(DATA!$F$6,BD$10+27*(7-$AG$8),$AG435,1,1)/OFFSET(DATA!$F$6,BD$10,$AG435,1,1),0)</f>
        <v>0.27906976744186046</v>
      </c>
      <c r="BE435" s="205">
        <f ca="1">IF($AH435&gt;0,OFFSET(DATA!$F$6,BE$10+27*(7-$AG$8),$AG435,1,1)/OFFSET(DATA!$F$6,BE$10,$AG435,1,1),0)</f>
        <v>0.19827586206896552</v>
      </c>
      <c r="BF435" s="205">
        <f ca="1">IF($AH435&gt;0,OFFSET(DATA!$F$6,BF$10+27*(7-$AG$8),$AG435,1,1)/OFFSET(DATA!$F$6,BF$10,$AG435,1,1),0)</f>
        <v>0.44130434782608696</v>
      </c>
      <c r="BG435" s="205">
        <f ca="1">IF($AH435&gt;0,OFFSET(DATA!$F$6,BG$10+27*(7-$AG$8),$AG435,1,1)/OFFSET(DATA!$F$6,BG$10,$AG435,1,1),0)</f>
        <v>0.59183673469387754</v>
      </c>
      <c r="BH435" s="205">
        <f ca="1">IF($AH435&gt;0,OFFSET(DATA!$F$6,BH$10+27*(7-$AG$8),$AG435,1,1)/OFFSET(DATA!$F$6,BH$10,$AG435,1,1),0)</f>
        <v>0.23170731707317074</v>
      </c>
      <c r="BI435" s="205">
        <f ca="1">IF($AH435&gt;0,OFFSET(DATA!$F$6,BI$10+27*(7-$AG$8),$AG435,1,1)/OFFSET(DATA!$F$6,BI$10,$AG435,1,1),0)</f>
        <v>0.34130019120458893</v>
      </c>
      <c r="BJ435" s="205">
        <f ca="1">IF($AH435&gt;0,OFFSET(DATA!$F$6,BJ$10+27*(7-$AG$8),$AG435,1,1)/OFFSET(DATA!$F$6,BJ$10,$AG435,1,1),0)</f>
        <v>0.50588235294117645</v>
      </c>
      <c r="BK435" s="205">
        <f ca="1">IF($AH435&gt;0,OFFSET(DATA!$F$6,BK$10+27*(7-$AG$8),$AG435,1,1)/OFFSET(DATA!$F$6,BK$10,$AG435,1,1),0)</f>
        <v>0.30855018587360594</v>
      </c>
      <c r="BL435" s="205">
        <f ca="1">IF($AH435&gt;0,OFFSET(DATA!$F$6,BL$10+27*(7-$AG$8),$AG435,1,1)/OFFSET(DATA!$F$6,BL$10,$AG435,1,1),0)</f>
        <v>0.48998178506375228</v>
      </c>
      <c r="BM435" s="205">
        <f ca="1">IF($AH435&gt;0,OFFSET(DATA!$F$6,BM$10+27*(7-$AG$8),$AG435,1,1)/OFFSET(DATA!$F$6,BM$10,$AG435,1,1),0)</f>
        <v>0.41976516634050881</v>
      </c>
      <c r="BN435" s="205">
        <f ca="1">IF($AH435&gt;0,OFFSET(DATA!$F$6,BN$10+27*(7-$AG$8),$AG435,1,1)/OFFSET(DATA!$F$6,BN$10,$AG435,1,1),0)</f>
        <v>0.375</v>
      </c>
      <c r="BO435" s="205">
        <f ca="1">IF($AH435&gt;0,OFFSET(DATA!$F$6,BO$10+27*(7-$AG$8),$AG435,1,1)/OFFSET(DATA!$F$6,BO$10,$AG435,1,1),0)</f>
        <v>0.79197994987468667</v>
      </c>
      <c r="BP435" s="205">
        <f ca="1">IF($AH435&gt;0,OFFSET(DATA!$F$6,BP$10+27*(7-$AG$8),$AG435,1,1)/OFFSET(DATA!$F$6,BP$10,$AG435,1,1),0)</f>
        <v>0.67232597623089985</v>
      </c>
      <c r="BQ435" s="205">
        <f ca="1">IF($AH435&gt;0,OFFSET(DATA!$F$6,BQ$10+27*(7-$AG$8),$AG435,1,1)/OFFSET(DATA!$F$6,BQ$10,$AG435,1,1),0)</f>
        <v>0.61599999999999999</v>
      </c>
      <c r="BR435" s="205">
        <f ca="1">IF($AH435&gt;0,OFFSET(DATA!$F$6,BR$10+27*(7-$AG$8),$AG435,1,1)/OFFSET(DATA!$F$6,BR$10,$AG435,1,1),0)</f>
        <v>0.49673202614379086</v>
      </c>
      <c r="BS435" s="205">
        <f ca="1">IF($AH435&gt;0,OFFSET(DATA!$F$6,BS$10+27*(7-$AG$8),$AG435,1,1)/OFFSET(DATA!$F$6,BS$10,$AG435,1,1),0)</f>
        <v>0.21076233183856502</v>
      </c>
      <c r="BT435" s="205">
        <f ca="1">IF($AH435&gt;0,OFFSET(DATA!$F$6,BT$10+27*(7-$AG$8),$AG435,1,1)/OFFSET(DATA!$F$6,BT$10,$AG435,1,1),0)</f>
        <v>0.44642857142857145</v>
      </c>
      <c r="BU435" s="205">
        <f ca="1">IF($AH435&gt;0,OFFSET(DATA!$F$6,BU$10+27*(7-$AG$8),$AG435,1,1)/OFFSET(DATA!$F$6,BU$10,$AG435,1,1),0)</f>
        <v>0.18367346938775511</v>
      </c>
      <c r="BV435" s="205">
        <f ca="1">IF($AH435&gt;0,OFFSET(DATA!$F$6,BV$10+27*(7-$AG$8),$AG435,1,1)/OFFSET(DATA!$F$6,BV$10,$AG435,1,1),0)</f>
        <v>0.48076923076923078</v>
      </c>
      <c r="BW435" s="205">
        <f ca="1">IF($AH435&gt;0,OFFSET(DATA!$F$6,BW$10+27*(7-$AG$8),$AG435,1,1)/OFFSET(DATA!$F$6,BW$10,$AG435,1,1),0)</f>
        <v>0.478494623655914</v>
      </c>
      <c r="BX435" s="205">
        <f ca="1">IF($AH435&gt;0,OFFSET(DATA!$F$6,BX$10+27*(7-$AG$8),$AG435,1,1)/OFFSET(DATA!$F$6,BX$10,$AG435,1,1),0)</f>
        <v>0.49166187464059802</v>
      </c>
      <c r="BY435" s="205">
        <f ca="1">IF($AH435&gt;0,OFFSET(DATA!$F$6,BY$10+27*(7-$AG$8),$AG435,1,1)/OFFSET(DATA!$F$6,BY$10,$AG435,1,1),0)</f>
        <v>0.37704918032786883</v>
      </c>
    </row>
    <row r="436" spans="33:77" x14ac:dyDescent="0.2">
      <c r="AG436" s="472">
        <v>425</v>
      </c>
      <c r="AH436" s="471">
        <f ca="1">OFFSET(DATA!$F$6,$AG$10,$AG436,1,1)</f>
        <v>332</v>
      </c>
      <c r="AI436" s="205">
        <f ca="1">IF($AH436&gt;0,OFFSET(DATA!$F$6,$AG$10+27*AI$10,$AG436,1,1)/$AH436,0)</f>
        <v>0.3253012048192771</v>
      </c>
      <c r="AJ436" s="205">
        <f ca="1">IF($AH436&gt;0,OFFSET(DATA!$F$6,$AG$10+27*AJ$10,$AG436,1,1)/$AH436,0)</f>
        <v>9.0361445783132526E-3</v>
      </c>
      <c r="AK436" s="205">
        <f ca="1">IF($AH436&gt;0,OFFSET(DATA!$F$6,$AG$10+27*AK$10,$AG436,1,1)/$AH436,0)</f>
        <v>7.5301204819277115E-2</v>
      </c>
      <c r="AL436" s="205">
        <f ca="1">IF($AH436&gt;0,OFFSET(DATA!$F$6,$AG$10+27*AL$10,$AG436,1,1)/$AH436,0)</f>
        <v>0.13554216867469879</v>
      </c>
      <c r="AM436" s="205">
        <f ca="1">IF($AH436&gt;0,OFFSET(DATA!$F$6,$AG$10+27*AM$10,$AG436,1,1)/$AH436,0)</f>
        <v>0.31024096385542171</v>
      </c>
      <c r="AN436" s="205">
        <f ca="1">IF($AH436&gt;0,OFFSET(DATA!$F$6,$AG$10+27*AN$10,$AG436,1,1)/$AH436,0)</f>
        <v>9.036144578313253E-2</v>
      </c>
      <c r="AO436" s="472">
        <f ca="1">OFFSET(DATA!$F$6,$AG$10+27*AO$10,$AG436,1,1)</f>
        <v>18</v>
      </c>
      <c r="AP436" s="472">
        <f t="shared" ca="1" si="14"/>
        <v>18</v>
      </c>
      <c r="AQ436" s="471"/>
      <c r="AR436" s="471">
        <f ca="1">OFFSET(DATA!$F$6,25,$AG436,1,1)</f>
        <v>9419</v>
      </c>
      <c r="AS436" s="205">
        <f ca="1">IF($AR436&gt;0,OFFSET(DATA!$F$6,25+27*AS$10,$AG436,1,1)/$AR436,0)</f>
        <v>0.4672470538273702</v>
      </c>
      <c r="AT436" s="205">
        <f ca="1">IF($AR436&gt;0,OFFSET(DATA!$F$6,25+27*AT$10,$AG436,1,1)/$AR436,0)</f>
        <v>5.7330926849984074E-3</v>
      </c>
      <c r="AU436" s="205">
        <f ca="1">IF($AR436&gt;0,OFFSET(DATA!$F$6,25+27*AU$10,$AG436,1,1)/$AR436,0)</f>
        <v>0.10935343454719185</v>
      </c>
      <c r="AV436" s="205">
        <f ca="1">IF($AR436&gt;0,OFFSET(DATA!$F$6,25+27*AV$10,$AG436,1,1)/$AR436,0)</f>
        <v>0.10202781611636055</v>
      </c>
      <c r="AW436" s="205">
        <f ca="1">IF($AR436&gt;0,OFFSET(DATA!$F$6,25+27*AW$10,$AG436,1,1)/$AR436,0)</f>
        <v>0.13143645822274128</v>
      </c>
      <c r="AX436" s="205">
        <f ca="1">IF($AR436&gt;0,OFFSET(DATA!$F$6,25+27*AX$10,$AG436,1,1)/$AR436,0)</f>
        <v>5.0854655483596987E-2</v>
      </c>
      <c r="AY436" s="471"/>
      <c r="AZ436" s="471"/>
      <c r="BA436" s="472">
        <f t="shared" ca="1" si="13"/>
        <v>17</v>
      </c>
      <c r="BB436" s="205">
        <f ca="1">IF($AH436&gt;0,OFFSET(DATA!$F$6,BB$10+27*(7-$AG$8),$AG436,1,1)/OFFSET(DATA!$F$6,BB$10,$AG436,1,1),0)</f>
        <v>0.3253012048192771</v>
      </c>
      <c r="BC436" s="205">
        <f ca="1">IF($AH436&gt;0,OFFSET(DATA!$F$6,BC$10+27*(7-$AG$8),$AG436,1,1)/OFFSET(DATA!$F$6,BC$10,$AG436,1,1),0)</f>
        <v>0.17757009345794392</v>
      </c>
      <c r="BD436" s="205">
        <f ca="1">IF($AH436&gt;0,OFFSET(DATA!$F$6,BD$10+27*(7-$AG$8),$AG436,1,1)/OFFSET(DATA!$F$6,BD$10,$AG436,1,1),0)</f>
        <v>0.27083333333333331</v>
      </c>
      <c r="BE436" s="205">
        <f ca="1">IF($AH436&gt;0,OFFSET(DATA!$F$6,BE$10+27*(7-$AG$8),$AG436,1,1)/OFFSET(DATA!$F$6,BE$10,$AG436,1,1),0)</f>
        <v>0.20161290322580644</v>
      </c>
      <c r="BF436" s="205">
        <f ca="1">IF($AH436&gt;0,OFFSET(DATA!$F$6,BF$10+27*(7-$AG$8),$AG436,1,1)/OFFSET(DATA!$F$6,BF$10,$AG436,1,1),0)</f>
        <v>0.43076923076923079</v>
      </c>
      <c r="BG436" s="205">
        <f ca="1">IF($AH436&gt;0,OFFSET(DATA!$F$6,BG$10+27*(7-$AG$8),$AG436,1,1)/OFFSET(DATA!$F$6,BG$10,$AG436,1,1),0)</f>
        <v>0.59183673469387754</v>
      </c>
      <c r="BH436" s="205">
        <f ca="1">IF($AH436&gt;0,OFFSET(DATA!$F$6,BH$10+27*(7-$AG$8),$AG436,1,1)/OFFSET(DATA!$F$6,BH$10,$AG436,1,1),0)</f>
        <v>0.2696629213483146</v>
      </c>
      <c r="BI436" s="205">
        <f ca="1">IF($AH436&gt;0,OFFSET(DATA!$F$6,BI$10+27*(7-$AG$8),$AG436,1,1)/OFFSET(DATA!$F$6,BI$10,$AG436,1,1),0)</f>
        <v>0.36105860113421551</v>
      </c>
      <c r="BJ436" s="205">
        <f ca="1">IF($AH436&gt;0,OFFSET(DATA!$F$6,BJ$10+27*(7-$AG$8),$AG436,1,1)/OFFSET(DATA!$F$6,BJ$10,$AG436,1,1),0)</f>
        <v>0.52631578947368418</v>
      </c>
      <c r="BK436" s="205">
        <f ca="1">IF($AH436&gt;0,OFFSET(DATA!$F$6,BK$10+27*(7-$AG$8),$AG436,1,1)/OFFSET(DATA!$F$6,BK$10,$AG436,1,1),0)</f>
        <v>0.29963898916967507</v>
      </c>
      <c r="BL436" s="205">
        <f ca="1">IF($AH436&gt;0,OFFSET(DATA!$F$6,BL$10+27*(7-$AG$8),$AG436,1,1)/OFFSET(DATA!$F$6,BL$10,$AG436,1,1),0)</f>
        <v>0.47952218430034127</v>
      </c>
      <c r="BM436" s="205">
        <f ca="1">IF($AH436&gt;0,OFFSET(DATA!$F$6,BM$10+27*(7-$AG$8),$AG436,1,1)/OFFSET(DATA!$F$6,BM$10,$AG436,1,1),0)</f>
        <v>0.42627883650952858</v>
      </c>
      <c r="BN436" s="205">
        <f ca="1">IF($AH436&gt;0,OFFSET(DATA!$F$6,BN$10+27*(7-$AG$8),$AG436,1,1)/OFFSET(DATA!$F$6,BN$10,$AG436,1,1),0)</f>
        <v>0.36363636363636365</v>
      </c>
      <c r="BO436" s="205">
        <f ca="1">IF($AH436&gt;0,OFFSET(DATA!$F$6,BO$10+27*(7-$AG$8),$AG436,1,1)/OFFSET(DATA!$F$6,BO$10,$AG436,1,1),0)</f>
        <v>0.79611650485436891</v>
      </c>
      <c r="BP436" s="205">
        <f ca="1">IF($AH436&gt;0,OFFSET(DATA!$F$6,BP$10+27*(7-$AG$8),$AG436,1,1)/OFFSET(DATA!$F$6,BP$10,$AG436,1,1),0)</f>
        <v>0.69676320272572401</v>
      </c>
      <c r="BQ436" s="205">
        <f ca="1">IF($AH436&gt;0,OFFSET(DATA!$F$6,BQ$10+27*(7-$AG$8),$AG436,1,1)/OFFSET(DATA!$F$6,BQ$10,$AG436,1,1),0)</f>
        <v>0.63953488372093026</v>
      </c>
      <c r="BR436" s="205">
        <f ca="1">IF($AH436&gt;0,OFFSET(DATA!$F$6,BR$10+27*(7-$AG$8),$AG436,1,1)/OFFSET(DATA!$F$6,BR$10,$AG436,1,1),0)</f>
        <v>0.52287581699346408</v>
      </c>
      <c r="BS436" s="205">
        <f ca="1">IF($AH436&gt;0,OFFSET(DATA!$F$6,BS$10+27*(7-$AG$8),$AG436,1,1)/OFFSET(DATA!$F$6,BS$10,$AG436,1,1),0)</f>
        <v>0.23660714285714285</v>
      </c>
      <c r="BT436" s="205">
        <f ca="1">IF($AH436&gt;0,OFFSET(DATA!$F$6,BT$10+27*(7-$AG$8),$AG436,1,1)/OFFSET(DATA!$F$6,BT$10,$AG436,1,1),0)</f>
        <v>0.46031746031746029</v>
      </c>
      <c r="BU436" s="205">
        <f ca="1">IF($AH436&gt;0,OFFSET(DATA!$F$6,BU$10+27*(7-$AG$8),$AG436,1,1)/OFFSET(DATA!$F$6,BU$10,$AG436,1,1),0)</f>
        <v>0.24468085106382978</v>
      </c>
      <c r="BV436" s="205">
        <f ca="1">IF($AH436&gt;0,OFFSET(DATA!$F$6,BV$10+27*(7-$AG$8),$AG436,1,1)/OFFSET(DATA!$F$6,BV$10,$AG436,1,1),0)</f>
        <v>0.47706422018348627</v>
      </c>
      <c r="BW436" s="205">
        <f ca="1">IF($AH436&gt;0,OFFSET(DATA!$F$6,BW$10+27*(7-$AG$8),$AG436,1,1)/OFFSET(DATA!$F$6,BW$10,$AG436,1,1),0)</f>
        <v>0.50396825396825395</v>
      </c>
      <c r="BX436" s="205">
        <f ca="1">IF($AH436&gt;0,OFFSET(DATA!$F$6,BX$10+27*(7-$AG$8),$AG436,1,1)/OFFSET(DATA!$F$6,BX$10,$AG436,1,1),0)</f>
        <v>0.49780461031833151</v>
      </c>
      <c r="BY436" s="205">
        <f ca="1">IF($AH436&gt;0,OFFSET(DATA!$F$6,BY$10+27*(7-$AG$8),$AG436,1,1)/OFFSET(DATA!$F$6,BY$10,$AG436,1,1),0)</f>
        <v>0.43915343915343913</v>
      </c>
    </row>
    <row r="437" spans="33:77" x14ac:dyDescent="0.2">
      <c r="AG437" s="472">
        <v>426</v>
      </c>
      <c r="AH437" s="471">
        <f ca="1">OFFSET(DATA!$F$6,$AG$10,$AG437,1,1)</f>
        <v>339</v>
      </c>
      <c r="AI437" s="205">
        <f ca="1">IF($AH437&gt;0,OFFSET(DATA!$F$6,$AG$10+27*AI$10,$AG437,1,1)/$AH437,0)</f>
        <v>0.32153392330383479</v>
      </c>
      <c r="AJ437" s="205">
        <f ca="1">IF($AH437&gt;0,OFFSET(DATA!$F$6,$AG$10+27*AJ$10,$AG437,1,1)/$AH437,0)</f>
        <v>8.8495575221238937E-3</v>
      </c>
      <c r="AK437" s="205">
        <f ca="1">IF($AH437&gt;0,OFFSET(DATA!$F$6,$AG$10+27*AK$10,$AG437,1,1)/$AH437,0)</f>
        <v>7.3746312684365781E-2</v>
      </c>
      <c r="AL437" s="205">
        <f ca="1">IF($AH437&gt;0,OFFSET(DATA!$F$6,$AG$10+27*AL$10,$AG437,1,1)/$AH437,0)</f>
        <v>0.13274336283185842</v>
      </c>
      <c r="AM437" s="205">
        <f ca="1">IF($AH437&gt;0,OFFSET(DATA!$F$6,$AG$10+27*AM$10,$AG437,1,1)/$AH437,0)</f>
        <v>0.30973451327433627</v>
      </c>
      <c r="AN437" s="205">
        <f ca="1">IF($AH437&gt;0,OFFSET(DATA!$F$6,$AG$10+27*AN$10,$AG437,1,1)/$AH437,0)</f>
        <v>0.12389380530973451</v>
      </c>
      <c r="AO437" s="472">
        <f ca="1">OFFSET(DATA!$F$6,$AG$10+27*AO$10,$AG437,1,1)</f>
        <v>16</v>
      </c>
      <c r="AP437" s="472">
        <f t="shared" ca="1" si="14"/>
        <v>16</v>
      </c>
      <c r="AQ437" s="471"/>
      <c r="AR437" s="471">
        <f ca="1">OFFSET(DATA!$F$6,25,$AG437,1,1)</f>
        <v>9651</v>
      </c>
      <c r="AS437" s="205">
        <f ca="1">IF($AR437&gt;0,OFFSET(DATA!$F$6,25+27*AS$10,$AG437,1,1)/$AR437,0)</f>
        <v>0.47383690809242568</v>
      </c>
      <c r="AT437" s="205">
        <f ca="1">IF($AR437&gt;0,OFFSET(DATA!$F$6,25+27*AT$10,$AG437,1,1)/$AR437,0)</f>
        <v>5.1808102787275932E-3</v>
      </c>
      <c r="AU437" s="205">
        <f ca="1">IF($AR437&gt;0,OFFSET(DATA!$F$6,25+27*AU$10,$AG437,1,1)/$AR437,0)</f>
        <v>0.10900424826442856</v>
      </c>
      <c r="AV437" s="205">
        <f ca="1">IF($AR437&gt;0,OFFSET(DATA!$F$6,25+27*AV$10,$AG437,1,1)/$AR437,0)</f>
        <v>0.10102580043518807</v>
      </c>
      <c r="AW437" s="205">
        <f ca="1">IF($AR437&gt;0,OFFSET(DATA!$F$6,25+27*AW$10,$AG437,1,1)/$AR437,0)</f>
        <v>0.14185058543156151</v>
      </c>
      <c r="AX437" s="205">
        <f ca="1">IF($AR437&gt;0,OFFSET(DATA!$F$6,25+27*AX$10,$AG437,1,1)/$AR437,0)</f>
        <v>5.9268469588643666E-2</v>
      </c>
      <c r="AY437" s="471"/>
      <c r="AZ437" s="471"/>
      <c r="BA437" s="472">
        <f t="shared" ca="1" si="13"/>
        <v>17</v>
      </c>
      <c r="BB437" s="205">
        <f ca="1">IF($AH437&gt;0,OFFSET(DATA!$F$6,BB$10+27*(7-$AG$8),$AG437,1,1)/OFFSET(DATA!$F$6,BB$10,$AG437,1,1),0)</f>
        <v>0.32153392330383479</v>
      </c>
      <c r="BC437" s="205">
        <f ca="1">IF($AH437&gt;0,OFFSET(DATA!$F$6,BC$10+27*(7-$AG$8),$AG437,1,1)/OFFSET(DATA!$F$6,BC$10,$AG437,1,1),0)</f>
        <v>0.17699115044247787</v>
      </c>
      <c r="BD437" s="205">
        <f ca="1">IF($AH437&gt;0,OFFSET(DATA!$F$6,BD$10+27*(7-$AG$8),$AG437,1,1)/OFFSET(DATA!$F$6,BD$10,$AG437,1,1),0)</f>
        <v>0.24528301886792453</v>
      </c>
      <c r="BE437" s="205">
        <f ca="1">IF($AH437&gt;0,OFFSET(DATA!$F$6,BE$10+27*(7-$AG$8),$AG437,1,1)/OFFSET(DATA!$F$6,BE$10,$AG437,1,1),0)</f>
        <v>0.184</v>
      </c>
      <c r="BF437" s="205">
        <f ca="1">IF($AH437&gt;0,OFFSET(DATA!$F$6,BF$10+27*(7-$AG$8),$AG437,1,1)/OFFSET(DATA!$F$6,BF$10,$AG437,1,1),0)</f>
        <v>0.42058165548098436</v>
      </c>
      <c r="BG437" s="205">
        <f ca="1">IF($AH437&gt;0,OFFSET(DATA!$F$6,BG$10+27*(7-$AG$8),$AG437,1,1)/OFFSET(DATA!$F$6,BG$10,$AG437,1,1),0)</f>
        <v>0.51063829787234039</v>
      </c>
      <c r="BH437" s="205">
        <f ca="1">IF($AH437&gt;0,OFFSET(DATA!$F$6,BH$10+27*(7-$AG$8),$AG437,1,1)/OFFSET(DATA!$F$6,BH$10,$AG437,1,1),0)</f>
        <v>0.30864197530864196</v>
      </c>
      <c r="BI437" s="205">
        <f ca="1">IF($AH437&gt;0,OFFSET(DATA!$F$6,BI$10+27*(7-$AG$8),$AG437,1,1)/OFFSET(DATA!$F$6,BI$10,$AG437,1,1),0)</f>
        <v>0.37977099236641221</v>
      </c>
      <c r="BJ437" s="205">
        <f ca="1">IF($AH437&gt;0,OFFSET(DATA!$F$6,BJ$10+27*(7-$AG$8),$AG437,1,1)/OFFSET(DATA!$F$6,BJ$10,$AG437,1,1),0)</f>
        <v>0.51764705882352946</v>
      </c>
      <c r="BK437" s="205">
        <f ca="1">IF($AH437&gt;0,OFFSET(DATA!$F$6,BK$10+27*(7-$AG$8),$AG437,1,1)/OFFSET(DATA!$F$6,BK$10,$AG437,1,1),0)</f>
        <v>0.28767123287671231</v>
      </c>
      <c r="BL437" s="205">
        <f ca="1">IF($AH437&gt;0,OFFSET(DATA!$F$6,BL$10+27*(7-$AG$8),$AG437,1,1)/OFFSET(DATA!$F$6,BL$10,$AG437,1,1),0)</f>
        <v>0.46568627450980393</v>
      </c>
      <c r="BM437" s="205">
        <f ca="1">IF($AH437&gt;0,OFFSET(DATA!$F$6,BM$10+27*(7-$AG$8),$AG437,1,1)/OFFSET(DATA!$F$6,BM$10,$AG437,1,1),0)</f>
        <v>0.45525291828793774</v>
      </c>
      <c r="BN437" s="205">
        <f ca="1">IF($AH437&gt;0,OFFSET(DATA!$F$6,BN$10+27*(7-$AG$8),$AG437,1,1)/OFFSET(DATA!$F$6,BN$10,$AG437,1,1),0)</f>
        <v>0.35483870967741937</v>
      </c>
      <c r="BO437" s="205">
        <f ca="1">IF($AH437&gt;0,OFFSET(DATA!$F$6,BO$10+27*(7-$AG$8),$AG437,1,1)/OFFSET(DATA!$F$6,BO$10,$AG437,1,1),0)</f>
        <v>0.82227488151658767</v>
      </c>
      <c r="BP437" s="205">
        <f ca="1">IF($AH437&gt;0,OFFSET(DATA!$F$6,BP$10+27*(7-$AG$8),$AG437,1,1)/OFFSET(DATA!$F$6,BP$10,$AG437,1,1),0)</f>
        <v>0.70198675496688745</v>
      </c>
      <c r="BQ437" s="205">
        <f ca="1">IF($AH437&gt;0,OFFSET(DATA!$F$6,BQ$10+27*(7-$AG$8),$AG437,1,1)/OFFSET(DATA!$F$6,BQ$10,$AG437,1,1),0)</f>
        <v>0.66030534351145043</v>
      </c>
      <c r="BR437" s="205">
        <f ca="1">IF($AH437&gt;0,OFFSET(DATA!$F$6,BR$10+27*(7-$AG$8),$AG437,1,1)/OFFSET(DATA!$F$6,BR$10,$AG437,1,1),0)</f>
        <v>0.53184713375796178</v>
      </c>
      <c r="BS437" s="205">
        <f ca="1">IF($AH437&gt;0,OFFSET(DATA!$F$6,BS$10+27*(7-$AG$8),$AG437,1,1)/OFFSET(DATA!$F$6,BS$10,$AG437,1,1),0)</f>
        <v>0.26457399103139012</v>
      </c>
      <c r="BT437" s="205">
        <f ca="1">IF($AH437&gt;0,OFFSET(DATA!$F$6,BT$10+27*(7-$AG$8),$AG437,1,1)/OFFSET(DATA!$F$6,BT$10,$AG437,1,1),0)</f>
        <v>0.4264705882352941</v>
      </c>
      <c r="BU437" s="205">
        <f ca="1">IF($AH437&gt;0,OFFSET(DATA!$F$6,BU$10+27*(7-$AG$8),$AG437,1,1)/OFFSET(DATA!$F$6,BU$10,$AG437,1,1),0)</f>
        <v>0.27173913043478259</v>
      </c>
      <c r="BV437" s="205">
        <f ca="1">IF($AH437&gt;0,OFFSET(DATA!$F$6,BV$10+27*(7-$AG$8),$AG437,1,1)/OFFSET(DATA!$F$6,BV$10,$AG437,1,1),0)</f>
        <v>0.50439882697947214</v>
      </c>
      <c r="BW437" s="205">
        <f ca="1">IF($AH437&gt;0,OFFSET(DATA!$F$6,BW$10+27*(7-$AG$8),$AG437,1,1)/OFFSET(DATA!$F$6,BW$10,$AG437,1,1),0)</f>
        <v>0.4993548387096774</v>
      </c>
      <c r="BX437" s="205">
        <f ca="1">IF($AH437&gt;0,OFFSET(DATA!$F$6,BX$10+27*(7-$AG$8),$AG437,1,1)/OFFSET(DATA!$F$6,BX$10,$AG437,1,1),0)</f>
        <v>0.49475341028331582</v>
      </c>
      <c r="BY437" s="205">
        <f ca="1">IF($AH437&gt;0,OFFSET(DATA!$F$6,BY$10+27*(7-$AG$8),$AG437,1,1)/OFFSET(DATA!$F$6,BY$10,$AG437,1,1),0)</f>
        <v>0.45408163265306123</v>
      </c>
    </row>
    <row r="438" spans="33:77" x14ac:dyDescent="0.2">
      <c r="AG438" s="472">
        <v>427</v>
      </c>
      <c r="AH438" s="471">
        <f ca="1">OFFSET(DATA!$F$6,$AG$10,$AG438,1,1)</f>
        <v>282</v>
      </c>
      <c r="AI438" s="205">
        <f ca="1">IF($AH438&gt;0,OFFSET(DATA!$F$6,$AG$10+27*AI$10,$AG438,1,1)/$AH438,0)</f>
        <v>0.28723404255319152</v>
      </c>
      <c r="AJ438" s="205">
        <f ca="1">IF($AH438&gt;0,OFFSET(DATA!$F$6,$AG$10+27*AJ$10,$AG438,1,1)/$AH438,0)</f>
        <v>1.0638297872340425E-2</v>
      </c>
      <c r="AK438" s="205">
        <f ca="1">IF($AH438&gt;0,OFFSET(DATA!$F$6,$AG$10+27*AK$10,$AG438,1,1)/$AH438,0)</f>
        <v>8.5106382978723402E-2</v>
      </c>
      <c r="AL438" s="205">
        <f ca="1">IF($AH438&gt;0,OFFSET(DATA!$F$6,$AG$10+27*AL$10,$AG438,1,1)/$AH438,0)</f>
        <v>0.18794326241134751</v>
      </c>
      <c r="AM438" s="205">
        <f ca="1">IF($AH438&gt;0,OFFSET(DATA!$F$6,$AG$10+27*AM$10,$AG438,1,1)/$AH438,0)</f>
        <v>0.22340425531914893</v>
      </c>
      <c r="AN438" s="205">
        <f ca="1">IF($AH438&gt;0,OFFSET(DATA!$F$6,$AG$10+27*AN$10,$AG438,1,1)/$AH438,0)</f>
        <v>8.1560283687943269E-2</v>
      </c>
      <c r="AO438" s="472">
        <f ca="1">OFFSET(DATA!$F$6,$AG$10+27*AO$10,$AG438,1,1)</f>
        <v>19</v>
      </c>
      <c r="AP438" s="472">
        <f t="shared" ca="1" si="14"/>
        <v>19</v>
      </c>
      <c r="AQ438" s="471"/>
      <c r="AR438" s="471">
        <f ca="1">OFFSET(DATA!$F$6,25,$AG438,1,1)</f>
        <v>8597</v>
      </c>
      <c r="AS438" s="205">
        <f ca="1">IF($AR438&gt;0,OFFSET(DATA!$F$6,25+27*AS$10,$AG438,1,1)/$AR438,0)</f>
        <v>0.45178550657206001</v>
      </c>
      <c r="AT438" s="205">
        <f ca="1">IF($AR438&gt;0,OFFSET(DATA!$F$6,25+27*AT$10,$AG438,1,1)/$AR438,0)</f>
        <v>7.2118180760730489E-3</v>
      </c>
      <c r="AU438" s="205">
        <f ca="1">IF($AR438&gt;0,OFFSET(DATA!$F$6,25+27*AU$10,$AG438,1,1)/$AR438,0)</f>
        <v>0.117599162498546</v>
      </c>
      <c r="AV438" s="205">
        <f ca="1">IF($AR438&gt;0,OFFSET(DATA!$F$6,25+27*AV$10,$AG438,1,1)/$AR438,0)</f>
        <v>9.8406420844480633E-2</v>
      </c>
      <c r="AW438" s="205">
        <f ca="1">IF($AR438&gt;0,OFFSET(DATA!$F$6,25+27*AW$10,$AG438,1,1)/$AR438,0)</f>
        <v>0.1199255554263115</v>
      </c>
      <c r="AX438" s="205">
        <f ca="1">IF($AR438&gt;0,OFFSET(DATA!$F$6,25+27*AX$10,$AG438,1,1)/$AR438,0)</f>
        <v>4.8970571129463764E-2</v>
      </c>
      <c r="AY438" s="471"/>
      <c r="AZ438" s="471"/>
      <c r="BA438" s="472">
        <f t="shared" ca="1" si="13"/>
        <v>18</v>
      </c>
      <c r="BB438" s="205">
        <f ca="1">IF($AH438&gt;0,OFFSET(DATA!$F$6,BB$10+27*(7-$AG$8),$AG438,1,1)/OFFSET(DATA!$F$6,BB$10,$AG438,1,1),0)</f>
        <v>0.28723404255319152</v>
      </c>
      <c r="BC438" s="205">
        <f ca="1">IF($AH438&gt;0,OFFSET(DATA!$F$6,BC$10+27*(7-$AG$8),$AG438,1,1)/OFFSET(DATA!$F$6,BC$10,$AG438,1,1),0)</f>
        <v>0.17171717171717171</v>
      </c>
      <c r="BD438" s="205">
        <f ca="1">IF($AH438&gt;0,OFFSET(DATA!$F$6,BD$10+27*(7-$AG$8),$AG438,1,1)/OFFSET(DATA!$F$6,BD$10,$AG438,1,1),0)</f>
        <v>0.26530612244897961</v>
      </c>
      <c r="BE438" s="205">
        <f ca="1">IF($AH438&gt;0,OFFSET(DATA!$F$6,BE$10+27*(7-$AG$8),$AG438,1,1)/OFFSET(DATA!$F$6,BE$10,$AG438,1,1),0)</f>
        <v>0.21186440677966101</v>
      </c>
      <c r="BF438" s="205">
        <f ca="1">IF($AH438&gt;0,OFFSET(DATA!$F$6,BF$10+27*(7-$AG$8),$AG438,1,1)/OFFSET(DATA!$F$6,BF$10,$AG438,1,1),0)</f>
        <v>0.43851508120649652</v>
      </c>
      <c r="BG438" s="205">
        <f ca="1">IF($AH438&gt;0,OFFSET(DATA!$F$6,BG$10+27*(7-$AG$8),$AG438,1,1)/OFFSET(DATA!$F$6,BG$10,$AG438,1,1),0)</f>
        <v>0.48837209302325579</v>
      </c>
      <c r="BH438" s="205">
        <f ca="1">IF($AH438&gt;0,OFFSET(DATA!$F$6,BH$10+27*(7-$AG$8),$AG438,1,1)/OFFSET(DATA!$F$6,BH$10,$AG438,1,1),0)</f>
        <v>0.41791044776119401</v>
      </c>
      <c r="BI438" s="205">
        <f ca="1">IF($AH438&gt;0,OFFSET(DATA!$F$6,BI$10+27*(7-$AG$8),$AG438,1,1)/OFFSET(DATA!$F$6,BI$10,$AG438,1,1),0)</f>
        <v>0.37751004016064255</v>
      </c>
      <c r="BJ438" s="205">
        <f ca="1">IF($AH438&gt;0,OFFSET(DATA!$F$6,BJ$10+27*(7-$AG$8),$AG438,1,1)/OFFSET(DATA!$F$6,BJ$10,$AG438,1,1),0)</f>
        <v>0.5214723926380368</v>
      </c>
      <c r="BK438" s="205">
        <f ca="1">IF($AH438&gt;0,OFFSET(DATA!$F$6,BK$10+27*(7-$AG$8),$AG438,1,1)/OFFSET(DATA!$F$6,BK$10,$AG438,1,1),0)</f>
        <v>0.26291079812206575</v>
      </c>
      <c r="BL438" s="205">
        <f ca="1">IF($AH438&gt;0,OFFSET(DATA!$F$6,BL$10+27*(7-$AG$8),$AG438,1,1)/OFFSET(DATA!$F$6,BL$10,$AG438,1,1),0)</f>
        <v>0.45593869731800768</v>
      </c>
      <c r="BM438" s="205">
        <f ca="1">IF($AH438&gt;0,OFFSET(DATA!$F$6,BM$10+27*(7-$AG$8),$AG438,1,1)/OFFSET(DATA!$F$6,BM$10,$AG438,1,1),0)</f>
        <v>0.41894736842105262</v>
      </c>
      <c r="BN438" s="205">
        <f ca="1">IF($AH438&gt;0,OFFSET(DATA!$F$6,BN$10+27*(7-$AG$8),$AG438,1,1)/OFFSET(DATA!$F$6,BN$10,$AG438,1,1),0)</f>
        <v>0.29629629629629628</v>
      </c>
      <c r="BO438" s="205">
        <f ca="1">IF($AH438&gt;0,OFFSET(DATA!$F$6,BO$10+27*(7-$AG$8),$AG438,1,1)/OFFSET(DATA!$F$6,BO$10,$AG438,1,1),0)</f>
        <v>0.86149584487534625</v>
      </c>
      <c r="BP438" s="205">
        <f ca="1">IF($AH438&gt;0,OFFSET(DATA!$F$6,BP$10+27*(7-$AG$8),$AG438,1,1)/OFFSET(DATA!$F$6,BP$10,$AG438,1,1),0)</f>
        <v>0.68813559322033901</v>
      </c>
      <c r="BQ438" s="205">
        <f ca="1">IF($AH438&gt;0,OFFSET(DATA!$F$6,BQ$10+27*(7-$AG$8),$AG438,1,1)/OFFSET(DATA!$F$6,BQ$10,$AG438,1,1),0)</f>
        <v>0.66046511627906979</v>
      </c>
      <c r="BR438" s="205">
        <f ca="1">IF($AH438&gt;0,OFFSET(DATA!$F$6,BR$10+27*(7-$AG$8),$AG438,1,1)/OFFSET(DATA!$F$6,BR$10,$AG438,1,1),0)</f>
        <v>0.52684563758389258</v>
      </c>
      <c r="BS438" s="205">
        <f ca="1">IF($AH438&gt;0,OFFSET(DATA!$F$6,BS$10+27*(7-$AG$8),$AG438,1,1)/OFFSET(DATA!$F$6,BS$10,$AG438,1,1),0)</f>
        <v>0.233502538071066</v>
      </c>
      <c r="BT438" s="205">
        <f ca="1">IF($AH438&gt;0,OFFSET(DATA!$F$6,BT$10+27*(7-$AG$8),$AG438,1,1)/OFFSET(DATA!$F$6,BT$10,$AG438,1,1),0)</f>
        <v>0.52941176470588236</v>
      </c>
      <c r="BU438" s="205">
        <f ca="1">IF($AH438&gt;0,OFFSET(DATA!$F$6,BU$10+27*(7-$AG$8),$AG438,1,1)/OFFSET(DATA!$F$6,BU$10,$AG438,1,1),0)</f>
        <v>0.2073170731707317</v>
      </c>
      <c r="BV438" s="205">
        <f ca="1">IF($AH438&gt;0,OFFSET(DATA!$F$6,BV$10+27*(7-$AG$8),$AG438,1,1)/OFFSET(DATA!$F$6,BV$10,$AG438,1,1),0)</f>
        <v>0.47463768115942029</v>
      </c>
      <c r="BW438" s="205">
        <f ca="1">IF($AH438&gt;0,OFFSET(DATA!$F$6,BW$10+27*(7-$AG$8),$AG438,1,1)/OFFSET(DATA!$F$6,BW$10,$AG438,1,1),0)</f>
        <v>0.4807162534435262</v>
      </c>
      <c r="BX438" s="205">
        <f ca="1">IF($AH438&gt;0,OFFSET(DATA!$F$6,BX$10+27*(7-$AG$8),$AG438,1,1)/OFFSET(DATA!$F$6,BX$10,$AG438,1,1),0)</f>
        <v>0.41017780502759044</v>
      </c>
      <c r="BY438" s="205">
        <f ca="1">IF($AH438&gt;0,OFFSET(DATA!$F$6,BY$10+27*(7-$AG$8),$AG438,1,1)/OFFSET(DATA!$F$6,BY$10,$AG438,1,1),0)</f>
        <v>0.5</v>
      </c>
    </row>
    <row r="439" spans="33:77" x14ac:dyDescent="0.2">
      <c r="AG439" s="472">
        <v>428</v>
      </c>
      <c r="AH439" s="471">
        <f ca="1">OFFSET(DATA!$F$6,$AG$10,$AG439,1,1)</f>
        <v>260</v>
      </c>
      <c r="AI439" s="205">
        <f ca="1">IF($AH439&gt;0,OFFSET(DATA!$F$6,$AG$10+27*AI$10,$AG439,1,1)/$AH439,0)</f>
        <v>0.30769230769230771</v>
      </c>
      <c r="AJ439" s="205">
        <f ca="1">IF($AH439&gt;0,OFFSET(DATA!$F$6,$AG$10+27*AJ$10,$AG439,1,1)/$AH439,0)</f>
        <v>7.6923076923076927E-3</v>
      </c>
      <c r="AK439" s="205">
        <f ca="1">IF($AH439&gt;0,OFFSET(DATA!$F$6,$AG$10+27*AK$10,$AG439,1,1)/$AH439,0)</f>
        <v>8.8461538461538466E-2</v>
      </c>
      <c r="AL439" s="205">
        <f ca="1">IF($AH439&gt;0,OFFSET(DATA!$F$6,$AG$10+27*AL$10,$AG439,1,1)/$AH439,0)</f>
        <v>0.23076923076923078</v>
      </c>
      <c r="AM439" s="205">
        <f ca="1">IF($AH439&gt;0,OFFSET(DATA!$F$6,$AG$10+27*AM$10,$AG439,1,1)/$AH439,0)</f>
        <v>0.18846153846153846</v>
      </c>
      <c r="AN439" s="205">
        <f ca="1">IF($AH439&gt;0,OFFSET(DATA!$F$6,$AG$10+27*AN$10,$AG439,1,1)/$AH439,0)</f>
        <v>6.1538461538461542E-2</v>
      </c>
      <c r="AO439" s="472">
        <f ca="1">OFFSET(DATA!$F$6,$AG$10+27*AO$10,$AG439,1,1)</f>
        <v>18</v>
      </c>
      <c r="AP439" s="472">
        <f t="shared" ca="1" si="14"/>
        <v>18</v>
      </c>
      <c r="AQ439" s="471"/>
      <c r="AR439" s="471">
        <f ca="1">OFFSET(DATA!$F$6,25,$AG439,1,1)</f>
        <v>8413</v>
      </c>
      <c r="AS439" s="205">
        <f ca="1">IF($AR439&gt;0,OFFSET(DATA!$F$6,25+27*AS$10,$AG439,1,1)/$AR439,0)</f>
        <v>0.47295851658148103</v>
      </c>
      <c r="AT439" s="205">
        <f ca="1">IF($AR439&gt;0,OFFSET(DATA!$F$6,25+27*AT$10,$AG439,1,1)/$AR439,0)</f>
        <v>7.4884107928206347E-3</v>
      </c>
      <c r="AU439" s="205">
        <f ca="1">IF($AR439&gt;0,OFFSET(DATA!$F$6,25+27*AU$10,$AG439,1,1)/$AR439,0)</f>
        <v>0.11648639011054321</v>
      </c>
      <c r="AV439" s="205">
        <f ca="1">IF($AR439&gt;0,OFFSET(DATA!$F$6,25+27*AV$10,$AG439,1,1)/$AR439,0)</f>
        <v>9.9370022584096038E-2</v>
      </c>
      <c r="AW439" s="205">
        <f ca="1">IF($AR439&gt;0,OFFSET(DATA!$F$6,25+27*AW$10,$AG439,1,1)/$AR439,0)</f>
        <v>0.1141091168429811</v>
      </c>
      <c r="AX439" s="205">
        <f ca="1">IF($AR439&gt;0,OFFSET(DATA!$F$6,25+27*AX$10,$AG439,1,1)/$AR439,0)</f>
        <v>4.2790918816117914E-2</v>
      </c>
      <c r="AY439" s="471"/>
      <c r="AZ439" s="471"/>
      <c r="BA439" s="472">
        <f t="shared" ca="1" si="13"/>
        <v>19</v>
      </c>
      <c r="BB439" s="205">
        <f ca="1">IF($AH439&gt;0,OFFSET(DATA!$F$6,BB$10+27*(7-$AG$8),$AG439,1,1)/OFFSET(DATA!$F$6,BB$10,$AG439,1,1),0)</f>
        <v>0.30769230769230771</v>
      </c>
      <c r="BC439" s="205">
        <f ca="1">IF($AH439&gt;0,OFFSET(DATA!$F$6,BC$10+27*(7-$AG$8),$AG439,1,1)/OFFSET(DATA!$F$6,BC$10,$AG439,1,1),0)</f>
        <v>0.14851485148514851</v>
      </c>
      <c r="BD439" s="205">
        <f ca="1">IF($AH439&gt;0,OFFSET(DATA!$F$6,BD$10+27*(7-$AG$8),$AG439,1,1)/OFFSET(DATA!$F$6,BD$10,$AG439,1,1),0)</f>
        <v>0.19642857142857142</v>
      </c>
      <c r="BE439" s="205">
        <f ca="1">IF($AH439&gt;0,OFFSET(DATA!$F$6,BE$10+27*(7-$AG$8),$AG439,1,1)/OFFSET(DATA!$F$6,BE$10,$AG439,1,1),0)</f>
        <v>0.1864406779661017</v>
      </c>
      <c r="BF439" s="205">
        <f ca="1">IF($AH439&gt;0,OFFSET(DATA!$F$6,BF$10+27*(7-$AG$8),$AG439,1,1)/OFFSET(DATA!$F$6,BF$10,$AG439,1,1),0)</f>
        <v>0.45560747663551404</v>
      </c>
      <c r="BG439" s="205">
        <f ca="1">IF($AH439&gt;0,OFFSET(DATA!$F$6,BG$10+27*(7-$AG$8),$AG439,1,1)/OFFSET(DATA!$F$6,BG$10,$AG439,1,1),0)</f>
        <v>0.46666666666666667</v>
      </c>
      <c r="BH439" s="205">
        <f ca="1">IF($AH439&gt;0,OFFSET(DATA!$F$6,BH$10+27*(7-$AG$8),$AG439,1,1)/OFFSET(DATA!$F$6,BH$10,$AG439,1,1),0)</f>
        <v>0.42424242424242425</v>
      </c>
      <c r="BI439" s="205">
        <f ca="1">IF($AH439&gt;0,OFFSET(DATA!$F$6,BI$10+27*(7-$AG$8),$AG439,1,1)/OFFSET(DATA!$F$6,BI$10,$AG439,1,1),0)</f>
        <v>0.39189189189189189</v>
      </c>
      <c r="BJ439" s="205">
        <f ca="1">IF($AH439&gt;0,OFFSET(DATA!$F$6,BJ$10+27*(7-$AG$8),$AG439,1,1)/OFFSET(DATA!$F$6,BJ$10,$AG439,1,1),0)</f>
        <v>0.56209150326797386</v>
      </c>
      <c r="BK439" s="205">
        <f ca="1">IF($AH439&gt;0,OFFSET(DATA!$F$6,BK$10+27*(7-$AG$8),$AG439,1,1)/OFFSET(DATA!$F$6,BK$10,$AG439,1,1),0)</f>
        <v>0.32420091324200911</v>
      </c>
      <c r="BL439" s="205">
        <f ca="1">IF($AH439&gt;0,OFFSET(DATA!$F$6,BL$10+27*(7-$AG$8),$AG439,1,1)/OFFSET(DATA!$F$6,BL$10,$AG439,1,1),0)</f>
        <v>0.48761904761904762</v>
      </c>
      <c r="BM439" s="205">
        <f ca="1">IF($AH439&gt;0,OFFSET(DATA!$F$6,BM$10+27*(7-$AG$8),$AG439,1,1)/OFFSET(DATA!$F$6,BM$10,$AG439,1,1),0)</f>
        <v>0.39519650655021832</v>
      </c>
      <c r="BN439" s="205">
        <f ca="1">IF($AH439&gt;0,OFFSET(DATA!$F$6,BN$10+27*(7-$AG$8),$AG439,1,1)/OFFSET(DATA!$F$6,BN$10,$AG439,1,1),0)</f>
        <v>0.33750000000000002</v>
      </c>
      <c r="BO439" s="205">
        <f ca="1">IF($AH439&gt;0,OFFSET(DATA!$F$6,BO$10+27*(7-$AG$8),$AG439,1,1)/OFFSET(DATA!$F$6,BO$10,$AG439,1,1),0)</f>
        <v>0.8342696629213483</v>
      </c>
      <c r="BP439" s="205">
        <f ca="1">IF($AH439&gt;0,OFFSET(DATA!$F$6,BP$10+27*(7-$AG$8),$AG439,1,1)/OFFSET(DATA!$F$6,BP$10,$AG439,1,1),0)</f>
        <v>0.68581687612208253</v>
      </c>
      <c r="BQ439" s="205">
        <f ca="1">IF($AH439&gt;0,OFFSET(DATA!$F$6,BQ$10+27*(7-$AG$8),$AG439,1,1)/OFFSET(DATA!$F$6,BQ$10,$AG439,1,1),0)</f>
        <v>0.64516129032258063</v>
      </c>
      <c r="BR439" s="205">
        <f ca="1">IF($AH439&gt;0,OFFSET(DATA!$F$6,BR$10+27*(7-$AG$8),$AG439,1,1)/OFFSET(DATA!$F$6,BR$10,$AG439,1,1),0)</f>
        <v>0.53898305084745768</v>
      </c>
      <c r="BS439" s="205">
        <f ca="1">IF($AH439&gt;0,OFFSET(DATA!$F$6,BS$10+27*(7-$AG$8),$AG439,1,1)/OFFSET(DATA!$F$6,BS$10,$AG439,1,1),0)</f>
        <v>0.24623115577889448</v>
      </c>
      <c r="BT439" s="205">
        <f ca="1">IF($AH439&gt;0,OFFSET(DATA!$F$6,BT$10+27*(7-$AG$8),$AG439,1,1)/OFFSET(DATA!$F$6,BT$10,$AG439,1,1),0)</f>
        <v>0.44642857142857145</v>
      </c>
      <c r="BU439" s="205">
        <f ca="1">IF($AH439&gt;0,OFFSET(DATA!$F$6,BU$10+27*(7-$AG$8),$AG439,1,1)/OFFSET(DATA!$F$6,BU$10,$AG439,1,1),0)</f>
        <v>0.20512820512820512</v>
      </c>
      <c r="BV439" s="205">
        <f ca="1">IF($AH439&gt;0,OFFSET(DATA!$F$6,BV$10+27*(7-$AG$8),$AG439,1,1)/OFFSET(DATA!$F$6,BV$10,$AG439,1,1),0)</f>
        <v>0.46689895470383275</v>
      </c>
      <c r="BW439" s="205">
        <f ca="1">IF($AH439&gt;0,OFFSET(DATA!$F$6,BW$10+27*(7-$AG$8),$AG439,1,1)/OFFSET(DATA!$F$6,BW$10,$AG439,1,1),0)</f>
        <v>0.53046062407132244</v>
      </c>
      <c r="BX439" s="205">
        <f ca="1">IF($AH439&gt;0,OFFSET(DATA!$F$6,BX$10+27*(7-$AG$8),$AG439,1,1)/OFFSET(DATA!$F$6,BX$10,$AG439,1,1),0)</f>
        <v>0.49565756823821339</v>
      </c>
      <c r="BY439" s="205">
        <f ca="1">IF($AH439&gt;0,OFFSET(DATA!$F$6,BY$10+27*(7-$AG$8),$AG439,1,1)/OFFSET(DATA!$F$6,BY$10,$AG439,1,1),0)</f>
        <v>0.45454545454545453</v>
      </c>
    </row>
    <row r="440" spans="33:77" x14ac:dyDescent="0.2">
      <c r="AG440" s="472">
        <v>429</v>
      </c>
      <c r="AH440" s="471">
        <f ca="1">OFFSET(DATA!$F$6,$AG$10,$AG440,1,1)</f>
        <v>274</v>
      </c>
      <c r="AI440" s="205">
        <f ca="1">IF($AH440&gt;0,OFFSET(DATA!$F$6,$AG$10+27*AI$10,$AG440,1,1)/$AH440,0)</f>
        <v>0.31386861313868614</v>
      </c>
      <c r="AJ440" s="205">
        <f ca="1">IF($AH440&gt;0,OFFSET(DATA!$F$6,$AG$10+27*AJ$10,$AG440,1,1)/$AH440,0)</f>
        <v>7.2992700729927005E-3</v>
      </c>
      <c r="AK440" s="205">
        <f ca="1">IF($AH440&gt;0,OFFSET(DATA!$F$6,$AG$10+27*AK$10,$AG440,1,1)/$AH440,0)</f>
        <v>8.0291970802919707E-2</v>
      </c>
      <c r="AL440" s="205">
        <f ca="1">IF($AH440&gt;0,OFFSET(DATA!$F$6,$AG$10+27*AL$10,$AG440,1,1)/$AH440,0)</f>
        <v>0.17518248175182483</v>
      </c>
      <c r="AM440" s="205">
        <f ca="1">IF($AH440&gt;0,OFFSET(DATA!$F$6,$AG$10+27*AM$10,$AG440,1,1)/$AH440,0)</f>
        <v>0.20802919708029197</v>
      </c>
      <c r="AN440" s="205">
        <f ca="1">IF($AH440&gt;0,OFFSET(DATA!$F$6,$AG$10+27*AN$10,$AG440,1,1)/$AH440,0)</f>
        <v>7.2992700729927001E-2</v>
      </c>
      <c r="AO440" s="472">
        <f ca="1">OFFSET(DATA!$F$6,$AG$10+27*AO$10,$AG440,1,1)</f>
        <v>18</v>
      </c>
      <c r="AP440" s="472">
        <f t="shared" ca="1" si="14"/>
        <v>18</v>
      </c>
      <c r="AQ440" s="471"/>
      <c r="AR440" s="471">
        <f ca="1">OFFSET(DATA!$F$6,25,$AG440,1,1)</f>
        <v>8614</v>
      </c>
      <c r="AS440" s="205">
        <f ca="1">IF($AR440&gt;0,OFFSET(DATA!$F$6,25+27*AS$10,$AG440,1,1)/$AR440,0)</f>
        <v>0.47852333410726722</v>
      </c>
      <c r="AT440" s="205">
        <f ca="1">IF($AR440&gt;0,OFFSET(DATA!$F$6,25+27*AT$10,$AG440,1,1)/$AR440,0)</f>
        <v>7.3136754121198048E-3</v>
      </c>
      <c r="AU440" s="205">
        <f ca="1">IF($AR440&gt;0,OFFSET(DATA!$F$6,25+27*AU$10,$AG440,1,1)/$AR440,0)</f>
        <v>0.11423264453215695</v>
      </c>
      <c r="AV440" s="205">
        <f ca="1">IF($AR440&gt;0,OFFSET(DATA!$F$6,25+27*AV$10,$AG440,1,1)/$AR440,0)</f>
        <v>9.9140933364290695E-2</v>
      </c>
      <c r="AW440" s="205">
        <f ca="1">IF($AR440&gt;0,OFFSET(DATA!$F$6,25+27*AW$10,$AG440,1,1)/$AR440,0)</f>
        <v>0.11736707685163687</v>
      </c>
      <c r="AX440" s="205">
        <f ca="1">IF($AR440&gt;0,OFFSET(DATA!$F$6,25+27*AX$10,$AG440,1,1)/$AR440,0)</f>
        <v>4.3649872300905501E-2</v>
      </c>
      <c r="AY440" s="471"/>
      <c r="AZ440" s="471"/>
      <c r="BA440" s="472">
        <f t="shared" ca="1" si="13"/>
        <v>18</v>
      </c>
      <c r="BB440" s="205">
        <f ca="1">IF($AH440&gt;0,OFFSET(DATA!$F$6,BB$10+27*(7-$AG$8),$AG440,1,1)/OFFSET(DATA!$F$6,BB$10,$AG440,1,1),0)</f>
        <v>0.31386861313868614</v>
      </c>
      <c r="BC440" s="205">
        <f ca="1">IF($AH440&gt;0,OFFSET(DATA!$F$6,BC$10+27*(7-$AG$8),$AG440,1,1)/OFFSET(DATA!$F$6,BC$10,$AG440,1,1),0)</f>
        <v>0.12149532710280374</v>
      </c>
      <c r="BD440" s="205">
        <f ca="1">IF($AH440&gt;0,OFFSET(DATA!$F$6,BD$10+27*(7-$AG$8),$AG440,1,1)/OFFSET(DATA!$F$6,BD$10,$AG440,1,1),0)</f>
        <v>0.21311475409836064</v>
      </c>
      <c r="BE440" s="205">
        <f ca="1">IF($AH440&gt;0,OFFSET(DATA!$F$6,BE$10+27*(7-$AG$8),$AG440,1,1)/OFFSET(DATA!$F$6,BE$10,$AG440,1,1),0)</f>
        <v>0.20338983050847459</v>
      </c>
      <c r="BF440" s="205">
        <f ca="1">IF($AH440&gt;0,OFFSET(DATA!$F$6,BF$10+27*(7-$AG$8),$AG440,1,1)/OFFSET(DATA!$F$6,BF$10,$AG440,1,1),0)</f>
        <v>0.44917257683215128</v>
      </c>
      <c r="BG440" s="205">
        <f ca="1">IF($AH440&gt;0,OFFSET(DATA!$F$6,BG$10+27*(7-$AG$8),$AG440,1,1)/OFFSET(DATA!$F$6,BG$10,$AG440,1,1),0)</f>
        <v>0.44680851063829785</v>
      </c>
      <c r="BH440" s="205">
        <f ca="1">IF($AH440&gt;0,OFFSET(DATA!$F$6,BH$10+27*(7-$AG$8),$AG440,1,1)/OFFSET(DATA!$F$6,BH$10,$AG440,1,1),0)</f>
        <v>0.38028169014084506</v>
      </c>
      <c r="BI440" s="205">
        <f ca="1">IF($AH440&gt;0,OFFSET(DATA!$F$6,BI$10+27*(7-$AG$8),$AG440,1,1)/OFFSET(DATA!$F$6,BI$10,$AG440,1,1),0)</f>
        <v>0.40461215932914046</v>
      </c>
      <c r="BJ440" s="205">
        <f ca="1">IF($AH440&gt;0,OFFSET(DATA!$F$6,BJ$10+27*(7-$AG$8),$AG440,1,1)/OFFSET(DATA!$F$6,BJ$10,$AG440,1,1),0)</f>
        <v>0.53749999999999998</v>
      </c>
      <c r="BK440" s="205">
        <f ca="1">IF($AH440&gt;0,OFFSET(DATA!$F$6,BK$10+27*(7-$AG$8),$AG440,1,1)/OFFSET(DATA!$F$6,BK$10,$AG440,1,1),0)</f>
        <v>0.30252100840336132</v>
      </c>
      <c r="BL440" s="205">
        <f ca="1">IF($AH440&gt;0,OFFSET(DATA!$F$6,BL$10+27*(7-$AG$8),$AG440,1,1)/OFFSET(DATA!$F$6,BL$10,$AG440,1,1),0)</f>
        <v>0.49261992619926198</v>
      </c>
      <c r="BM440" s="205">
        <f ca="1">IF($AH440&gt;0,OFFSET(DATA!$F$6,BM$10+27*(7-$AG$8),$AG440,1,1)/OFFSET(DATA!$F$6,BM$10,$AG440,1,1),0)</f>
        <v>0.43421052631578949</v>
      </c>
      <c r="BN440" s="205">
        <f ca="1">IF($AH440&gt;0,OFFSET(DATA!$F$6,BN$10+27*(7-$AG$8),$AG440,1,1)/OFFSET(DATA!$F$6,BN$10,$AG440,1,1),0)</f>
        <v>0.34146341463414637</v>
      </c>
      <c r="BO440" s="205">
        <f ca="1">IF($AH440&gt;0,OFFSET(DATA!$F$6,BO$10+27*(7-$AG$8),$AG440,1,1)/OFFSET(DATA!$F$6,BO$10,$AG440,1,1),0)</f>
        <v>0.83235294117647063</v>
      </c>
      <c r="BP440" s="205">
        <f ca="1">IF($AH440&gt;0,OFFSET(DATA!$F$6,BP$10+27*(7-$AG$8),$AG440,1,1)/OFFSET(DATA!$F$6,BP$10,$AG440,1,1),0)</f>
        <v>0.67586206896551726</v>
      </c>
      <c r="BQ440" s="205">
        <f ca="1">IF($AH440&gt;0,OFFSET(DATA!$F$6,BQ$10+27*(7-$AG$8),$AG440,1,1)/OFFSET(DATA!$F$6,BQ$10,$AG440,1,1),0)</f>
        <v>0.6205357142857143</v>
      </c>
      <c r="BR440" s="205">
        <f ca="1">IF($AH440&gt;0,OFFSET(DATA!$F$6,BR$10+27*(7-$AG$8),$AG440,1,1)/OFFSET(DATA!$F$6,BR$10,$AG440,1,1),0)</f>
        <v>0.52218430034129693</v>
      </c>
      <c r="BS440" s="205">
        <f ca="1">IF($AH440&gt;0,OFFSET(DATA!$F$6,BS$10+27*(7-$AG$8),$AG440,1,1)/OFFSET(DATA!$F$6,BS$10,$AG440,1,1),0)</f>
        <v>0.2560386473429952</v>
      </c>
      <c r="BT440" s="205">
        <f ca="1">IF($AH440&gt;0,OFFSET(DATA!$F$6,BT$10+27*(7-$AG$8),$AG440,1,1)/OFFSET(DATA!$F$6,BT$10,$AG440,1,1),0)</f>
        <v>0.44067796610169491</v>
      </c>
      <c r="BU440" s="205">
        <f ca="1">IF($AH440&gt;0,OFFSET(DATA!$F$6,BU$10+27*(7-$AG$8),$AG440,1,1)/OFFSET(DATA!$F$6,BU$10,$AG440,1,1),0)</f>
        <v>0.20930232558139536</v>
      </c>
      <c r="BV440" s="205">
        <f ca="1">IF($AH440&gt;0,OFFSET(DATA!$F$6,BV$10+27*(7-$AG$8),$AG440,1,1)/OFFSET(DATA!$F$6,BV$10,$AG440,1,1),0)</f>
        <v>0.50653594771241828</v>
      </c>
      <c r="BW440" s="205">
        <f ca="1">IF($AH440&gt;0,OFFSET(DATA!$F$6,BW$10+27*(7-$AG$8),$AG440,1,1)/OFFSET(DATA!$F$6,BW$10,$AG440,1,1),0)</f>
        <v>0.53868613138686128</v>
      </c>
      <c r="BX440" s="205">
        <f ca="1">IF($AH440&gt;0,OFFSET(DATA!$F$6,BX$10+27*(7-$AG$8),$AG440,1,1)/OFFSET(DATA!$F$6,BX$10,$AG440,1,1),0)</f>
        <v>0.50533175355450233</v>
      </c>
      <c r="BY440" s="205">
        <f ca="1">IF($AH440&gt;0,OFFSET(DATA!$F$6,BY$10+27*(7-$AG$8),$AG440,1,1)/OFFSET(DATA!$F$6,BY$10,$AG440,1,1),0)</f>
        <v>0.45859872611464969</v>
      </c>
    </row>
    <row r="441" spans="33:77" x14ac:dyDescent="0.2">
      <c r="AG441" s="472">
        <v>430</v>
      </c>
      <c r="AH441" s="471">
        <f ca="1">OFFSET(DATA!$F$6,$AG$10,$AG441,1,1)</f>
        <v>273</v>
      </c>
      <c r="AI441" s="205">
        <f ca="1">IF($AH441&gt;0,OFFSET(DATA!$F$6,$AG$10+27*AI$10,$AG441,1,1)/$AH441,0)</f>
        <v>0.31135531135531136</v>
      </c>
      <c r="AJ441" s="205">
        <f ca="1">IF($AH441&gt;0,OFFSET(DATA!$F$6,$AG$10+27*AJ$10,$AG441,1,1)/$AH441,0)</f>
        <v>7.326007326007326E-3</v>
      </c>
      <c r="AK441" s="205">
        <f ca="1">IF($AH441&gt;0,OFFSET(DATA!$F$6,$AG$10+27*AK$10,$AG441,1,1)/$AH441,0)</f>
        <v>7.6923076923076927E-2</v>
      </c>
      <c r="AL441" s="205">
        <f ca="1">IF($AH441&gt;0,OFFSET(DATA!$F$6,$AG$10+27*AL$10,$AG441,1,1)/$AH441,0)</f>
        <v>0.1575091575091575</v>
      </c>
      <c r="AM441" s="205">
        <f ca="1">IF($AH441&gt;0,OFFSET(DATA!$F$6,$AG$10+27*AM$10,$AG441,1,1)/$AH441,0)</f>
        <v>0.27472527472527475</v>
      </c>
      <c r="AN441" s="205">
        <f ca="1">IF($AH441&gt;0,OFFSET(DATA!$F$6,$AG$10+27*AN$10,$AG441,1,1)/$AH441,0)</f>
        <v>8.7912087912087919E-2</v>
      </c>
      <c r="AO441" s="472">
        <f ca="1">OFFSET(DATA!$F$6,$AG$10+27*AO$10,$AG441,1,1)</f>
        <v>17</v>
      </c>
      <c r="AP441" s="472">
        <f t="shared" ca="1" si="14"/>
        <v>17</v>
      </c>
      <c r="AQ441" s="471"/>
      <c r="AR441" s="471">
        <f ca="1">OFFSET(DATA!$F$6,25,$AG441,1,1)</f>
        <v>8775</v>
      </c>
      <c r="AS441" s="205">
        <f ca="1">IF($AR441&gt;0,OFFSET(DATA!$F$6,25+27*AS$10,$AG441,1,1)/$AR441,0)</f>
        <v>0.48011396011396013</v>
      </c>
      <c r="AT441" s="205">
        <f ca="1">IF($AR441&gt;0,OFFSET(DATA!$F$6,25+27*AT$10,$AG441,1,1)/$AR441,0)</f>
        <v>7.4074074074074077E-3</v>
      </c>
      <c r="AU441" s="205">
        <f ca="1">IF($AR441&gt;0,OFFSET(DATA!$F$6,25+27*AU$10,$AG441,1,1)/$AR441,0)</f>
        <v>0.11407407407407408</v>
      </c>
      <c r="AV441" s="205">
        <f ca="1">IF($AR441&gt;0,OFFSET(DATA!$F$6,25+27*AV$10,$AG441,1,1)/$AR441,0)</f>
        <v>9.6182336182336181E-2</v>
      </c>
      <c r="AW441" s="205">
        <f ca="1">IF($AR441&gt;0,OFFSET(DATA!$F$6,25+27*AW$10,$AG441,1,1)/$AR441,0)</f>
        <v>0.12854700854700854</v>
      </c>
      <c r="AX441" s="205">
        <f ca="1">IF($AR441&gt;0,OFFSET(DATA!$F$6,25+27*AX$10,$AG441,1,1)/$AR441,0)</f>
        <v>5.1509971509971511E-2</v>
      </c>
      <c r="AY441" s="471"/>
      <c r="AZ441" s="471"/>
      <c r="BA441" s="472">
        <f t="shared" ca="1" si="13"/>
        <v>18</v>
      </c>
      <c r="BB441" s="205">
        <f ca="1">IF($AH441&gt;0,OFFSET(DATA!$F$6,BB$10+27*(7-$AG$8),$AG441,1,1)/OFFSET(DATA!$F$6,BB$10,$AG441,1,1),0)</f>
        <v>0.31135531135531136</v>
      </c>
      <c r="BC441" s="205">
        <f ca="1">IF($AH441&gt;0,OFFSET(DATA!$F$6,BC$10+27*(7-$AG$8),$AG441,1,1)/OFFSET(DATA!$F$6,BC$10,$AG441,1,1),0)</f>
        <v>0.12727272727272726</v>
      </c>
      <c r="BD441" s="205">
        <f ca="1">IF($AH441&gt;0,OFFSET(DATA!$F$6,BD$10+27*(7-$AG$8),$AG441,1,1)/OFFSET(DATA!$F$6,BD$10,$AG441,1,1),0)</f>
        <v>0.234375</v>
      </c>
      <c r="BE441" s="205">
        <f ca="1">IF($AH441&gt;0,OFFSET(DATA!$F$6,BE$10+27*(7-$AG$8),$AG441,1,1)/OFFSET(DATA!$F$6,BE$10,$AG441,1,1),0)</f>
        <v>0.21186440677966101</v>
      </c>
      <c r="BF441" s="205">
        <f ca="1">IF($AH441&gt;0,OFFSET(DATA!$F$6,BF$10+27*(7-$AG$8),$AG441,1,1)/OFFSET(DATA!$F$6,BF$10,$AG441,1,1),0)</f>
        <v>0.45626477541371158</v>
      </c>
      <c r="BG441" s="205">
        <f ca="1">IF($AH441&gt;0,OFFSET(DATA!$F$6,BG$10+27*(7-$AG$8),$AG441,1,1)/OFFSET(DATA!$F$6,BG$10,$AG441,1,1),0)</f>
        <v>0.47619047619047616</v>
      </c>
      <c r="BH441" s="205">
        <f ca="1">IF($AH441&gt;0,OFFSET(DATA!$F$6,BH$10+27*(7-$AG$8),$AG441,1,1)/OFFSET(DATA!$F$6,BH$10,$AG441,1,1),0)</f>
        <v>0.3783783783783784</v>
      </c>
      <c r="BI441" s="205">
        <f ca="1">IF($AH441&gt;0,OFFSET(DATA!$F$6,BI$10+27*(7-$AG$8),$AG441,1,1)/OFFSET(DATA!$F$6,BI$10,$AG441,1,1),0)</f>
        <v>0.40187891440501045</v>
      </c>
      <c r="BJ441" s="205">
        <f ca="1">IF($AH441&gt;0,OFFSET(DATA!$F$6,BJ$10+27*(7-$AG$8),$AG441,1,1)/OFFSET(DATA!$F$6,BJ$10,$AG441,1,1),0)</f>
        <v>0.54140127388535031</v>
      </c>
      <c r="BK441" s="205">
        <f ca="1">IF($AH441&gt;0,OFFSET(DATA!$F$6,BK$10+27*(7-$AG$8),$AG441,1,1)/OFFSET(DATA!$F$6,BK$10,$AG441,1,1),0)</f>
        <v>0.30364372469635625</v>
      </c>
      <c r="BL441" s="205">
        <f ca="1">IF($AH441&gt;0,OFFSET(DATA!$F$6,BL$10+27*(7-$AG$8),$AG441,1,1)/OFFSET(DATA!$F$6,BL$10,$AG441,1,1),0)</f>
        <v>0.49552772808586765</v>
      </c>
      <c r="BM441" s="205">
        <f ca="1">IF($AH441&gt;0,OFFSET(DATA!$F$6,BM$10+27*(7-$AG$8),$AG441,1,1)/OFFSET(DATA!$F$6,BM$10,$AG441,1,1),0)</f>
        <v>0.43926247288503256</v>
      </c>
      <c r="BN441" s="205">
        <f ca="1">IF($AH441&gt;0,OFFSET(DATA!$F$6,BN$10+27*(7-$AG$8),$AG441,1,1)/OFFSET(DATA!$F$6,BN$10,$AG441,1,1),0)</f>
        <v>0.38372093023255816</v>
      </c>
      <c r="BO441" s="205">
        <f ca="1">IF($AH441&gt;0,OFFSET(DATA!$F$6,BO$10+27*(7-$AG$8),$AG441,1,1)/OFFSET(DATA!$F$6,BO$10,$AG441,1,1),0)</f>
        <v>0.83987915407854985</v>
      </c>
      <c r="BP441" s="205">
        <f ca="1">IF($AH441&gt;0,OFFSET(DATA!$F$6,BP$10+27*(7-$AG$8),$AG441,1,1)/OFFSET(DATA!$F$6,BP$10,$AG441,1,1),0)</f>
        <v>0.69965870307167233</v>
      </c>
      <c r="BQ441" s="205">
        <f ca="1">IF($AH441&gt;0,OFFSET(DATA!$F$6,BQ$10+27*(7-$AG$8),$AG441,1,1)/OFFSET(DATA!$F$6,BQ$10,$AG441,1,1),0)</f>
        <v>0.62008733624454149</v>
      </c>
      <c r="BR441" s="205">
        <f ca="1">IF($AH441&gt;0,OFFSET(DATA!$F$6,BR$10+27*(7-$AG$8),$AG441,1,1)/OFFSET(DATA!$F$6,BR$10,$AG441,1,1),0)</f>
        <v>0.54208754208754206</v>
      </c>
      <c r="BS441" s="205">
        <f ca="1">IF($AH441&gt;0,OFFSET(DATA!$F$6,BS$10+27*(7-$AG$8),$AG441,1,1)/OFFSET(DATA!$F$6,BS$10,$AG441,1,1),0)</f>
        <v>0.2560386473429952</v>
      </c>
      <c r="BT441" s="205">
        <f ca="1">IF($AH441&gt;0,OFFSET(DATA!$F$6,BT$10+27*(7-$AG$8),$AG441,1,1)/OFFSET(DATA!$F$6,BT$10,$AG441,1,1),0)</f>
        <v>0.5</v>
      </c>
      <c r="BU441" s="205">
        <f ca="1">IF($AH441&gt;0,OFFSET(DATA!$F$6,BU$10+27*(7-$AG$8),$AG441,1,1)/OFFSET(DATA!$F$6,BU$10,$AG441,1,1),0)</f>
        <v>0.22093023255813954</v>
      </c>
      <c r="BV441" s="205">
        <f ca="1">IF($AH441&gt;0,OFFSET(DATA!$F$6,BV$10+27*(7-$AG$8),$AG441,1,1)/OFFSET(DATA!$F$6,BV$10,$AG441,1,1),0)</f>
        <v>0.48589341692789967</v>
      </c>
      <c r="BW441" s="205">
        <f ca="1">IF($AH441&gt;0,OFFSET(DATA!$F$6,BW$10+27*(7-$AG$8),$AG441,1,1)/OFFSET(DATA!$F$6,BW$10,$AG441,1,1),0)</f>
        <v>0.51914893617021274</v>
      </c>
      <c r="BX441" s="205">
        <f ca="1">IF($AH441&gt;0,OFFSET(DATA!$F$6,BX$10+27*(7-$AG$8),$AG441,1,1)/OFFSET(DATA!$F$6,BX$10,$AG441,1,1),0)</f>
        <v>0.50028264556246471</v>
      </c>
      <c r="BY441" s="205">
        <f ca="1">IF($AH441&gt;0,OFFSET(DATA!$F$6,BY$10+27*(7-$AG$8),$AG441,1,1)/OFFSET(DATA!$F$6,BY$10,$AG441,1,1),0)</f>
        <v>0.48366013071895425</v>
      </c>
    </row>
    <row r="442" spans="33:77" x14ac:dyDescent="0.2">
      <c r="AG442" s="472">
        <v>431</v>
      </c>
      <c r="AH442" s="471">
        <f ca="1">OFFSET(DATA!$F$6,$AG$10,$AG442,1,1)</f>
        <v>263</v>
      </c>
      <c r="AI442" s="205">
        <f ca="1">IF($AH442&gt;0,OFFSET(DATA!$F$6,$AG$10+27*AI$10,$AG442,1,1)/$AH442,0)</f>
        <v>0.27756653992395436</v>
      </c>
      <c r="AJ442" s="205">
        <f ca="1">IF($AH442&gt;0,OFFSET(DATA!$F$6,$AG$10+27*AJ$10,$AG442,1,1)/$AH442,0)</f>
        <v>7.6045627376425855E-3</v>
      </c>
      <c r="AK442" s="205">
        <f ca="1">IF($AH442&gt;0,OFFSET(DATA!$F$6,$AG$10+27*AK$10,$AG442,1,1)/$AH442,0)</f>
        <v>8.3650190114068435E-2</v>
      </c>
      <c r="AL442" s="205">
        <f ca="1">IF($AH442&gt;0,OFFSET(DATA!$F$6,$AG$10+27*AL$10,$AG442,1,1)/$AH442,0)</f>
        <v>0.17870722433460076</v>
      </c>
      <c r="AM442" s="205">
        <f ca="1">IF($AH442&gt;0,OFFSET(DATA!$F$6,$AG$10+27*AM$10,$AG442,1,1)/$AH442,0)</f>
        <v>0.23193916349809887</v>
      </c>
      <c r="AN442" s="205">
        <f ca="1">IF($AH442&gt;0,OFFSET(DATA!$F$6,$AG$10+27*AN$10,$AG442,1,1)/$AH442,0)</f>
        <v>8.7452471482889732E-2</v>
      </c>
      <c r="AO442" s="472">
        <f ca="1">OFFSET(DATA!$F$6,$AG$10+27*AO$10,$AG442,1,1)</f>
        <v>18</v>
      </c>
      <c r="AP442" s="472">
        <f t="shared" ca="1" si="14"/>
        <v>18</v>
      </c>
      <c r="AQ442" s="471"/>
      <c r="AR442" s="471">
        <f ca="1">OFFSET(DATA!$F$6,25,$AG442,1,1)</f>
        <v>8583</v>
      </c>
      <c r="AS442" s="205">
        <f ca="1">IF($AR442&gt;0,OFFSET(DATA!$F$6,25+27*AS$10,$AG442,1,1)/$AR442,0)</f>
        <v>0.47885354771059069</v>
      </c>
      <c r="AT442" s="205">
        <f ca="1">IF($AR442&gt;0,OFFSET(DATA!$F$6,25+27*AT$10,$AG442,1,1)/$AR442,0)</f>
        <v>8.1556565303506929E-3</v>
      </c>
      <c r="AU442" s="205">
        <f ca="1">IF($AR442&gt;0,OFFSET(DATA!$F$6,25+27*AU$10,$AG442,1,1)/$AR442,0)</f>
        <v>0.1141791914249097</v>
      </c>
      <c r="AV442" s="205">
        <f ca="1">IF($AR442&gt;0,OFFSET(DATA!$F$6,25+27*AV$10,$AG442,1,1)/$AR442,0)</f>
        <v>8.9828731212862639E-2</v>
      </c>
      <c r="AW442" s="205">
        <f ca="1">IF($AR442&gt;0,OFFSET(DATA!$F$6,25+27*AW$10,$AG442,1,1)/$AR442,0)</f>
        <v>0.12256786671327041</v>
      </c>
      <c r="AX442" s="205">
        <f ca="1">IF($AR442&gt;0,OFFSET(DATA!$F$6,25+27*AX$10,$AG442,1,1)/$AR442,0)</f>
        <v>5.1846673657229406E-2</v>
      </c>
      <c r="AY442" s="471"/>
      <c r="AZ442" s="471"/>
      <c r="BA442" s="472">
        <f t="shared" ca="1" si="13"/>
        <v>20</v>
      </c>
      <c r="BB442" s="205">
        <f ca="1">IF($AH442&gt;0,OFFSET(DATA!$F$6,BB$10+27*(7-$AG$8),$AG442,1,1)/OFFSET(DATA!$F$6,BB$10,$AG442,1,1),0)</f>
        <v>0.27756653992395436</v>
      </c>
      <c r="BC442" s="205">
        <f ca="1">IF($AH442&gt;0,OFFSET(DATA!$F$6,BC$10+27*(7-$AG$8),$AG442,1,1)/OFFSET(DATA!$F$6,BC$10,$AG442,1,1),0)</f>
        <v>0.14285714285714285</v>
      </c>
      <c r="BD442" s="205">
        <f ca="1">IF($AH442&gt;0,OFFSET(DATA!$F$6,BD$10+27*(7-$AG$8),$AG442,1,1)/OFFSET(DATA!$F$6,BD$10,$AG442,1,1),0)</f>
        <v>0.24561403508771928</v>
      </c>
      <c r="BE442" s="205">
        <f ca="1">IF($AH442&gt;0,OFFSET(DATA!$F$6,BE$10+27*(7-$AG$8),$AG442,1,1)/OFFSET(DATA!$F$6,BE$10,$AG442,1,1),0)</f>
        <v>0.26890756302521007</v>
      </c>
      <c r="BF442" s="205">
        <f ca="1">IF($AH442&gt;0,OFFSET(DATA!$F$6,BF$10+27*(7-$AG$8),$AG442,1,1)/OFFSET(DATA!$F$6,BF$10,$AG442,1,1),0)</f>
        <v>0.45803357314148679</v>
      </c>
      <c r="BG442" s="205">
        <f ca="1">IF($AH442&gt;0,OFFSET(DATA!$F$6,BG$10+27*(7-$AG$8),$AG442,1,1)/OFFSET(DATA!$F$6,BG$10,$AG442,1,1),0)</f>
        <v>0.5714285714285714</v>
      </c>
      <c r="BH442" s="205">
        <f ca="1">IF($AH442&gt;0,OFFSET(DATA!$F$6,BH$10+27*(7-$AG$8),$AG442,1,1)/OFFSET(DATA!$F$6,BH$10,$AG442,1,1),0)</f>
        <v>0.41095890410958902</v>
      </c>
      <c r="BI442" s="205">
        <f ca="1">IF($AH442&gt;0,OFFSET(DATA!$F$6,BI$10+27*(7-$AG$8),$AG442,1,1)/OFFSET(DATA!$F$6,BI$10,$AG442,1,1),0)</f>
        <v>0.39515279241306639</v>
      </c>
      <c r="BJ442" s="205">
        <f ca="1">IF($AH442&gt;0,OFFSET(DATA!$F$6,BJ$10+27*(7-$AG$8),$AG442,1,1)/OFFSET(DATA!$F$6,BJ$10,$AG442,1,1),0)</f>
        <v>0.57534246575342463</v>
      </c>
      <c r="BK442" s="205">
        <f ca="1">IF($AH442&gt;0,OFFSET(DATA!$F$6,BK$10+27*(7-$AG$8),$AG442,1,1)/OFFSET(DATA!$F$6,BK$10,$AG442,1,1),0)</f>
        <v>0.32</v>
      </c>
      <c r="BL442" s="205">
        <f ca="1">IF($AH442&gt;0,OFFSET(DATA!$F$6,BL$10+27*(7-$AG$8),$AG442,1,1)/OFFSET(DATA!$F$6,BL$10,$AG442,1,1),0)</f>
        <v>0.49787234042553191</v>
      </c>
      <c r="BM442" s="205">
        <f ca="1">IF($AH442&gt;0,OFFSET(DATA!$F$6,BM$10+27*(7-$AG$8),$AG442,1,1)/OFFSET(DATA!$F$6,BM$10,$AG442,1,1),0)</f>
        <v>0.43482905982905984</v>
      </c>
      <c r="BN442" s="205">
        <f ca="1">IF($AH442&gt;0,OFFSET(DATA!$F$6,BN$10+27*(7-$AG$8),$AG442,1,1)/OFFSET(DATA!$F$6,BN$10,$AG442,1,1),0)</f>
        <v>0.44444444444444442</v>
      </c>
      <c r="BO442" s="205">
        <f ca="1">IF($AH442&gt;0,OFFSET(DATA!$F$6,BO$10+27*(7-$AG$8),$AG442,1,1)/OFFSET(DATA!$F$6,BO$10,$AG442,1,1),0)</f>
        <v>0.83094555873925502</v>
      </c>
      <c r="BP442" s="205">
        <f ca="1">IF($AH442&gt;0,OFFSET(DATA!$F$6,BP$10+27*(7-$AG$8),$AG442,1,1)/OFFSET(DATA!$F$6,BP$10,$AG442,1,1),0)</f>
        <v>0.73333333333333328</v>
      </c>
      <c r="BQ442" s="205">
        <f ca="1">IF($AH442&gt;0,OFFSET(DATA!$F$6,BQ$10+27*(7-$AG$8),$AG442,1,1)/OFFSET(DATA!$F$6,BQ$10,$AG442,1,1),0)</f>
        <v>0.62244897959183676</v>
      </c>
      <c r="BR442" s="205">
        <f ca="1">IF($AH442&gt;0,OFFSET(DATA!$F$6,BR$10+27*(7-$AG$8),$AG442,1,1)/OFFSET(DATA!$F$6,BR$10,$AG442,1,1),0)</f>
        <v>0.55749128919860624</v>
      </c>
      <c r="BS442" s="205">
        <f ca="1">IF($AH442&gt;0,OFFSET(DATA!$F$6,BS$10+27*(7-$AG$8),$AG442,1,1)/OFFSET(DATA!$F$6,BS$10,$AG442,1,1),0)</f>
        <v>0.28140703517587939</v>
      </c>
      <c r="BT442" s="205">
        <f ca="1">IF($AH442&gt;0,OFFSET(DATA!$F$6,BT$10+27*(7-$AG$8),$AG442,1,1)/OFFSET(DATA!$F$6,BT$10,$AG442,1,1),0)</f>
        <v>0.48484848484848486</v>
      </c>
      <c r="BU442" s="205">
        <f ca="1">IF($AH442&gt;0,OFFSET(DATA!$F$6,BU$10+27*(7-$AG$8),$AG442,1,1)/OFFSET(DATA!$F$6,BU$10,$AG442,1,1),0)</f>
        <v>0.23684210526315788</v>
      </c>
      <c r="BV442" s="205">
        <f ca="1">IF($AH442&gt;0,OFFSET(DATA!$F$6,BV$10+27*(7-$AG$8),$AG442,1,1)/OFFSET(DATA!$F$6,BV$10,$AG442,1,1),0)</f>
        <v>0.5</v>
      </c>
      <c r="BW442" s="205">
        <f ca="1">IF($AH442&gt;0,OFFSET(DATA!$F$6,BW$10+27*(7-$AG$8),$AG442,1,1)/OFFSET(DATA!$F$6,BW$10,$AG442,1,1),0)</f>
        <v>0.50346740638002774</v>
      </c>
      <c r="BX442" s="205">
        <f ca="1">IF($AH442&gt;0,OFFSET(DATA!$F$6,BX$10+27*(7-$AG$8),$AG442,1,1)/OFFSET(DATA!$F$6,BX$10,$AG442,1,1),0)</f>
        <v>0.46795235394214407</v>
      </c>
      <c r="BY442" s="205">
        <f ca="1">IF($AH442&gt;0,OFFSET(DATA!$F$6,BY$10+27*(7-$AG$8),$AG442,1,1)/OFFSET(DATA!$F$6,BY$10,$AG442,1,1),0)</f>
        <v>0.46938775510204084</v>
      </c>
    </row>
    <row r="443" spans="33:77" x14ac:dyDescent="0.2">
      <c r="AG443" s="472">
        <v>432</v>
      </c>
      <c r="AH443" s="471">
        <f ca="1">OFFSET(DATA!$F$6,$AG$10,$AG443,1,1)</f>
        <v>247</v>
      </c>
      <c r="AI443" s="205">
        <f ca="1">IF($AH443&gt;0,OFFSET(DATA!$F$6,$AG$10+27*AI$10,$AG443,1,1)/$AH443,0)</f>
        <v>0.29554655870445345</v>
      </c>
      <c r="AJ443" s="205">
        <f ca="1">IF($AH443&gt;0,OFFSET(DATA!$F$6,$AG$10+27*AJ$10,$AG443,1,1)/$AH443,0)</f>
        <v>8.0971659919028341E-3</v>
      </c>
      <c r="AK443" s="205">
        <f ca="1">IF($AH443&gt;0,OFFSET(DATA!$F$6,$AG$10+27*AK$10,$AG443,1,1)/$AH443,0)</f>
        <v>8.5020242914979755E-2</v>
      </c>
      <c r="AL443" s="205">
        <f ca="1">IF($AH443&gt;0,OFFSET(DATA!$F$6,$AG$10+27*AL$10,$AG443,1,1)/$AH443,0)</f>
        <v>0.19433198380566802</v>
      </c>
      <c r="AM443" s="205">
        <f ca="1">IF($AH443&gt;0,OFFSET(DATA!$F$6,$AG$10+27*AM$10,$AG443,1,1)/$AH443,0)</f>
        <v>0.24291497975708501</v>
      </c>
      <c r="AN443" s="205">
        <f ca="1">IF($AH443&gt;0,OFFSET(DATA!$F$6,$AG$10+27*AN$10,$AG443,1,1)/$AH443,0)</f>
        <v>8.0971659919028341E-2</v>
      </c>
      <c r="AO443" s="472">
        <f ca="1">OFFSET(DATA!$F$6,$AG$10+27*AO$10,$AG443,1,1)</f>
        <v>17</v>
      </c>
      <c r="AP443" s="472">
        <f t="shared" ca="1" si="14"/>
        <v>17</v>
      </c>
      <c r="AQ443" s="471"/>
      <c r="AR443" s="471">
        <f ca="1">OFFSET(DATA!$F$6,25,$AG443,1,1)</f>
        <v>7856</v>
      </c>
      <c r="AS443" s="205">
        <f ca="1">IF($AR443&gt;0,OFFSET(DATA!$F$6,25+27*AS$10,$AG443,1,1)/$AR443,0)</f>
        <v>0.48026985743380857</v>
      </c>
      <c r="AT443" s="205">
        <f ca="1">IF($AR443&gt;0,OFFSET(DATA!$F$6,25+27*AT$10,$AG443,1,1)/$AR443,0)</f>
        <v>7.255600814663951E-3</v>
      </c>
      <c r="AU443" s="205">
        <f ca="1">IF($AR443&gt;0,OFFSET(DATA!$F$6,25+27*AU$10,$AG443,1,1)/$AR443,0)</f>
        <v>0.11990835030549898</v>
      </c>
      <c r="AV443" s="205">
        <f ca="1">IF($AR443&gt;0,OFFSET(DATA!$F$6,25+27*AV$10,$AG443,1,1)/$AR443,0)</f>
        <v>9.2286150712830958E-2</v>
      </c>
      <c r="AW443" s="205">
        <f ca="1">IF($AR443&gt;0,OFFSET(DATA!$F$6,25+27*AW$10,$AG443,1,1)/$AR443,0)</f>
        <v>0.11328920570264765</v>
      </c>
      <c r="AX443" s="205">
        <f ca="1">IF($AR443&gt;0,OFFSET(DATA!$F$6,25+27*AX$10,$AG443,1,1)/$AR443,0)</f>
        <v>4.3533604887983704E-2</v>
      </c>
      <c r="AY443" s="471"/>
      <c r="AZ443" s="471"/>
      <c r="BA443" s="472">
        <f t="shared" ca="1" si="13"/>
        <v>20</v>
      </c>
      <c r="BB443" s="205">
        <f ca="1">IF($AH443&gt;0,OFFSET(DATA!$F$6,BB$10+27*(7-$AG$8),$AG443,1,1)/OFFSET(DATA!$F$6,BB$10,$AG443,1,1),0)</f>
        <v>0.29554655870445345</v>
      </c>
      <c r="BC443" s="205">
        <f ca="1">IF($AH443&gt;0,OFFSET(DATA!$F$6,BC$10+27*(7-$AG$8),$AG443,1,1)/OFFSET(DATA!$F$6,BC$10,$AG443,1,1),0)</f>
        <v>0.16161616161616163</v>
      </c>
      <c r="BD443" s="205">
        <f ca="1">IF($AH443&gt;0,OFFSET(DATA!$F$6,BD$10+27*(7-$AG$8),$AG443,1,1)/OFFSET(DATA!$F$6,BD$10,$AG443,1,1),0)</f>
        <v>0.21818181818181817</v>
      </c>
      <c r="BE443" s="205">
        <f ca="1">IF($AH443&gt;0,OFFSET(DATA!$F$6,BE$10+27*(7-$AG$8),$AG443,1,1)/OFFSET(DATA!$F$6,BE$10,$AG443,1,1),0)</f>
        <v>0.25217391304347825</v>
      </c>
      <c r="BF443" s="205">
        <f ca="1">IF($AH443&gt;0,OFFSET(DATA!$F$6,BF$10+27*(7-$AG$8),$AG443,1,1)/OFFSET(DATA!$F$6,BF$10,$AG443,1,1),0)</f>
        <v>0.47630922693266831</v>
      </c>
      <c r="BG443" s="205">
        <f ca="1">IF($AH443&gt;0,OFFSET(DATA!$F$6,BG$10+27*(7-$AG$8),$AG443,1,1)/OFFSET(DATA!$F$6,BG$10,$AG443,1,1),0)</f>
        <v>0.56756756756756754</v>
      </c>
      <c r="BH443" s="205">
        <f ca="1">IF($AH443&gt;0,OFFSET(DATA!$F$6,BH$10+27*(7-$AG$8),$AG443,1,1)/OFFSET(DATA!$F$6,BH$10,$AG443,1,1),0)</f>
        <v>0.45</v>
      </c>
      <c r="BI443" s="205">
        <f ca="1">IF($AH443&gt;0,OFFSET(DATA!$F$6,BI$10+27*(7-$AG$8),$AG443,1,1)/OFFSET(DATA!$F$6,BI$10,$AG443,1,1),0)</f>
        <v>0.39081746920492721</v>
      </c>
      <c r="BJ443" s="205">
        <f ca="1">IF($AH443&gt;0,OFFSET(DATA!$F$6,BJ$10+27*(7-$AG$8),$AG443,1,1)/OFFSET(DATA!$F$6,BJ$10,$AG443,1,1),0)</f>
        <v>0.56643356643356646</v>
      </c>
      <c r="BK443" s="205">
        <f ca="1">IF($AH443&gt;0,OFFSET(DATA!$F$6,BK$10+27*(7-$AG$8),$AG443,1,1)/OFFSET(DATA!$F$6,BK$10,$AG443,1,1),0)</f>
        <v>0.30097087378640774</v>
      </c>
      <c r="BL443" s="205">
        <f ca="1">IF($AH443&gt;0,OFFSET(DATA!$F$6,BL$10+27*(7-$AG$8),$AG443,1,1)/OFFSET(DATA!$F$6,BL$10,$AG443,1,1),0)</f>
        <v>0.45647558386411891</v>
      </c>
      <c r="BM443" s="205">
        <f ca="1">IF($AH443&gt;0,OFFSET(DATA!$F$6,BM$10+27*(7-$AG$8),$AG443,1,1)/OFFSET(DATA!$F$6,BM$10,$AG443,1,1),0)</f>
        <v>0.41123595505617977</v>
      </c>
      <c r="BN443" s="205">
        <f ca="1">IF($AH443&gt;0,OFFSET(DATA!$F$6,BN$10+27*(7-$AG$8),$AG443,1,1)/OFFSET(DATA!$F$6,BN$10,$AG443,1,1),0)</f>
        <v>0.43037974683544306</v>
      </c>
      <c r="BO443" s="205">
        <f ca="1">IF($AH443&gt;0,OFFSET(DATA!$F$6,BO$10+27*(7-$AG$8),$AG443,1,1)/OFFSET(DATA!$F$6,BO$10,$AG443,1,1),0)</f>
        <v>0.82544378698224852</v>
      </c>
      <c r="BP443" s="205">
        <f ca="1">IF($AH443&gt;0,OFFSET(DATA!$F$6,BP$10+27*(7-$AG$8),$AG443,1,1)/OFFSET(DATA!$F$6,BP$10,$AG443,1,1),0)</f>
        <v>0.72846441947565543</v>
      </c>
      <c r="BQ443" s="205">
        <f ca="1">IF($AH443&gt;0,OFFSET(DATA!$F$6,BQ$10+27*(7-$AG$8),$AG443,1,1)/OFFSET(DATA!$F$6,BQ$10,$AG443,1,1),0)</f>
        <v>0.56770833333333337</v>
      </c>
      <c r="BR443" s="205">
        <f ca="1">IF($AH443&gt;0,OFFSET(DATA!$F$6,BR$10+27*(7-$AG$8),$AG443,1,1)/OFFSET(DATA!$F$6,BR$10,$AG443,1,1),0)</f>
        <v>0.55094339622641508</v>
      </c>
      <c r="BS443" s="205">
        <f ca="1">IF($AH443&gt;0,OFFSET(DATA!$F$6,BS$10+27*(7-$AG$8),$AG443,1,1)/OFFSET(DATA!$F$6,BS$10,$AG443,1,1),0)</f>
        <v>0.32786885245901637</v>
      </c>
      <c r="BT443" s="205">
        <f ca="1">IF($AH443&gt;0,OFFSET(DATA!$F$6,BT$10+27*(7-$AG$8),$AG443,1,1)/OFFSET(DATA!$F$6,BT$10,$AG443,1,1),0)</f>
        <v>0.5161290322580645</v>
      </c>
      <c r="BU443" s="205">
        <f ca="1">IF($AH443&gt;0,OFFSET(DATA!$F$6,BU$10+27*(7-$AG$8),$AG443,1,1)/OFFSET(DATA!$F$6,BU$10,$AG443,1,1),0)</f>
        <v>0.24675324675324675</v>
      </c>
      <c r="BV443" s="205">
        <f ca="1">IF($AH443&gt;0,OFFSET(DATA!$F$6,BV$10+27*(7-$AG$8),$AG443,1,1)/OFFSET(DATA!$F$6,BV$10,$AG443,1,1),0)</f>
        <v>0.47407407407407409</v>
      </c>
      <c r="BW443" s="205">
        <f ca="1">IF($AH443&gt;0,OFFSET(DATA!$F$6,BW$10+27*(7-$AG$8),$AG443,1,1)/OFFSET(DATA!$F$6,BW$10,$AG443,1,1),0)</f>
        <v>0.52877138413685842</v>
      </c>
      <c r="BX443" s="205">
        <f ca="1">IF($AH443&gt;0,OFFSET(DATA!$F$6,BX$10+27*(7-$AG$8),$AG443,1,1)/OFFSET(DATA!$F$6,BX$10,$AG443,1,1),0)</f>
        <v>0.50339673913043481</v>
      </c>
      <c r="BY443" s="205">
        <f ca="1">IF($AH443&gt;0,OFFSET(DATA!$F$6,BY$10+27*(7-$AG$8),$AG443,1,1)/OFFSET(DATA!$F$6,BY$10,$AG443,1,1),0)</f>
        <v>0.43548387096774194</v>
      </c>
    </row>
    <row r="444" spans="33:77" x14ac:dyDescent="0.2">
      <c r="AG444" s="472">
        <v>433</v>
      </c>
      <c r="AH444" s="471">
        <f ca="1">OFFSET(DATA!$F$6,$AG$10,$AG444,1,1)</f>
        <v>257</v>
      </c>
      <c r="AI444" s="205">
        <f ca="1">IF($AH444&gt;0,OFFSET(DATA!$F$6,$AG$10+27*AI$10,$AG444,1,1)/$AH444,0)</f>
        <v>0.32295719844357978</v>
      </c>
      <c r="AJ444" s="205">
        <f ca="1">IF($AH444&gt;0,OFFSET(DATA!$F$6,$AG$10+27*AJ$10,$AG444,1,1)/$AH444,0)</f>
        <v>7.7821011673151752E-3</v>
      </c>
      <c r="AK444" s="205">
        <f ca="1">IF($AH444&gt;0,OFFSET(DATA!$F$6,$AG$10+27*AK$10,$AG444,1,1)/$AH444,0)</f>
        <v>7.3929961089494164E-2</v>
      </c>
      <c r="AL444" s="205">
        <f ca="1">IF($AH444&gt;0,OFFSET(DATA!$F$6,$AG$10+27*AL$10,$AG444,1,1)/$AH444,0)</f>
        <v>0.17120622568093385</v>
      </c>
      <c r="AM444" s="205">
        <f ca="1">IF($AH444&gt;0,OFFSET(DATA!$F$6,$AG$10+27*AM$10,$AG444,1,1)/$AH444,0)</f>
        <v>0.28015564202334631</v>
      </c>
      <c r="AN444" s="205">
        <f ca="1">IF($AH444&gt;0,OFFSET(DATA!$F$6,$AG$10+27*AN$10,$AG444,1,1)/$AH444,0)</f>
        <v>7.0038910505836577E-2</v>
      </c>
      <c r="AO444" s="472">
        <f ca="1">OFFSET(DATA!$F$6,$AG$10+27*AO$10,$AG444,1,1)</f>
        <v>18</v>
      </c>
      <c r="AP444" s="472">
        <f t="shared" ca="1" si="14"/>
        <v>18</v>
      </c>
      <c r="AQ444" s="471"/>
      <c r="AR444" s="471">
        <f ca="1">OFFSET(DATA!$F$6,25,$AG444,1,1)</f>
        <v>8004</v>
      </c>
      <c r="AS444" s="205">
        <f ca="1">IF($AR444&gt;0,OFFSET(DATA!$F$6,25+27*AS$10,$AG444,1,1)/$AR444,0)</f>
        <v>0.48988005997001499</v>
      </c>
      <c r="AT444" s="205">
        <f ca="1">IF($AR444&gt;0,OFFSET(DATA!$F$6,25+27*AT$10,$AG444,1,1)/$AR444,0)</f>
        <v>6.8715642178910543E-3</v>
      </c>
      <c r="AU444" s="205">
        <f ca="1">IF($AR444&gt;0,OFFSET(DATA!$F$6,25+27*AU$10,$AG444,1,1)/$AR444,0)</f>
        <v>0.11969015492253873</v>
      </c>
      <c r="AV444" s="205">
        <f ca="1">IF($AR444&gt;0,OFFSET(DATA!$F$6,25+27*AV$10,$AG444,1,1)/$AR444,0)</f>
        <v>9.1954022988505746E-2</v>
      </c>
      <c r="AW444" s="205">
        <f ca="1">IF($AR444&gt;0,OFFSET(DATA!$F$6,25+27*AW$10,$AG444,1,1)/$AR444,0)</f>
        <v>0.1176911544227886</v>
      </c>
      <c r="AX444" s="205">
        <f ca="1">IF($AR444&gt;0,OFFSET(DATA!$F$6,25+27*AX$10,$AG444,1,1)/$AR444,0)</f>
        <v>4.3478260869565216E-2</v>
      </c>
      <c r="AY444" s="471"/>
      <c r="AZ444" s="471"/>
      <c r="BA444" s="472">
        <f t="shared" ca="1" si="13"/>
        <v>18</v>
      </c>
      <c r="BB444" s="205">
        <f ca="1">IF($AH444&gt;0,OFFSET(DATA!$F$6,BB$10+27*(7-$AG$8),$AG444,1,1)/OFFSET(DATA!$F$6,BB$10,$AG444,1,1),0)</f>
        <v>0.32295719844357978</v>
      </c>
      <c r="BC444" s="205">
        <f ca="1">IF($AH444&gt;0,OFFSET(DATA!$F$6,BC$10+27*(7-$AG$8),$AG444,1,1)/OFFSET(DATA!$F$6,BC$10,$AG444,1,1),0)</f>
        <v>0.1941747572815534</v>
      </c>
      <c r="BD444" s="205">
        <f ca="1">IF($AH444&gt;0,OFFSET(DATA!$F$6,BD$10+27*(7-$AG$8),$AG444,1,1)/OFFSET(DATA!$F$6,BD$10,$AG444,1,1),0)</f>
        <v>0.24074074074074073</v>
      </c>
      <c r="BE444" s="205">
        <f ca="1">IF($AH444&gt;0,OFFSET(DATA!$F$6,BE$10+27*(7-$AG$8),$AG444,1,1)/OFFSET(DATA!$F$6,BE$10,$AG444,1,1),0)</f>
        <v>0.25</v>
      </c>
      <c r="BF444" s="205">
        <f ca="1">IF($AH444&gt;0,OFFSET(DATA!$F$6,BF$10+27*(7-$AG$8),$AG444,1,1)/OFFSET(DATA!$F$6,BF$10,$AG444,1,1),0)</f>
        <v>0.50526315789473686</v>
      </c>
      <c r="BG444" s="205">
        <f ca="1">IF($AH444&gt;0,OFFSET(DATA!$F$6,BG$10+27*(7-$AG$8),$AG444,1,1)/OFFSET(DATA!$F$6,BG$10,$AG444,1,1),0)</f>
        <v>0.5641025641025641</v>
      </c>
      <c r="BH444" s="205">
        <f ca="1">IF($AH444&gt;0,OFFSET(DATA!$F$6,BH$10+27*(7-$AG$8),$AG444,1,1)/OFFSET(DATA!$F$6,BH$10,$AG444,1,1),0)</f>
        <v>0.41935483870967744</v>
      </c>
      <c r="BI444" s="205">
        <f ca="1">IF($AH444&gt;0,OFFSET(DATA!$F$6,BI$10+27*(7-$AG$8),$AG444,1,1)/OFFSET(DATA!$F$6,BI$10,$AG444,1,1),0)</f>
        <v>0.38228699551569506</v>
      </c>
      <c r="BJ444" s="205">
        <f ca="1">IF($AH444&gt;0,OFFSET(DATA!$F$6,BJ$10+27*(7-$AG$8),$AG444,1,1)/OFFSET(DATA!$F$6,BJ$10,$AG444,1,1),0)</f>
        <v>0.54838709677419351</v>
      </c>
      <c r="BK444" s="205">
        <f ca="1">IF($AH444&gt;0,OFFSET(DATA!$F$6,BK$10+27*(7-$AG$8),$AG444,1,1)/OFFSET(DATA!$F$6,BK$10,$AG444,1,1),0)</f>
        <v>0.30454545454545456</v>
      </c>
      <c r="BL444" s="205">
        <f ca="1">IF($AH444&gt;0,OFFSET(DATA!$F$6,BL$10+27*(7-$AG$8),$AG444,1,1)/OFFSET(DATA!$F$6,BL$10,$AG444,1,1),0)</f>
        <v>0.45617529880478086</v>
      </c>
      <c r="BM444" s="205">
        <f ca="1">IF($AH444&gt;0,OFFSET(DATA!$F$6,BM$10+27*(7-$AG$8),$AG444,1,1)/OFFSET(DATA!$F$6,BM$10,$AG444,1,1),0)</f>
        <v>0.41666666666666669</v>
      </c>
      <c r="BN444" s="205">
        <f ca="1">IF($AH444&gt;0,OFFSET(DATA!$F$6,BN$10+27*(7-$AG$8),$AG444,1,1)/OFFSET(DATA!$F$6,BN$10,$AG444,1,1),0)</f>
        <v>0.42352941176470588</v>
      </c>
      <c r="BO444" s="205">
        <f ca="1">IF($AH444&gt;0,OFFSET(DATA!$F$6,BO$10+27*(7-$AG$8),$AG444,1,1)/OFFSET(DATA!$F$6,BO$10,$AG444,1,1),0)</f>
        <v>0.85142857142857142</v>
      </c>
      <c r="BP444" s="205">
        <f ca="1">IF($AH444&gt;0,OFFSET(DATA!$F$6,BP$10+27*(7-$AG$8),$AG444,1,1)/OFFSET(DATA!$F$6,BP$10,$AG444,1,1),0)</f>
        <v>0.74723247232472323</v>
      </c>
      <c r="BQ444" s="205">
        <f ca="1">IF($AH444&gt;0,OFFSET(DATA!$F$6,BQ$10+27*(7-$AG$8),$AG444,1,1)/OFFSET(DATA!$F$6,BQ$10,$AG444,1,1),0)</f>
        <v>0.60103626943005184</v>
      </c>
      <c r="BR444" s="205">
        <f ca="1">IF($AH444&gt;0,OFFSET(DATA!$F$6,BR$10+27*(7-$AG$8),$AG444,1,1)/OFFSET(DATA!$F$6,BR$10,$AG444,1,1),0)</f>
        <v>0.54752851711026618</v>
      </c>
      <c r="BS444" s="205">
        <f ca="1">IF($AH444&gt;0,OFFSET(DATA!$F$6,BS$10+27*(7-$AG$8),$AG444,1,1)/OFFSET(DATA!$F$6,BS$10,$AG444,1,1),0)</f>
        <v>0.30681818181818182</v>
      </c>
      <c r="BT444" s="205">
        <f ca="1">IF($AH444&gt;0,OFFSET(DATA!$F$6,BT$10+27*(7-$AG$8),$AG444,1,1)/OFFSET(DATA!$F$6,BT$10,$AG444,1,1),0)</f>
        <v>0.46153846153846156</v>
      </c>
      <c r="BU444" s="205">
        <f ca="1">IF($AH444&gt;0,OFFSET(DATA!$F$6,BU$10+27*(7-$AG$8),$AG444,1,1)/OFFSET(DATA!$F$6,BU$10,$AG444,1,1),0)</f>
        <v>0.30379746835443039</v>
      </c>
      <c r="BV444" s="205">
        <f ca="1">IF($AH444&gt;0,OFFSET(DATA!$F$6,BV$10+27*(7-$AG$8),$AG444,1,1)/OFFSET(DATA!$F$6,BV$10,$AG444,1,1),0)</f>
        <v>0.47426470588235292</v>
      </c>
      <c r="BW444" s="205">
        <f ca="1">IF($AH444&gt;0,OFFSET(DATA!$F$6,BW$10+27*(7-$AG$8),$AG444,1,1)/OFFSET(DATA!$F$6,BW$10,$AG444,1,1),0)</f>
        <v>0.51944012441679632</v>
      </c>
      <c r="BX444" s="205">
        <f ca="1">IF($AH444&gt;0,OFFSET(DATA!$F$6,BX$10+27*(7-$AG$8),$AG444,1,1)/OFFSET(DATA!$F$6,BX$10,$AG444,1,1),0)</f>
        <v>0.53264382676147382</v>
      </c>
      <c r="BY444" s="205">
        <f ca="1">IF($AH444&gt;0,OFFSET(DATA!$F$6,BY$10+27*(7-$AG$8),$AG444,1,1)/OFFSET(DATA!$F$6,BY$10,$AG444,1,1),0)</f>
        <v>0.40799999999999997</v>
      </c>
    </row>
    <row r="445" spans="33:77" x14ac:dyDescent="0.2">
      <c r="AG445" s="472">
        <v>434</v>
      </c>
      <c r="AH445" s="471">
        <f ca="1">OFFSET(DATA!$F$6,$AG$10,$AG445,1,1)</f>
        <v>274</v>
      </c>
      <c r="AI445" s="205">
        <f ca="1">IF($AH445&gt;0,OFFSET(DATA!$F$6,$AG$10+27*AI$10,$AG445,1,1)/$AH445,0)</f>
        <v>0.32116788321167883</v>
      </c>
      <c r="AJ445" s="205">
        <f ca="1">IF($AH445&gt;0,OFFSET(DATA!$F$6,$AG$10+27*AJ$10,$AG445,1,1)/$AH445,0)</f>
        <v>7.2992700729927005E-3</v>
      </c>
      <c r="AK445" s="205">
        <f ca="1">IF($AH445&gt;0,OFFSET(DATA!$F$6,$AG$10+27*AK$10,$AG445,1,1)/$AH445,0)</f>
        <v>7.6642335766423361E-2</v>
      </c>
      <c r="AL445" s="205">
        <f ca="1">IF($AH445&gt;0,OFFSET(DATA!$F$6,$AG$10+27*AL$10,$AG445,1,1)/$AH445,0)</f>
        <v>0.16423357664233576</v>
      </c>
      <c r="AM445" s="205">
        <f ca="1">IF($AH445&gt;0,OFFSET(DATA!$F$6,$AG$10+27*AM$10,$AG445,1,1)/$AH445,0)</f>
        <v>0.24452554744525548</v>
      </c>
      <c r="AN445" s="205">
        <f ca="1">IF($AH445&gt;0,OFFSET(DATA!$F$6,$AG$10+27*AN$10,$AG445,1,1)/$AH445,0)</f>
        <v>9.8540145985401464E-2</v>
      </c>
      <c r="AO445" s="472">
        <f ca="1">OFFSET(DATA!$F$6,$AG$10+27*AO$10,$AG445,1,1)</f>
        <v>19</v>
      </c>
      <c r="AP445" s="472">
        <f t="shared" ca="1" si="14"/>
        <v>19</v>
      </c>
      <c r="AQ445" s="471"/>
      <c r="AR445" s="471">
        <f ca="1">OFFSET(DATA!$F$6,25,$AG445,1,1)</f>
        <v>8224</v>
      </c>
      <c r="AS445" s="205">
        <f ca="1">IF($AR445&gt;0,OFFSET(DATA!$F$6,25+27*AS$10,$AG445,1,1)/$AR445,0)</f>
        <v>0.49051556420233461</v>
      </c>
      <c r="AT445" s="205">
        <f ca="1">IF($AR445&gt;0,OFFSET(DATA!$F$6,25+27*AT$10,$AG445,1,1)/$AR445,0)</f>
        <v>6.6877431906614783E-3</v>
      </c>
      <c r="AU445" s="205">
        <f ca="1">IF($AR445&gt;0,OFFSET(DATA!$F$6,25+27*AU$10,$AG445,1,1)/$AR445,0)</f>
        <v>0.11794747081712062</v>
      </c>
      <c r="AV445" s="205">
        <f ca="1">IF($AR445&gt;0,OFFSET(DATA!$F$6,25+27*AV$10,$AG445,1,1)/$AR445,0)</f>
        <v>7.8915369649805445E-2</v>
      </c>
      <c r="AW445" s="205">
        <f ca="1">IF($AR445&gt;0,OFFSET(DATA!$F$6,25+27*AW$10,$AG445,1,1)/$AR445,0)</f>
        <v>0.1252431906614786</v>
      </c>
      <c r="AX445" s="205">
        <f ca="1">IF($AR445&gt;0,OFFSET(DATA!$F$6,25+27*AX$10,$AG445,1,1)/$AR445,0)</f>
        <v>5.1313229571984434E-2</v>
      </c>
      <c r="AY445" s="471"/>
      <c r="AZ445" s="471"/>
      <c r="BA445" s="472">
        <f t="shared" ca="1" si="13"/>
        <v>18</v>
      </c>
      <c r="BB445" s="205">
        <f ca="1">IF($AH445&gt;0,OFFSET(DATA!$F$6,BB$10+27*(7-$AG$8),$AG445,1,1)/OFFSET(DATA!$F$6,BB$10,$AG445,1,1),0)</f>
        <v>0.32116788321167883</v>
      </c>
      <c r="BC445" s="205">
        <f ca="1">IF($AH445&gt;0,OFFSET(DATA!$F$6,BC$10+27*(7-$AG$8),$AG445,1,1)/OFFSET(DATA!$F$6,BC$10,$AG445,1,1),0)</f>
        <v>0.23076923076923078</v>
      </c>
      <c r="BD445" s="205">
        <f ca="1">IF($AH445&gt;0,OFFSET(DATA!$F$6,BD$10+27*(7-$AG$8),$AG445,1,1)/OFFSET(DATA!$F$6,BD$10,$AG445,1,1),0)</f>
        <v>0.20588235294117646</v>
      </c>
      <c r="BE445" s="205">
        <f ca="1">IF($AH445&gt;0,OFFSET(DATA!$F$6,BE$10+27*(7-$AG$8),$AG445,1,1)/OFFSET(DATA!$F$6,BE$10,$AG445,1,1),0)</f>
        <v>0.22222222222222221</v>
      </c>
      <c r="BF445" s="205">
        <f ca="1">IF($AH445&gt;0,OFFSET(DATA!$F$6,BF$10+27*(7-$AG$8),$AG445,1,1)/OFFSET(DATA!$F$6,BF$10,$AG445,1,1),0)</f>
        <v>0.52941176470588236</v>
      </c>
      <c r="BG445" s="205">
        <f ca="1">IF($AH445&gt;0,OFFSET(DATA!$F$6,BG$10+27*(7-$AG$8),$AG445,1,1)/OFFSET(DATA!$F$6,BG$10,$AG445,1,1),0)</f>
        <v>0.56756756756756754</v>
      </c>
      <c r="BH445" s="205">
        <f ca="1">IF($AH445&gt;0,OFFSET(DATA!$F$6,BH$10+27*(7-$AG$8),$AG445,1,1)/OFFSET(DATA!$F$6,BH$10,$AG445,1,1),0)</f>
        <v>0.375</v>
      </c>
      <c r="BI445" s="205">
        <f ca="1">IF($AH445&gt;0,OFFSET(DATA!$F$6,BI$10+27*(7-$AG$8),$AG445,1,1)/OFFSET(DATA!$F$6,BI$10,$AG445,1,1),0)</f>
        <v>0.38838268792710706</v>
      </c>
      <c r="BJ445" s="205">
        <f ca="1">IF($AH445&gt;0,OFFSET(DATA!$F$6,BJ$10+27*(7-$AG$8),$AG445,1,1)/OFFSET(DATA!$F$6,BJ$10,$AG445,1,1),0)</f>
        <v>0.52694610778443118</v>
      </c>
      <c r="BK445" s="205">
        <f ca="1">IF($AH445&gt;0,OFFSET(DATA!$F$6,BK$10+27*(7-$AG$8),$AG445,1,1)/OFFSET(DATA!$F$6,BK$10,$AG445,1,1),0)</f>
        <v>0.30901287553648071</v>
      </c>
      <c r="BL445" s="205">
        <f ca="1">IF($AH445&gt;0,OFFSET(DATA!$F$6,BL$10+27*(7-$AG$8),$AG445,1,1)/OFFSET(DATA!$F$6,BL$10,$AG445,1,1),0)</f>
        <v>0.45261121856866537</v>
      </c>
      <c r="BM445" s="205">
        <f ca="1">IF($AH445&gt;0,OFFSET(DATA!$F$6,BM$10+27*(7-$AG$8),$AG445,1,1)/OFFSET(DATA!$F$6,BM$10,$AG445,1,1),0)</f>
        <v>0.43044906900328589</v>
      </c>
      <c r="BN445" s="205">
        <f ca="1">IF($AH445&gt;0,OFFSET(DATA!$F$6,BN$10+27*(7-$AG$8),$AG445,1,1)/OFFSET(DATA!$F$6,BN$10,$AG445,1,1),0)</f>
        <v>0.37634408602150538</v>
      </c>
      <c r="BO445" s="205">
        <f ca="1">IF($AH445&gt;0,OFFSET(DATA!$F$6,BO$10+27*(7-$AG$8),$AG445,1,1)/OFFSET(DATA!$F$6,BO$10,$AG445,1,1),0)</f>
        <v>0.83646112600536193</v>
      </c>
      <c r="BP445" s="205">
        <f ca="1">IF($AH445&gt;0,OFFSET(DATA!$F$6,BP$10+27*(7-$AG$8),$AG445,1,1)/OFFSET(DATA!$F$6,BP$10,$AG445,1,1),0)</f>
        <v>0.73684210526315785</v>
      </c>
      <c r="BQ445" s="205">
        <f ca="1">IF($AH445&gt;0,OFFSET(DATA!$F$6,BQ$10+27*(7-$AG$8),$AG445,1,1)/OFFSET(DATA!$F$6,BQ$10,$AG445,1,1),0)</f>
        <v>0.63451776649746194</v>
      </c>
      <c r="BR445" s="205">
        <f ca="1">IF($AH445&gt;0,OFFSET(DATA!$F$6,BR$10+27*(7-$AG$8),$AG445,1,1)/OFFSET(DATA!$F$6,BR$10,$AG445,1,1),0)</f>
        <v>0.50889679715302494</v>
      </c>
      <c r="BS445" s="205">
        <f ca="1">IF($AH445&gt;0,OFFSET(DATA!$F$6,BS$10+27*(7-$AG$8),$AG445,1,1)/OFFSET(DATA!$F$6,BS$10,$AG445,1,1),0)</f>
        <v>0.29378531073446329</v>
      </c>
      <c r="BT445" s="205">
        <f ca="1">IF($AH445&gt;0,OFFSET(DATA!$F$6,BT$10+27*(7-$AG$8),$AG445,1,1)/OFFSET(DATA!$F$6,BT$10,$AG445,1,1),0)</f>
        <v>0.453125</v>
      </c>
      <c r="BU445" s="205">
        <f ca="1">IF($AH445&gt;0,OFFSET(DATA!$F$6,BU$10+27*(7-$AG$8),$AG445,1,1)/OFFSET(DATA!$F$6,BU$10,$AG445,1,1),0)</f>
        <v>0.31325301204819278</v>
      </c>
      <c r="BV445" s="205">
        <f ca="1">IF($AH445&gt;0,OFFSET(DATA!$F$6,BV$10+27*(7-$AG$8),$AG445,1,1)/OFFSET(DATA!$F$6,BV$10,$AG445,1,1),0)</f>
        <v>0.46366782006920415</v>
      </c>
      <c r="BW445" s="205">
        <f ca="1">IF($AH445&gt;0,OFFSET(DATA!$F$6,BW$10+27*(7-$AG$8),$AG445,1,1)/OFFSET(DATA!$F$6,BW$10,$AG445,1,1),0)</f>
        <v>0.53753753753753752</v>
      </c>
      <c r="BX445" s="205">
        <f ca="1">IF($AH445&gt;0,OFFSET(DATA!$F$6,BX$10+27*(7-$AG$8),$AG445,1,1)/OFFSET(DATA!$F$6,BX$10,$AG445,1,1),0)</f>
        <v>0.53178099433606041</v>
      </c>
      <c r="BY445" s="205">
        <f ca="1">IF($AH445&gt;0,OFFSET(DATA!$F$6,BY$10+27*(7-$AG$8),$AG445,1,1)/OFFSET(DATA!$F$6,BY$10,$AG445,1,1),0)</f>
        <v>0.41935483870967744</v>
      </c>
    </row>
    <row r="446" spans="33:77" x14ac:dyDescent="0.2">
      <c r="AG446" s="472">
        <v>435</v>
      </c>
      <c r="AH446" s="471">
        <f ca="1">OFFSET(DATA!$F$6,$AG$10,$AG446,1,1)</f>
        <v>267</v>
      </c>
      <c r="AI446" s="205">
        <f ca="1">IF($AH446&gt;0,OFFSET(DATA!$F$6,$AG$10+27*AI$10,$AG446,1,1)/$AH446,0)</f>
        <v>0.32958801498127338</v>
      </c>
      <c r="AJ446" s="205">
        <f ca="1">IF($AH446&gt;0,OFFSET(DATA!$F$6,$AG$10+27*AJ$10,$AG446,1,1)/$AH446,0)</f>
        <v>7.4906367041198503E-3</v>
      </c>
      <c r="AK446" s="205">
        <f ca="1">IF($AH446&gt;0,OFFSET(DATA!$F$6,$AG$10+27*AK$10,$AG446,1,1)/$AH446,0)</f>
        <v>7.116104868913857E-2</v>
      </c>
      <c r="AL446" s="205">
        <f ca="1">IF($AH446&gt;0,OFFSET(DATA!$F$6,$AG$10+27*AL$10,$AG446,1,1)/$AH446,0)</f>
        <v>0.16479400749063669</v>
      </c>
      <c r="AM446" s="205">
        <f ca="1">IF($AH446&gt;0,OFFSET(DATA!$F$6,$AG$10+27*AM$10,$AG446,1,1)/$AH446,0)</f>
        <v>0.2696629213483146</v>
      </c>
      <c r="AN446" s="205">
        <f ca="1">IF($AH446&gt;0,OFFSET(DATA!$F$6,$AG$10+27*AN$10,$AG446,1,1)/$AH446,0)</f>
        <v>0.13857677902621723</v>
      </c>
      <c r="AO446" s="472">
        <f ca="1">OFFSET(DATA!$F$6,$AG$10+27*AO$10,$AG446,1,1)</f>
        <v>19</v>
      </c>
      <c r="AP446" s="472">
        <f t="shared" ca="1" si="14"/>
        <v>19</v>
      </c>
      <c r="AQ446" s="471"/>
      <c r="AR446" s="471">
        <f ca="1">OFFSET(DATA!$F$6,25,$AG446,1,1)</f>
        <v>8423</v>
      </c>
      <c r="AS446" s="205">
        <f ca="1">IF($AR446&gt;0,OFFSET(DATA!$F$6,25+27*AS$10,$AG446,1,1)/$AR446,0)</f>
        <v>0.48415054018758164</v>
      </c>
      <c r="AT446" s="205">
        <f ca="1">IF($AR446&gt;0,OFFSET(DATA!$F$6,25+27*AT$10,$AG446,1,1)/$AR446,0)</f>
        <v>5.8174047251573074E-3</v>
      </c>
      <c r="AU446" s="205">
        <f ca="1">IF($AR446&gt;0,OFFSET(DATA!$F$6,25+27*AU$10,$AG446,1,1)/$AR446,0)</f>
        <v>0.11421108868574142</v>
      </c>
      <c r="AV446" s="205">
        <f ca="1">IF($AR446&gt;0,OFFSET(DATA!$F$6,25+27*AV$10,$AG446,1,1)/$AR446,0)</f>
        <v>7.5982429063279122E-2</v>
      </c>
      <c r="AW446" s="205">
        <f ca="1">IF($AR446&gt;0,OFFSET(DATA!$F$6,25+27*AW$10,$AG446,1,1)/$AR446,0)</f>
        <v>0.12798290395346076</v>
      </c>
      <c r="AX446" s="205">
        <f ca="1">IF($AR446&gt;0,OFFSET(DATA!$F$6,25+27*AX$10,$AG446,1,1)/$AR446,0)</f>
        <v>5.9598717796509555E-2</v>
      </c>
      <c r="AY446" s="471"/>
      <c r="AZ446" s="471"/>
      <c r="BA446" s="472">
        <f t="shared" ca="1" si="13"/>
        <v>18</v>
      </c>
      <c r="BB446" s="205">
        <f ca="1">IF($AH446&gt;0,OFFSET(DATA!$F$6,BB$10+27*(7-$AG$8),$AG446,1,1)/OFFSET(DATA!$F$6,BB$10,$AG446,1,1),0)</f>
        <v>0.32958801498127338</v>
      </c>
      <c r="BC446" s="205">
        <f ca="1">IF($AH446&gt;0,OFFSET(DATA!$F$6,BC$10+27*(7-$AG$8),$AG446,1,1)/OFFSET(DATA!$F$6,BC$10,$AG446,1,1),0)</f>
        <v>0.24528301886792453</v>
      </c>
      <c r="BD446" s="205">
        <f ca="1">IF($AH446&gt;0,OFFSET(DATA!$F$6,BD$10+27*(7-$AG$8),$AG446,1,1)/OFFSET(DATA!$F$6,BD$10,$AG446,1,1),0)</f>
        <v>0.21126760563380281</v>
      </c>
      <c r="BE446" s="205">
        <f ca="1">IF($AH446&gt;0,OFFSET(DATA!$F$6,BE$10+27*(7-$AG$8),$AG446,1,1)/OFFSET(DATA!$F$6,BE$10,$AG446,1,1),0)</f>
        <v>0.23076923076923078</v>
      </c>
      <c r="BF446" s="205">
        <f ca="1">IF($AH446&gt;0,OFFSET(DATA!$F$6,BF$10+27*(7-$AG$8),$AG446,1,1)/OFFSET(DATA!$F$6,BF$10,$AG446,1,1),0)</f>
        <v>0.51443569553805779</v>
      </c>
      <c r="BG446" s="205">
        <f ca="1">IF($AH446&gt;0,OFFSET(DATA!$F$6,BG$10+27*(7-$AG$8),$AG446,1,1)/OFFSET(DATA!$F$6,BG$10,$AG446,1,1),0)</f>
        <v>0.59459459459459463</v>
      </c>
      <c r="BH446" s="205">
        <f ca="1">IF($AH446&gt;0,OFFSET(DATA!$F$6,BH$10+27*(7-$AG$8),$AG446,1,1)/OFFSET(DATA!$F$6,BH$10,$AG446,1,1),0)</f>
        <v>0.33333333333333331</v>
      </c>
      <c r="BI446" s="205">
        <f ca="1">IF($AH446&gt;0,OFFSET(DATA!$F$6,BI$10+27*(7-$AG$8),$AG446,1,1)/OFFSET(DATA!$F$6,BI$10,$AG446,1,1),0)</f>
        <v>0.38720538720538722</v>
      </c>
      <c r="BJ446" s="205">
        <f ca="1">IF($AH446&gt;0,OFFSET(DATA!$F$6,BJ$10+27*(7-$AG$8),$AG446,1,1)/OFFSET(DATA!$F$6,BJ$10,$AG446,1,1),0)</f>
        <v>0.60344827586206895</v>
      </c>
      <c r="BK446" s="205">
        <f ca="1">IF($AH446&gt;0,OFFSET(DATA!$F$6,BK$10+27*(7-$AG$8),$AG446,1,1)/OFFSET(DATA!$F$6,BK$10,$AG446,1,1),0)</f>
        <v>0.31390134529147984</v>
      </c>
      <c r="BL446" s="205">
        <f ca="1">IF($AH446&gt;0,OFFSET(DATA!$F$6,BL$10+27*(7-$AG$8),$AG446,1,1)/OFFSET(DATA!$F$6,BL$10,$AG446,1,1),0)</f>
        <v>0.48418972332015808</v>
      </c>
      <c r="BM446" s="205">
        <f ca="1">IF($AH446&gt;0,OFFSET(DATA!$F$6,BM$10+27*(7-$AG$8),$AG446,1,1)/OFFSET(DATA!$F$6,BM$10,$AG446,1,1),0)</f>
        <v>0.43114406779661019</v>
      </c>
      <c r="BN446" s="205">
        <f ca="1">IF($AH446&gt;0,OFFSET(DATA!$F$6,BN$10+27*(7-$AG$8),$AG446,1,1)/OFFSET(DATA!$F$6,BN$10,$AG446,1,1),0)</f>
        <v>0.39361702127659576</v>
      </c>
      <c r="BO446" s="205">
        <f ca="1">IF($AH446&gt;0,OFFSET(DATA!$F$6,BO$10+27*(7-$AG$8),$AG446,1,1)/OFFSET(DATA!$F$6,BO$10,$AG446,1,1),0)</f>
        <v>0.86315789473684212</v>
      </c>
      <c r="BP446" s="205">
        <f ca="1">IF($AH446&gt;0,OFFSET(DATA!$F$6,BP$10+27*(7-$AG$8),$AG446,1,1)/OFFSET(DATA!$F$6,BP$10,$AG446,1,1),0)</f>
        <v>0.74100719424460426</v>
      </c>
      <c r="BQ446" s="205">
        <f ca="1">IF($AH446&gt;0,OFFSET(DATA!$F$6,BQ$10+27*(7-$AG$8),$AG446,1,1)/OFFSET(DATA!$F$6,BQ$10,$AG446,1,1),0)</f>
        <v>0.57009345794392519</v>
      </c>
      <c r="BR446" s="205">
        <f ca="1">IF($AH446&gt;0,OFFSET(DATA!$F$6,BR$10+27*(7-$AG$8),$AG446,1,1)/OFFSET(DATA!$F$6,BR$10,$AG446,1,1),0)</f>
        <v>0.49140893470790376</v>
      </c>
      <c r="BS446" s="205">
        <f ca="1">IF($AH446&gt;0,OFFSET(DATA!$F$6,BS$10+27*(7-$AG$8),$AG446,1,1)/OFFSET(DATA!$F$6,BS$10,$AG446,1,1),0)</f>
        <v>0.29608938547486036</v>
      </c>
      <c r="BT446" s="205">
        <f ca="1">IF($AH446&gt;0,OFFSET(DATA!$F$6,BT$10+27*(7-$AG$8),$AG446,1,1)/OFFSET(DATA!$F$6,BT$10,$AG446,1,1),0)</f>
        <v>0.44927536231884058</v>
      </c>
      <c r="BU446" s="205">
        <f ca="1">IF($AH446&gt;0,OFFSET(DATA!$F$6,BU$10+27*(7-$AG$8),$AG446,1,1)/OFFSET(DATA!$F$6,BU$10,$AG446,1,1),0)</f>
        <v>0.29761904761904762</v>
      </c>
      <c r="BV446" s="205">
        <f ca="1">IF($AH446&gt;0,OFFSET(DATA!$F$6,BV$10+27*(7-$AG$8),$AG446,1,1)/OFFSET(DATA!$F$6,BV$10,$AG446,1,1),0)</f>
        <v>0.49466192170818507</v>
      </c>
      <c r="BW446" s="205">
        <f ca="1">IF($AH446&gt;0,OFFSET(DATA!$F$6,BW$10+27*(7-$AG$8),$AG446,1,1)/OFFSET(DATA!$F$6,BW$10,$AG446,1,1),0)</f>
        <v>0.51461988304093564</v>
      </c>
      <c r="BX446" s="205">
        <f ca="1">IF($AH446&gt;0,OFFSET(DATA!$F$6,BX$10+27*(7-$AG$8),$AG446,1,1)/OFFSET(DATA!$F$6,BX$10,$AG446,1,1),0)</f>
        <v>0.48744019138755978</v>
      </c>
      <c r="BY446" s="205">
        <f ca="1">IF($AH446&gt;0,OFFSET(DATA!$F$6,BY$10+27*(7-$AG$8),$AG446,1,1)/OFFSET(DATA!$F$6,BY$10,$AG446,1,1),0)</f>
        <v>0.3923076923076923</v>
      </c>
    </row>
    <row r="447" spans="33:77" x14ac:dyDescent="0.2">
      <c r="AG447" s="472">
        <v>436</v>
      </c>
      <c r="AH447" s="471">
        <f ca="1">OFFSET(DATA!$F$6,$AG$10,$AG447,1,1)</f>
        <v>206</v>
      </c>
      <c r="AI447" s="205">
        <f ca="1">IF($AH447&gt;0,OFFSET(DATA!$F$6,$AG$10+27*AI$10,$AG447,1,1)/$AH447,0)</f>
        <v>0.32524271844660196</v>
      </c>
      <c r="AJ447" s="205">
        <f ca="1">IF($AH447&gt;0,OFFSET(DATA!$F$6,$AG$10+27*AJ$10,$AG447,1,1)/$AH447,0)</f>
        <v>4.8543689320388345E-3</v>
      </c>
      <c r="AK447" s="205">
        <f ca="1">IF($AH447&gt;0,OFFSET(DATA!$F$6,$AG$10+27*AK$10,$AG447,1,1)/$AH447,0)</f>
        <v>8.7378640776699032E-2</v>
      </c>
      <c r="AL447" s="205">
        <f ca="1">IF($AH447&gt;0,OFFSET(DATA!$F$6,$AG$10+27*AL$10,$AG447,1,1)/$AH447,0)</f>
        <v>0.18932038834951456</v>
      </c>
      <c r="AM447" s="205">
        <f ca="1">IF($AH447&gt;0,OFFSET(DATA!$F$6,$AG$10+27*AM$10,$AG447,1,1)/$AH447,0)</f>
        <v>0.19902912621359223</v>
      </c>
      <c r="AN447" s="205">
        <f ca="1">IF($AH447&gt;0,OFFSET(DATA!$F$6,$AG$10+27*AN$10,$AG447,1,1)/$AH447,0)</f>
        <v>6.3106796116504854E-2</v>
      </c>
      <c r="AO447" s="472">
        <f ca="1">OFFSET(DATA!$F$6,$AG$10+27*AO$10,$AG447,1,1)</f>
        <v>20</v>
      </c>
      <c r="AP447" s="472">
        <f t="shared" ca="1" si="14"/>
        <v>20</v>
      </c>
      <c r="AQ447" s="471"/>
      <c r="AR447" s="471">
        <f ca="1">OFFSET(DATA!$F$6,25,$AG447,1,1)</f>
        <v>7705</v>
      </c>
      <c r="AS447" s="205">
        <f ca="1">IF($AR447&gt;0,OFFSET(DATA!$F$6,25+27*AS$10,$AG447,1,1)/$AR447,0)</f>
        <v>0.47514600908500976</v>
      </c>
      <c r="AT447" s="205">
        <f ca="1">IF($AR447&gt;0,OFFSET(DATA!$F$6,25+27*AT$10,$AG447,1,1)/$AR447,0)</f>
        <v>5.1914341336794286E-3</v>
      </c>
      <c r="AU447" s="205">
        <f ca="1">IF($AR447&gt;0,OFFSET(DATA!$F$6,25+27*AU$10,$AG447,1,1)/$AR447,0)</f>
        <v>0.11719662556781311</v>
      </c>
      <c r="AV447" s="205">
        <f ca="1">IF($AR447&gt;0,OFFSET(DATA!$F$6,25+27*AV$10,$AG447,1,1)/$AR447,0)</f>
        <v>7.8650227125243347E-2</v>
      </c>
      <c r="AW447" s="205">
        <f ca="1">IF($AR447&gt;0,OFFSET(DATA!$F$6,25+27*AW$10,$AG447,1,1)/$AR447,0)</f>
        <v>0.10940947436729397</v>
      </c>
      <c r="AX447" s="205">
        <f ca="1">IF($AR447&gt;0,OFFSET(DATA!$F$6,25+27*AX$10,$AG447,1,1)/$AR447,0)</f>
        <v>4.2439974042829329E-2</v>
      </c>
      <c r="AY447" s="471"/>
      <c r="AZ447" s="471"/>
      <c r="BA447" s="472">
        <f t="shared" ca="1" si="13"/>
        <v>18</v>
      </c>
      <c r="BB447" s="205">
        <f ca="1">IF($AH447&gt;0,OFFSET(DATA!$F$6,BB$10+27*(7-$AG$8),$AG447,1,1)/OFFSET(DATA!$F$6,BB$10,$AG447,1,1),0)</f>
        <v>0.32524271844660196</v>
      </c>
      <c r="BC447" s="205">
        <f ca="1">IF($AH447&gt;0,OFFSET(DATA!$F$6,BC$10+27*(7-$AG$8),$AG447,1,1)/OFFSET(DATA!$F$6,BC$10,$AG447,1,1),0)</f>
        <v>0.26530612244897961</v>
      </c>
      <c r="BD447" s="205">
        <f ca="1">IF($AH447&gt;0,OFFSET(DATA!$F$6,BD$10+27*(7-$AG$8),$AG447,1,1)/OFFSET(DATA!$F$6,BD$10,$AG447,1,1),0)</f>
        <v>0.19642857142857142</v>
      </c>
      <c r="BE447" s="205">
        <f ca="1">IF($AH447&gt;0,OFFSET(DATA!$F$6,BE$10+27*(7-$AG$8),$AG447,1,1)/OFFSET(DATA!$F$6,BE$10,$AG447,1,1),0)</f>
        <v>0.21818181818181817</v>
      </c>
      <c r="BF447" s="205">
        <f ca="1">IF($AH447&gt;0,OFFSET(DATA!$F$6,BF$10+27*(7-$AG$8),$AG447,1,1)/OFFSET(DATA!$F$6,BF$10,$AG447,1,1),0)</f>
        <v>0.49030470914127422</v>
      </c>
      <c r="BG447" s="205">
        <f ca="1">IF($AH447&gt;0,OFFSET(DATA!$F$6,BG$10+27*(7-$AG$8),$AG447,1,1)/OFFSET(DATA!$F$6,BG$10,$AG447,1,1),0)</f>
        <v>0.51162790697674421</v>
      </c>
      <c r="BH447" s="205">
        <f ca="1">IF($AH447&gt;0,OFFSET(DATA!$F$6,BH$10+27*(7-$AG$8),$AG447,1,1)/OFFSET(DATA!$F$6,BH$10,$AG447,1,1),0)</f>
        <v>0.38235294117647056</v>
      </c>
      <c r="BI447" s="205">
        <f ca="1">IF($AH447&gt;0,OFFSET(DATA!$F$6,BI$10+27*(7-$AG$8),$AG447,1,1)/OFFSET(DATA!$F$6,BI$10,$AG447,1,1),0)</f>
        <v>0.36696230598669621</v>
      </c>
      <c r="BJ447" s="205">
        <f ca="1">IF($AH447&gt;0,OFFSET(DATA!$F$6,BJ$10+27*(7-$AG$8),$AG447,1,1)/OFFSET(DATA!$F$6,BJ$10,$AG447,1,1),0)</f>
        <v>0.58285714285714285</v>
      </c>
      <c r="BK447" s="205">
        <f ca="1">IF($AH447&gt;0,OFFSET(DATA!$F$6,BK$10+27*(7-$AG$8),$AG447,1,1)/OFFSET(DATA!$F$6,BK$10,$AG447,1,1),0)</f>
        <v>0.30541871921182268</v>
      </c>
      <c r="BL447" s="205">
        <f ca="1">IF($AH447&gt;0,OFFSET(DATA!$F$6,BL$10+27*(7-$AG$8),$AG447,1,1)/OFFSET(DATA!$F$6,BL$10,$AG447,1,1),0)</f>
        <v>0.46136363636363636</v>
      </c>
      <c r="BM447" s="205">
        <f ca="1">IF($AH447&gt;0,OFFSET(DATA!$F$6,BM$10+27*(7-$AG$8),$AG447,1,1)/OFFSET(DATA!$F$6,BM$10,$AG447,1,1),0)</f>
        <v>0.40764331210191085</v>
      </c>
      <c r="BN447" s="205">
        <f ca="1">IF($AH447&gt;0,OFFSET(DATA!$F$6,BN$10+27*(7-$AG$8),$AG447,1,1)/OFFSET(DATA!$F$6,BN$10,$AG447,1,1),0)</f>
        <v>0.37209302325581395</v>
      </c>
      <c r="BO447" s="205">
        <f ca="1">IF($AH447&gt;0,OFFSET(DATA!$F$6,BO$10+27*(7-$AG$8),$AG447,1,1)/OFFSET(DATA!$F$6,BO$10,$AG447,1,1),0)</f>
        <v>0.85276073619631898</v>
      </c>
      <c r="BP447" s="205">
        <f ca="1">IF($AH447&gt;0,OFFSET(DATA!$F$6,BP$10+27*(7-$AG$8),$AG447,1,1)/OFFSET(DATA!$F$6,BP$10,$AG447,1,1),0)</f>
        <v>0.72128060263653482</v>
      </c>
      <c r="BQ447" s="205">
        <f ca="1">IF($AH447&gt;0,OFFSET(DATA!$F$6,BQ$10+27*(7-$AG$8),$AG447,1,1)/OFFSET(DATA!$F$6,BQ$10,$AG447,1,1),0)</f>
        <v>0.55392156862745101</v>
      </c>
      <c r="BR447" s="205">
        <f ca="1">IF($AH447&gt;0,OFFSET(DATA!$F$6,BR$10+27*(7-$AG$8),$AG447,1,1)/OFFSET(DATA!$F$6,BR$10,$AG447,1,1),0)</f>
        <v>0.47272727272727272</v>
      </c>
      <c r="BS447" s="205">
        <f ca="1">IF($AH447&gt;0,OFFSET(DATA!$F$6,BS$10+27*(7-$AG$8),$AG447,1,1)/OFFSET(DATA!$F$6,BS$10,$AG447,1,1),0)</f>
        <v>0.25925925925925924</v>
      </c>
      <c r="BT447" s="205">
        <f ca="1">IF($AH447&gt;0,OFFSET(DATA!$F$6,BT$10+27*(7-$AG$8),$AG447,1,1)/OFFSET(DATA!$F$6,BT$10,$AG447,1,1),0)</f>
        <v>0.375</v>
      </c>
      <c r="BU447" s="205">
        <f ca="1">IF($AH447&gt;0,OFFSET(DATA!$F$6,BU$10+27*(7-$AG$8),$AG447,1,1)/OFFSET(DATA!$F$6,BU$10,$AG447,1,1),0)</f>
        <v>0.16417910447761194</v>
      </c>
      <c r="BV447" s="205">
        <f ca="1">IF($AH447&gt;0,OFFSET(DATA!$F$6,BV$10+27*(7-$AG$8),$AG447,1,1)/OFFSET(DATA!$F$6,BV$10,$AG447,1,1),0)</f>
        <v>0.50416666666666665</v>
      </c>
      <c r="BW447" s="205">
        <f ca="1">IF($AH447&gt;0,OFFSET(DATA!$F$6,BW$10+27*(7-$AG$8),$AG447,1,1)/OFFSET(DATA!$F$6,BW$10,$AG447,1,1),0)</f>
        <v>0.49765258215962443</v>
      </c>
      <c r="BX447" s="205">
        <f ca="1">IF($AH447&gt;0,OFFSET(DATA!$F$6,BX$10+27*(7-$AG$8),$AG447,1,1)/OFFSET(DATA!$F$6,BX$10,$AG447,1,1),0)</f>
        <v>0.51951738821859472</v>
      </c>
      <c r="BY447" s="205">
        <f ca="1">IF($AH447&gt;0,OFFSET(DATA!$F$6,BY$10+27*(7-$AG$8),$AG447,1,1)/OFFSET(DATA!$F$6,BY$10,$AG447,1,1),0)</f>
        <v>0.42452830188679247</v>
      </c>
    </row>
    <row r="448" spans="33:77" x14ac:dyDescent="0.2">
      <c r="AG448" s="472">
        <v>437</v>
      </c>
      <c r="AH448" s="471">
        <f ca="1">OFFSET(DATA!$F$6,$AG$10,$AG448,1,1)</f>
        <v>225</v>
      </c>
      <c r="AI448" s="205">
        <f ca="1">IF($AH448&gt;0,OFFSET(DATA!$F$6,$AG$10+27*AI$10,$AG448,1,1)/$AH448,0)</f>
        <v>0.32444444444444442</v>
      </c>
      <c r="AJ448" s="205">
        <f ca="1">IF($AH448&gt;0,OFFSET(DATA!$F$6,$AG$10+27*AJ$10,$AG448,1,1)/$AH448,0)</f>
        <v>0</v>
      </c>
      <c r="AK448" s="205">
        <f ca="1">IF($AH448&gt;0,OFFSET(DATA!$F$6,$AG$10+27*AK$10,$AG448,1,1)/$AH448,0)</f>
        <v>7.5555555555555556E-2</v>
      </c>
      <c r="AL448" s="205">
        <f ca="1">IF($AH448&gt;0,OFFSET(DATA!$F$6,$AG$10+27*AL$10,$AG448,1,1)/$AH448,0)</f>
        <v>0.15111111111111111</v>
      </c>
      <c r="AM448" s="205">
        <f ca="1">IF($AH448&gt;0,OFFSET(DATA!$F$6,$AG$10+27*AM$10,$AG448,1,1)/$AH448,0)</f>
        <v>0.2</v>
      </c>
      <c r="AN448" s="205">
        <f ca="1">IF($AH448&gt;0,OFFSET(DATA!$F$6,$AG$10+27*AN$10,$AG448,1,1)/$AH448,0)</f>
        <v>5.3333333333333337E-2</v>
      </c>
      <c r="AO448" s="472">
        <f ca="1">OFFSET(DATA!$F$6,$AG$10+27*AO$10,$AG448,1,1)</f>
        <v>20</v>
      </c>
      <c r="AP448" s="472">
        <f t="shared" ca="1" si="14"/>
        <v>20</v>
      </c>
      <c r="AQ448" s="471"/>
      <c r="AR448" s="471">
        <f ca="1">OFFSET(DATA!$F$6,25,$AG448,1,1)</f>
        <v>7940</v>
      </c>
      <c r="AS448" s="205">
        <f ca="1">IF($AR448&gt;0,OFFSET(DATA!$F$6,25+27*AS$10,$AG448,1,1)/$AR448,0)</f>
        <v>0.48853904282115868</v>
      </c>
      <c r="AT448" s="205">
        <f ca="1">IF($AR448&gt;0,OFFSET(DATA!$F$6,25+27*AT$10,$AG448,1,1)/$AR448,0)</f>
        <v>4.0302267002518891E-3</v>
      </c>
      <c r="AU448" s="205">
        <f ca="1">IF($AR448&gt;0,OFFSET(DATA!$F$6,25+27*AU$10,$AG448,1,1)/$AR448,0)</f>
        <v>0.11385390428211586</v>
      </c>
      <c r="AV448" s="205">
        <f ca="1">IF($AR448&gt;0,OFFSET(DATA!$F$6,25+27*AV$10,$AG448,1,1)/$AR448,0)</f>
        <v>8.589420654911839E-2</v>
      </c>
      <c r="AW448" s="205">
        <f ca="1">IF($AR448&gt;0,OFFSET(DATA!$F$6,25+27*AW$10,$AG448,1,1)/$AR448,0)</f>
        <v>0.10554156171284634</v>
      </c>
      <c r="AX448" s="205">
        <f ca="1">IF($AR448&gt;0,OFFSET(DATA!$F$6,25+27*AX$10,$AG448,1,1)/$AR448,0)</f>
        <v>3.7279596977329972E-2</v>
      </c>
      <c r="AY448" s="471"/>
      <c r="AZ448" s="471"/>
      <c r="BA448" s="472">
        <f t="shared" ca="1" si="13"/>
        <v>20</v>
      </c>
      <c r="BB448" s="205">
        <f ca="1">IF($AH448&gt;0,OFFSET(DATA!$F$6,BB$10+27*(7-$AG$8),$AG448,1,1)/OFFSET(DATA!$F$6,BB$10,$AG448,1,1),0)</f>
        <v>0.32444444444444442</v>
      </c>
      <c r="BC448" s="205">
        <f ca="1">IF($AH448&gt;0,OFFSET(DATA!$F$6,BC$10+27*(7-$AG$8),$AG448,1,1)/OFFSET(DATA!$F$6,BC$10,$AG448,1,1),0)</f>
        <v>0.26666666666666666</v>
      </c>
      <c r="BD448" s="205">
        <f ca="1">IF($AH448&gt;0,OFFSET(DATA!$F$6,BD$10+27*(7-$AG$8),$AG448,1,1)/OFFSET(DATA!$F$6,BD$10,$AG448,1,1),0)</f>
        <v>0.20689655172413793</v>
      </c>
      <c r="BE448" s="205">
        <f ca="1">IF($AH448&gt;0,OFFSET(DATA!$F$6,BE$10+27*(7-$AG$8),$AG448,1,1)/OFFSET(DATA!$F$6,BE$10,$AG448,1,1),0)</f>
        <v>0.18260869565217391</v>
      </c>
      <c r="BF448" s="205">
        <f ca="1">IF($AH448&gt;0,OFFSET(DATA!$F$6,BF$10+27*(7-$AG$8),$AG448,1,1)/OFFSET(DATA!$F$6,BF$10,$AG448,1,1),0)</f>
        <v>0.53351206434316356</v>
      </c>
      <c r="BG448" s="205">
        <f ca="1">IF($AH448&gt;0,OFFSET(DATA!$F$6,BG$10+27*(7-$AG$8),$AG448,1,1)/OFFSET(DATA!$F$6,BG$10,$AG448,1,1),0)</f>
        <v>0.5</v>
      </c>
      <c r="BH448" s="205">
        <f ca="1">IF($AH448&gt;0,OFFSET(DATA!$F$6,BH$10+27*(7-$AG$8),$AG448,1,1)/OFFSET(DATA!$F$6,BH$10,$AG448,1,1),0)</f>
        <v>0.37333333333333335</v>
      </c>
      <c r="BI448" s="205">
        <f ca="1">IF($AH448&gt;0,OFFSET(DATA!$F$6,BI$10+27*(7-$AG$8),$AG448,1,1)/OFFSET(DATA!$F$6,BI$10,$AG448,1,1),0)</f>
        <v>0.38111111111111112</v>
      </c>
      <c r="BJ448" s="205">
        <f ca="1">IF($AH448&gt;0,OFFSET(DATA!$F$6,BJ$10+27*(7-$AG$8),$AG448,1,1)/OFFSET(DATA!$F$6,BJ$10,$AG448,1,1),0)</f>
        <v>0.56497175141242939</v>
      </c>
      <c r="BK448" s="205">
        <f ca="1">IF($AH448&gt;0,OFFSET(DATA!$F$6,BK$10+27*(7-$AG$8),$AG448,1,1)/OFFSET(DATA!$F$6,BK$10,$AG448,1,1),0)</f>
        <v>0.35981308411214952</v>
      </c>
      <c r="BL448" s="205">
        <f ca="1">IF($AH448&gt;0,OFFSET(DATA!$F$6,BL$10+27*(7-$AG$8),$AG448,1,1)/OFFSET(DATA!$F$6,BL$10,$AG448,1,1),0)</f>
        <v>0.48373101952277658</v>
      </c>
      <c r="BM448" s="205">
        <f ca="1">IF($AH448&gt;0,OFFSET(DATA!$F$6,BM$10+27*(7-$AG$8),$AG448,1,1)/OFFSET(DATA!$F$6,BM$10,$AG448,1,1),0)</f>
        <v>0.4150537634408602</v>
      </c>
      <c r="BN448" s="205">
        <f ca="1">IF($AH448&gt;0,OFFSET(DATA!$F$6,BN$10+27*(7-$AG$8),$AG448,1,1)/OFFSET(DATA!$F$6,BN$10,$AG448,1,1),0)</f>
        <v>0.35869565217391303</v>
      </c>
      <c r="BO448" s="205">
        <f ca="1">IF($AH448&gt;0,OFFSET(DATA!$F$6,BO$10+27*(7-$AG$8),$AG448,1,1)/OFFSET(DATA!$F$6,BO$10,$AG448,1,1),0)</f>
        <v>0.85</v>
      </c>
      <c r="BP448" s="205">
        <f ca="1">IF($AH448&gt;0,OFFSET(DATA!$F$6,BP$10+27*(7-$AG$8),$AG448,1,1)/OFFSET(DATA!$F$6,BP$10,$AG448,1,1),0)</f>
        <v>0.72495446265938068</v>
      </c>
      <c r="BQ448" s="205">
        <f ca="1">IF($AH448&gt;0,OFFSET(DATA!$F$6,BQ$10+27*(7-$AG$8),$AG448,1,1)/OFFSET(DATA!$F$6,BQ$10,$AG448,1,1),0)</f>
        <v>0.6</v>
      </c>
      <c r="BR448" s="205">
        <f ca="1">IF($AH448&gt;0,OFFSET(DATA!$F$6,BR$10+27*(7-$AG$8),$AG448,1,1)/OFFSET(DATA!$F$6,BR$10,$AG448,1,1),0)</f>
        <v>0.45328719723183392</v>
      </c>
      <c r="BS448" s="205">
        <f ca="1">IF($AH448&gt;0,OFFSET(DATA!$F$6,BS$10+27*(7-$AG$8),$AG448,1,1)/OFFSET(DATA!$F$6,BS$10,$AG448,1,1),0)</f>
        <v>0.33124999999999999</v>
      </c>
      <c r="BT448" s="205">
        <f ca="1">IF($AH448&gt;0,OFFSET(DATA!$F$6,BT$10+27*(7-$AG$8),$AG448,1,1)/OFFSET(DATA!$F$6,BT$10,$AG448,1,1),0)</f>
        <v>0.42105263157894735</v>
      </c>
      <c r="BU448" s="205">
        <f ca="1">IF($AH448&gt;0,OFFSET(DATA!$F$6,BU$10+27*(7-$AG$8),$AG448,1,1)/OFFSET(DATA!$F$6,BU$10,$AG448,1,1),0)</f>
        <v>0.14492753623188406</v>
      </c>
      <c r="BV448" s="205">
        <f ca="1">IF($AH448&gt;0,OFFSET(DATA!$F$6,BV$10+27*(7-$AG$8),$AG448,1,1)/OFFSET(DATA!$F$6,BV$10,$AG448,1,1),0)</f>
        <v>0.49212598425196852</v>
      </c>
      <c r="BW448" s="205">
        <f ca="1">IF($AH448&gt;0,OFFSET(DATA!$F$6,BW$10+27*(7-$AG$8),$AG448,1,1)/OFFSET(DATA!$F$6,BW$10,$AG448,1,1),0)</f>
        <v>0.50523168908819138</v>
      </c>
      <c r="BX448" s="205">
        <f ca="1">IF($AH448&gt;0,OFFSET(DATA!$F$6,BX$10+27*(7-$AG$8),$AG448,1,1)/OFFSET(DATA!$F$6,BX$10,$AG448,1,1),0)</f>
        <v>0.54582763337893292</v>
      </c>
      <c r="BY448" s="205">
        <f ca="1">IF($AH448&gt;0,OFFSET(DATA!$F$6,BY$10+27*(7-$AG$8),$AG448,1,1)/OFFSET(DATA!$F$6,BY$10,$AG448,1,1),0)</f>
        <v>0.37037037037037035</v>
      </c>
    </row>
    <row r="449" spans="33:77" x14ac:dyDescent="0.2">
      <c r="AG449" s="472">
        <v>438</v>
      </c>
      <c r="AH449" s="471">
        <f ca="1">OFFSET(DATA!$F$6,$AG$10,$AG449,1,1)</f>
        <v>241</v>
      </c>
      <c r="AI449" s="205">
        <f ca="1">IF($AH449&gt;0,OFFSET(DATA!$F$6,$AG$10+27*AI$10,$AG449,1,1)/$AH449,0)</f>
        <v>0.26970954356846472</v>
      </c>
      <c r="AJ449" s="205">
        <f ca="1">IF($AH449&gt;0,OFFSET(DATA!$F$6,$AG$10+27*AJ$10,$AG449,1,1)/$AH449,0)</f>
        <v>0</v>
      </c>
      <c r="AK449" s="205">
        <f ca="1">IF($AH449&gt;0,OFFSET(DATA!$F$6,$AG$10+27*AK$10,$AG449,1,1)/$AH449,0)</f>
        <v>6.6390041493775934E-2</v>
      </c>
      <c r="AL449" s="205">
        <f ca="1">IF($AH449&gt;0,OFFSET(DATA!$F$6,$AG$10+27*AL$10,$AG449,1,1)/$AH449,0)</f>
        <v>0.14522821576763487</v>
      </c>
      <c r="AM449" s="205">
        <f ca="1">IF($AH449&gt;0,OFFSET(DATA!$F$6,$AG$10+27*AM$10,$AG449,1,1)/$AH449,0)</f>
        <v>0.28215767634854771</v>
      </c>
      <c r="AN449" s="205">
        <f ca="1">IF($AH449&gt;0,OFFSET(DATA!$F$6,$AG$10+27*AN$10,$AG449,1,1)/$AH449,0)</f>
        <v>7.0539419087136929E-2</v>
      </c>
      <c r="AO449" s="472">
        <f ca="1">OFFSET(DATA!$F$6,$AG$10+27*AO$10,$AG449,1,1)</f>
        <v>20</v>
      </c>
      <c r="AP449" s="472">
        <f t="shared" ca="1" si="14"/>
        <v>20</v>
      </c>
      <c r="AQ449" s="471"/>
      <c r="AR449" s="471">
        <f ca="1">OFFSET(DATA!$F$6,25,$AG449,1,1)</f>
        <v>8267</v>
      </c>
      <c r="AS449" s="205">
        <f ca="1">IF($AR449&gt;0,OFFSET(DATA!$F$6,25+27*AS$10,$AG449,1,1)/$AR449,0)</f>
        <v>0.49147211805975566</v>
      </c>
      <c r="AT449" s="205">
        <f ca="1">IF($AR449&gt;0,OFFSET(DATA!$F$6,25+27*AT$10,$AG449,1,1)/$AR449,0)</f>
        <v>3.3869602032176121E-3</v>
      </c>
      <c r="AU449" s="205">
        <f ca="1">IF($AR449&gt;0,OFFSET(DATA!$F$6,25+27*AU$10,$AG449,1,1)/$AR449,0)</f>
        <v>0.11068102092657554</v>
      </c>
      <c r="AV449" s="205">
        <f ca="1">IF($AR449&gt;0,OFFSET(DATA!$F$6,25+27*AV$10,$AG449,1,1)/$AR449,0)</f>
        <v>9.2536591266481186E-2</v>
      </c>
      <c r="AW449" s="205">
        <f ca="1">IF($AR449&gt;0,OFFSET(DATA!$F$6,25+27*AW$10,$AG449,1,1)/$AR449,0)</f>
        <v>0.11249546389258498</v>
      </c>
      <c r="AX449" s="205">
        <f ca="1">IF($AR449&gt;0,OFFSET(DATA!$F$6,25+27*AX$10,$AG449,1,1)/$AR449,0)</f>
        <v>4.1006411031813232E-2</v>
      </c>
      <c r="AY449" s="471"/>
      <c r="AZ449" s="471"/>
      <c r="BA449" s="472">
        <f t="shared" ca="1" si="13"/>
        <v>20</v>
      </c>
      <c r="BB449" s="205">
        <f ca="1">IF($AH449&gt;0,OFFSET(DATA!$F$6,BB$10+27*(7-$AG$8),$AG449,1,1)/OFFSET(DATA!$F$6,BB$10,$AG449,1,1),0)</f>
        <v>0.26970954356846472</v>
      </c>
      <c r="BC449" s="205">
        <f ca="1">IF($AH449&gt;0,OFFSET(DATA!$F$6,BC$10+27*(7-$AG$8),$AG449,1,1)/OFFSET(DATA!$F$6,BC$10,$AG449,1,1),0)</f>
        <v>0.24561403508771928</v>
      </c>
      <c r="BD449" s="205">
        <f ca="1">IF($AH449&gt;0,OFFSET(DATA!$F$6,BD$10+27*(7-$AG$8),$AG449,1,1)/OFFSET(DATA!$F$6,BD$10,$AG449,1,1),0)</f>
        <v>0.18461538461538463</v>
      </c>
      <c r="BE449" s="205">
        <f ca="1">IF($AH449&gt;0,OFFSET(DATA!$F$6,BE$10+27*(7-$AG$8),$AG449,1,1)/OFFSET(DATA!$F$6,BE$10,$AG449,1,1),0)</f>
        <v>0.19491525423728814</v>
      </c>
      <c r="BF449" s="205">
        <f ca="1">IF($AH449&gt;0,OFFSET(DATA!$F$6,BF$10+27*(7-$AG$8),$AG449,1,1)/OFFSET(DATA!$F$6,BF$10,$AG449,1,1),0)</f>
        <v>0.53475935828877008</v>
      </c>
      <c r="BG449" s="205">
        <f ca="1">IF($AH449&gt;0,OFFSET(DATA!$F$6,BG$10+27*(7-$AG$8),$AG449,1,1)/OFFSET(DATA!$F$6,BG$10,$AG449,1,1),0)</f>
        <v>0.51219512195121952</v>
      </c>
      <c r="BH449" s="205">
        <f ca="1">IF($AH449&gt;0,OFFSET(DATA!$F$6,BH$10+27*(7-$AG$8),$AG449,1,1)/OFFSET(DATA!$F$6,BH$10,$AG449,1,1),0)</f>
        <v>0.34246575342465752</v>
      </c>
      <c r="BI449" s="205">
        <f ca="1">IF($AH449&gt;0,OFFSET(DATA!$F$6,BI$10+27*(7-$AG$8),$AG449,1,1)/OFFSET(DATA!$F$6,BI$10,$AG449,1,1),0)</f>
        <v>0.38853503184713378</v>
      </c>
      <c r="BJ449" s="205">
        <f ca="1">IF($AH449&gt;0,OFFSET(DATA!$F$6,BJ$10+27*(7-$AG$8),$AG449,1,1)/OFFSET(DATA!$F$6,BJ$10,$AG449,1,1),0)</f>
        <v>0.57558139534883723</v>
      </c>
      <c r="BK449" s="205">
        <f ca="1">IF($AH449&gt;0,OFFSET(DATA!$F$6,BK$10+27*(7-$AG$8),$AG449,1,1)/OFFSET(DATA!$F$6,BK$10,$AG449,1,1),0)</f>
        <v>0.36521739130434783</v>
      </c>
      <c r="BL449" s="205">
        <f ca="1">IF($AH449&gt;0,OFFSET(DATA!$F$6,BL$10+27*(7-$AG$8),$AG449,1,1)/OFFSET(DATA!$F$6,BL$10,$AG449,1,1),0)</f>
        <v>0.47250509164969451</v>
      </c>
      <c r="BM449" s="205">
        <f ca="1">IF($AH449&gt;0,OFFSET(DATA!$F$6,BM$10+27*(7-$AG$8),$AG449,1,1)/OFFSET(DATA!$F$6,BM$10,$AG449,1,1),0)</f>
        <v>0.43455497382198954</v>
      </c>
      <c r="BN449" s="205">
        <f ca="1">IF($AH449&gt;0,OFFSET(DATA!$F$6,BN$10+27*(7-$AG$8),$AG449,1,1)/OFFSET(DATA!$F$6,BN$10,$AG449,1,1),0)</f>
        <v>0.33333333333333331</v>
      </c>
      <c r="BO449" s="205">
        <f ca="1">IF($AH449&gt;0,OFFSET(DATA!$F$6,BO$10+27*(7-$AG$8),$AG449,1,1)/OFFSET(DATA!$F$6,BO$10,$AG449,1,1),0)</f>
        <v>0.84745762711864403</v>
      </c>
      <c r="BP449" s="205">
        <f ca="1">IF($AH449&gt;0,OFFSET(DATA!$F$6,BP$10+27*(7-$AG$8),$AG449,1,1)/OFFSET(DATA!$F$6,BP$10,$AG449,1,1),0)</f>
        <v>0.74594594594594599</v>
      </c>
      <c r="BQ449" s="205">
        <f ca="1">IF($AH449&gt;0,OFFSET(DATA!$F$6,BQ$10+27*(7-$AG$8),$AG449,1,1)/OFFSET(DATA!$F$6,BQ$10,$AG449,1,1),0)</f>
        <v>0.62559241706161139</v>
      </c>
      <c r="BR449" s="205">
        <f ca="1">IF($AH449&gt;0,OFFSET(DATA!$F$6,BR$10+27*(7-$AG$8),$AG449,1,1)/OFFSET(DATA!$F$6,BR$10,$AG449,1,1),0)</f>
        <v>0.47457627118644069</v>
      </c>
      <c r="BS449" s="205">
        <f ca="1">IF($AH449&gt;0,OFFSET(DATA!$F$6,BS$10+27*(7-$AG$8),$AG449,1,1)/OFFSET(DATA!$F$6,BS$10,$AG449,1,1),0)</f>
        <v>0.32075471698113206</v>
      </c>
      <c r="BT449" s="205">
        <f ca="1">IF($AH449&gt;0,OFFSET(DATA!$F$6,BT$10+27*(7-$AG$8),$AG449,1,1)/OFFSET(DATA!$F$6,BT$10,$AG449,1,1),0)</f>
        <v>0.38095238095238093</v>
      </c>
      <c r="BU449" s="205">
        <f ca="1">IF($AH449&gt;0,OFFSET(DATA!$F$6,BU$10+27*(7-$AG$8),$AG449,1,1)/OFFSET(DATA!$F$6,BU$10,$AG449,1,1),0)</f>
        <v>0.17142857142857143</v>
      </c>
      <c r="BV449" s="205">
        <f ca="1">IF($AH449&gt;0,OFFSET(DATA!$F$6,BV$10+27*(7-$AG$8),$AG449,1,1)/OFFSET(DATA!$F$6,BV$10,$AG449,1,1),0)</f>
        <v>0.4804270462633452</v>
      </c>
      <c r="BW449" s="205">
        <f ca="1">IF($AH449&gt;0,OFFSET(DATA!$F$6,BW$10+27*(7-$AG$8),$AG449,1,1)/OFFSET(DATA!$F$6,BW$10,$AG449,1,1),0)</f>
        <v>0.49715099715099714</v>
      </c>
      <c r="BX449" s="205">
        <f ca="1">IF($AH449&gt;0,OFFSET(DATA!$F$6,BX$10+27*(7-$AG$8),$AG449,1,1)/OFFSET(DATA!$F$6,BX$10,$AG449,1,1),0)</f>
        <v>0.55332902391725924</v>
      </c>
      <c r="BY449" s="205">
        <f ca="1">IF($AH449&gt;0,OFFSET(DATA!$F$6,BY$10+27*(7-$AG$8),$AG449,1,1)/OFFSET(DATA!$F$6,BY$10,$AG449,1,1),0)</f>
        <v>0.4049586776859504</v>
      </c>
    </row>
    <row r="450" spans="33:77" x14ac:dyDescent="0.2">
      <c r="AG450" s="472">
        <v>439</v>
      </c>
      <c r="AH450" s="471">
        <f ca="1">OFFSET(DATA!$F$6,$AG$10,$AG450,1,1)</f>
        <v>269</v>
      </c>
      <c r="AI450" s="205">
        <f ca="1">IF($AH450&gt;0,OFFSET(DATA!$F$6,$AG$10+27*AI$10,$AG450,1,1)/$AH450,0)</f>
        <v>0.25278810408921931</v>
      </c>
      <c r="AJ450" s="205">
        <f ca="1">IF($AH450&gt;0,OFFSET(DATA!$F$6,$AG$10+27*AJ$10,$AG450,1,1)/$AH450,0)</f>
        <v>0</v>
      </c>
      <c r="AK450" s="205">
        <f ca="1">IF($AH450&gt;0,OFFSET(DATA!$F$6,$AG$10+27*AK$10,$AG450,1,1)/$AH450,0)</f>
        <v>6.3197026022304828E-2</v>
      </c>
      <c r="AL450" s="205">
        <f ca="1">IF($AH450&gt;0,OFFSET(DATA!$F$6,$AG$10+27*AL$10,$AG450,1,1)/$AH450,0)</f>
        <v>0.1449814126394052</v>
      </c>
      <c r="AM450" s="205">
        <f ca="1">IF($AH450&gt;0,OFFSET(DATA!$F$6,$AG$10+27*AM$10,$AG450,1,1)/$AH450,0)</f>
        <v>0.31598513011152418</v>
      </c>
      <c r="AN450" s="205">
        <f ca="1">IF($AH450&gt;0,OFFSET(DATA!$F$6,$AG$10+27*AN$10,$AG450,1,1)/$AH450,0)</f>
        <v>9.6654275092936809E-2</v>
      </c>
      <c r="AO450" s="472">
        <f ca="1">OFFSET(DATA!$F$6,$AG$10+27*AO$10,$AG450,1,1)</f>
        <v>21</v>
      </c>
      <c r="AP450" s="472">
        <f t="shared" ca="1" si="14"/>
        <v>21</v>
      </c>
      <c r="AQ450" s="471"/>
      <c r="AR450" s="471">
        <f ca="1">OFFSET(DATA!$F$6,25,$AG450,1,1)</f>
        <v>8583</v>
      </c>
      <c r="AS450" s="205">
        <f ca="1">IF($AR450&gt;0,OFFSET(DATA!$F$6,25+27*AS$10,$AG450,1,1)/$AR450,0)</f>
        <v>0.48770826051497146</v>
      </c>
      <c r="AT450" s="205">
        <f ca="1">IF($AR450&gt;0,OFFSET(DATA!$F$6,25+27*AT$10,$AG450,1,1)/$AR450,0)</f>
        <v>2.9127344751252475E-3</v>
      </c>
      <c r="AU450" s="205">
        <f ca="1">IF($AR450&gt;0,OFFSET(DATA!$F$6,25+27*AU$10,$AG450,1,1)/$AR450,0)</f>
        <v>0.10777117557963416</v>
      </c>
      <c r="AV450" s="205">
        <f ca="1">IF($AR450&gt;0,OFFSET(DATA!$F$6,25+27*AV$10,$AG450,1,1)/$AR450,0)</f>
        <v>9.0877315623907731E-2</v>
      </c>
      <c r="AW450" s="205">
        <f ca="1">IF($AR450&gt;0,OFFSET(DATA!$F$6,25+27*AW$10,$AG450,1,1)/$AR450,0)</f>
        <v>0.12373296050332051</v>
      </c>
      <c r="AX450" s="205">
        <f ca="1">IF($AR450&gt;0,OFFSET(DATA!$F$6,25+27*AX$10,$AG450,1,1)/$AR450,0)</f>
        <v>4.5205639053943841E-2</v>
      </c>
      <c r="AY450" s="471"/>
      <c r="AZ450" s="471"/>
      <c r="BA450" s="472">
        <f t="shared" ca="1" si="13"/>
        <v>21</v>
      </c>
      <c r="BB450" s="205">
        <f ca="1">IF($AH450&gt;0,OFFSET(DATA!$F$6,BB$10+27*(7-$AG$8),$AG450,1,1)/OFFSET(DATA!$F$6,BB$10,$AG450,1,1),0)</f>
        <v>0.25278810408921931</v>
      </c>
      <c r="BC450" s="205">
        <f ca="1">IF($AH450&gt;0,OFFSET(DATA!$F$6,BC$10+27*(7-$AG$8),$AG450,1,1)/OFFSET(DATA!$F$6,BC$10,$AG450,1,1),0)</f>
        <v>0.25409836065573771</v>
      </c>
      <c r="BD450" s="205">
        <f ca="1">IF($AH450&gt;0,OFFSET(DATA!$F$6,BD$10+27*(7-$AG$8),$AG450,1,1)/OFFSET(DATA!$F$6,BD$10,$AG450,1,1),0)</f>
        <v>0.22058823529411764</v>
      </c>
      <c r="BE450" s="205">
        <f ca="1">IF($AH450&gt;0,OFFSET(DATA!$F$6,BE$10+27*(7-$AG$8),$AG450,1,1)/OFFSET(DATA!$F$6,BE$10,$AG450,1,1),0)</f>
        <v>0.21311475409836064</v>
      </c>
      <c r="BF450" s="205">
        <f ca="1">IF($AH450&gt;0,OFFSET(DATA!$F$6,BF$10+27*(7-$AG$8),$AG450,1,1)/OFFSET(DATA!$F$6,BF$10,$AG450,1,1),0)</f>
        <v>0.55524079320113318</v>
      </c>
      <c r="BG450" s="205">
        <f ca="1">IF($AH450&gt;0,OFFSET(DATA!$F$6,BG$10+27*(7-$AG$8),$AG450,1,1)/OFFSET(DATA!$F$6,BG$10,$AG450,1,1),0)</f>
        <v>0.59090909090909094</v>
      </c>
      <c r="BH450" s="205">
        <f ca="1">IF($AH450&gt;0,OFFSET(DATA!$F$6,BH$10+27*(7-$AG$8),$AG450,1,1)/OFFSET(DATA!$F$6,BH$10,$AG450,1,1),0)</f>
        <v>0.34666666666666668</v>
      </c>
      <c r="BI450" s="205">
        <f ca="1">IF($AH450&gt;0,OFFSET(DATA!$F$6,BI$10+27*(7-$AG$8),$AG450,1,1)/OFFSET(DATA!$F$6,BI$10,$AG450,1,1),0)</f>
        <v>0.39893617021276595</v>
      </c>
      <c r="BJ450" s="205">
        <f ca="1">IF($AH450&gt;0,OFFSET(DATA!$F$6,BJ$10+27*(7-$AG$8),$AG450,1,1)/OFFSET(DATA!$F$6,BJ$10,$AG450,1,1),0)</f>
        <v>0.61271676300578037</v>
      </c>
      <c r="BK450" s="205">
        <f ca="1">IF($AH450&gt;0,OFFSET(DATA!$F$6,BK$10+27*(7-$AG$8),$AG450,1,1)/OFFSET(DATA!$F$6,BK$10,$AG450,1,1),0)</f>
        <v>0.34782608695652173</v>
      </c>
      <c r="BL450" s="205">
        <f ca="1">IF($AH450&gt;0,OFFSET(DATA!$F$6,BL$10+27*(7-$AG$8),$AG450,1,1)/OFFSET(DATA!$F$6,BL$10,$AG450,1,1),0)</f>
        <v>0.470703125</v>
      </c>
      <c r="BM450" s="205">
        <f ca="1">IF($AH450&gt;0,OFFSET(DATA!$F$6,BM$10+27*(7-$AG$8),$AG450,1,1)/OFFSET(DATA!$F$6,BM$10,$AG450,1,1),0)</f>
        <v>0.44308943089430897</v>
      </c>
      <c r="BN450" s="205">
        <f ca="1">IF($AH450&gt;0,OFFSET(DATA!$F$6,BN$10+27*(7-$AG$8),$AG450,1,1)/OFFSET(DATA!$F$6,BN$10,$AG450,1,1),0)</f>
        <v>0.34</v>
      </c>
      <c r="BO450" s="205">
        <f ca="1">IF($AH450&gt;0,OFFSET(DATA!$F$6,BO$10+27*(7-$AG$8),$AG450,1,1)/OFFSET(DATA!$F$6,BO$10,$AG450,1,1),0)</f>
        <v>0.87634408602150538</v>
      </c>
      <c r="BP450" s="205">
        <f ca="1">IF($AH450&gt;0,OFFSET(DATA!$F$6,BP$10+27*(7-$AG$8),$AG450,1,1)/OFFSET(DATA!$F$6,BP$10,$AG450,1,1),0)</f>
        <v>0.75903614457831325</v>
      </c>
      <c r="BQ450" s="205">
        <f ca="1">IF($AH450&gt;0,OFFSET(DATA!$F$6,BQ$10+27*(7-$AG$8),$AG450,1,1)/OFFSET(DATA!$F$6,BQ$10,$AG450,1,1),0)</f>
        <v>0.66976744186046511</v>
      </c>
      <c r="BR450" s="205">
        <f ca="1">IF($AH450&gt;0,OFFSET(DATA!$F$6,BR$10+27*(7-$AG$8),$AG450,1,1)/OFFSET(DATA!$F$6,BR$10,$AG450,1,1),0)</f>
        <v>0.48986486486486486</v>
      </c>
      <c r="BS450" s="205">
        <f ca="1">IF($AH450&gt;0,OFFSET(DATA!$F$6,BS$10+27*(7-$AG$8),$AG450,1,1)/OFFSET(DATA!$F$6,BS$10,$AG450,1,1),0)</f>
        <v>0.29629629629629628</v>
      </c>
      <c r="BT450" s="205">
        <f ca="1">IF($AH450&gt;0,OFFSET(DATA!$F$6,BT$10+27*(7-$AG$8),$AG450,1,1)/OFFSET(DATA!$F$6,BT$10,$AG450,1,1),0)</f>
        <v>0.37313432835820898</v>
      </c>
      <c r="BU450" s="205">
        <f ca="1">IF($AH450&gt;0,OFFSET(DATA!$F$6,BU$10+27*(7-$AG$8),$AG450,1,1)/OFFSET(DATA!$F$6,BU$10,$AG450,1,1),0)</f>
        <v>0.22388059701492538</v>
      </c>
      <c r="BV450" s="205">
        <f ca="1">IF($AH450&gt;0,OFFSET(DATA!$F$6,BV$10+27*(7-$AG$8),$AG450,1,1)/OFFSET(DATA!$F$6,BV$10,$AG450,1,1),0)</f>
        <v>0.51351351351351349</v>
      </c>
      <c r="BW450" s="205">
        <f ca="1">IF($AH450&gt;0,OFFSET(DATA!$F$6,BW$10+27*(7-$AG$8),$AG450,1,1)/OFFSET(DATA!$F$6,BW$10,$AG450,1,1),0)</f>
        <v>0.51978171896316505</v>
      </c>
      <c r="BX450" s="205">
        <f ca="1">IF($AH450&gt;0,OFFSET(DATA!$F$6,BX$10+27*(7-$AG$8),$AG450,1,1)/OFFSET(DATA!$F$6,BX$10,$AG450,1,1),0)</f>
        <v>0.47970926711084194</v>
      </c>
      <c r="BY450" s="205">
        <f ca="1">IF($AH450&gt;0,OFFSET(DATA!$F$6,BY$10+27*(7-$AG$8),$AG450,1,1)/OFFSET(DATA!$F$6,BY$10,$AG450,1,1),0)</f>
        <v>0.3828125</v>
      </c>
    </row>
    <row r="451" spans="33:77" x14ac:dyDescent="0.2">
      <c r="AG451" s="472">
        <v>440</v>
      </c>
      <c r="AH451" s="471">
        <f ca="1">OFFSET(DATA!$F$6,$AG$10,$AG451,1,1)</f>
        <v>219</v>
      </c>
      <c r="AI451" s="205">
        <f ca="1">IF($AH451&gt;0,OFFSET(DATA!$F$6,$AG$10+27*AI$10,$AG451,1,1)/$AH451,0)</f>
        <v>0.23744292237442921</v>
      </c>
      <c r="AJ451" s="205">
        <f ca="1">IF($AH451&gt;0,OFFSET(DATA!$F$6,$AG$10+27*AJ$10,$AG451,1,1)/$AH451,0)</f>
        <v>4.5662100456621002E-3</v>
      </c>
      <c r="AK451" s="205">
        <f ca="1">IF($AH451&gt;0,OFFSET(DATA!$F$6,$AG$10+27*AK$10,$AG451,1,1)/$AH451,0)</f>
        <v>7.7625570776255703E-2</v>
      </c>
      <c r="AL451" s="205">
        <f ca="1">IF($AH451&gt;0,OFFSET(DATA!$F$6,$AG$10+27*AL$10,$AG451,1,1)/$AH451,0)</f>
        <v>0.21917808219178081</v>
      </c>
      <c r="AM451" s="205">
        <f ca="1">IF($AH451&gt;0,OFFSET(DATA!$F$6,$AG$10+27*AM$10,$AG451,1,1)/$AH451,0)</f>
        <v>0.21461187214611871</v>
      </c>
      <c r="AN451" s="205">
        <f ca="1">IF($AH451&gt;0,OFFSET(DATA!$F$6,$AG$10+27*AN$10,$AG451,1,1)/$AH451,0)</f>
        <v>5.9360730593607303E-2</v>
      </c>
      <c r="AO451" s="472">
        <f ca="1">OFFSET(DATA!$F$6,$AG$10+27*AO$10,$AG451,1,1)</f>
        <v>21</v>
      </c>
      <c r="AP451" s="472">
        <f t="shared" ca="1" si="14"/>
        <v>21</v>
      </c>
      <c r="AQ451" s="471"/>
      <c r="AR451" s="471">
        <f ca="1">OFFSET(DATA!$F$6,25,$AG451,1,1)</f>
        <v>7907</v>
      </c>
      <c r="AS451" s="205">
        <f ca="1">IF($AR451&gt;0,OFFSET(DATA!$F$6,25+27*AS$10,$AG451,1,1)/$AR451,0)</f>
        <v>0.4755280131529025</v>
      </c>
      <c r="AT451" s="205">
        <f ca="1">IF($AR451&gt;0,OFFSET(DATA!$F$6,25+27*AT$10,$AG451,1,1)/$AR451,0)</f>
        <v>2.4029341090173262E-3</v>
      </c>
      <c r="AU451" s="205">
        <f ca="1">IF($AR451&gt;0,OFFSET(DATA!$F$6,25+27*AU$10,$AG451,1,1)/$AR451,0)</f>
        <v>0.11217908182622992</v>
      </c>
      <c r="AV451" s="205">
        <f ca="1">IF($AR451&gt;0,OFFSET(DATA!$F$6,25+27*AV$10,$AG451,1,1)/$AR451,0)</f>
        <v>9.4473251549260145E-2</v>
      </c>
      <c r="AW451" s="205">
        <f ca="1">IF($AR451&gt;0,OFFSET(DATA!$F$6,25+27*AW$10,$AG451,1,1)/$AR451,0)</f>
        <v>0.1155937776653598</v>
      </c>
      <c r="AX451" s="205">
        <f ca="1">IF($AR451&gt;0,OFFSET(DATA!$F$6,25+27*AX$10,$AG451,1,1)/$AR451,0)</f>
        <v>3.945870747438978E-2</v>
      </c>
      <c r="AY451" s="471"/>
      <c r="AZ451" s="471"/>
      <c r="BA451" s="472">
        <f t="shared" ca="1" si="13"/>
        <v>22</v>
      </c>
      <c r="BB451" s="205">
        <f ca="1">IF($AH451&gt;0,OFFSET(DATA!$F$6,BB$10+27*(7-$AG$8),$AG451,1,1)/OFFSET(DATA!$F$6,BB$10,$AG451,1,1),0)</f>
        <v>0.23744292237442921</v>
      </c>
      <c r="BC451" s="205">
        <f ca="1">IF($AH451&gt;0,OFFSET(DATA!$F$6,BC$10+27*(7-$AG$8),$AG451,1,1)/OFFSET(DATA!$F$6,BC$10,$AG451,1,1),0)</f>
        <v>0.25471698113207547</v>
      </c>
      <c r="BD451" s="205">
        <f ca="1">IF($AH451&gt;0,OFFSET(DATA!$F$6,BD$10+27*(7-$AG$8),$AG451,1,1)/OFFSET(DATA!$F$6,BD$10,$AG451,1,1),0)</f>
        <v>0.1864406779661017</v>
      </c>
      <c r="BE451" s="205">
        <f ca="1">IF($AH451&gt;0,OFFSET(DATA!$F$6,BE$10+27*(7-$AG$8),$AG451,1,1)/OFFSET(DATA!$F$6,BE$10,$AG451,1,1),0)</f>
        <v>0.21311475409836064</v>
      </c>
      <c r="BF451" s="205">
        <f ca="1">IF($AH451&gt;0,OFFSET(DATA!$F$6,BF$10+27*(7-$AG$8),$AG451,1,1)/OFFSET(DATA!$F$6,BF$10,$AG451,1,1),0)</f>
        <v>0.56321839080459768</v>
      </c>
      <c r="BG451" s="205">
        <f ca="1">IF($AH451&gt;0,OFFSET(DATA!$F$6,BG$10+27*(7-$AG$8),$AG451,1,1)/OFFSET(DATA!$F$6,BG$10,$AG451,1,1),0)</f>
        <v>0.64864864864864868</v>
      </c>
      <c r="BH451" s="205">
        <f ca="1">IF($AH451&gt;0,OFFSET(DATA!$F$6,BH$10+27*(7-$AG$8),$AG451,1,1)/OFFSET(DATA!$F$6,BH$10,$AG451,1,1),0)</f>
        <v>0.31818181818181818</v>
      </c>
      <c r="BI451" s="205">
        <f ca="1">IF($AH451&gt;0,OFFSET(DATA!$F$6,BI$10+27*(7-$AG$8),$AG451,1,1)/OFFSET(DATA!$F$6,BI$10,$AG451,1,1),0)</f>
        <v>0.4120819848975189</v>
      </c>
      <c r="BJ451" s="205">
        <f ca="1">IF($AH451&gt;0,OFFSET(DATA!$F$6,BJ$10+27*(7-$AG$8),$AG451,1,1)/OFFSET(DATA!$F$6,BJ$10,$AG451,1,1),0)</f>
        <v>0.63690476190476186</v>
      </c>
      <c r="BK451" s="205">
        <f ca="1">IF($AH451&gt;0,OFFSET(DATA!$F$6,BK$10+27*(7-$AG$8),$AG451,1,1)/OFFSET(DATA!$F$6,BK$10,$AG451,1,1),0)</f>
        <v>0.28431372549019607</v>
      </c>
      <c r="BL451" s="205">
        <f ca="1">IF($AH451&gt;0,OFFSET(DATA!$F$6,BL$10+27*(7-$AG$8),$AG451,1,1)/OFFSET(DATA!$F$6,BL$10,$AG451,1,1),0)</f>
        <v>0.43678160919540232</v>
      </c>
      <c r="BM451" s="205">
        <f ca="1">IF($AH451&gt;0,OFFSET(DATA!$F$6,BM$10+27*(7-$AG$8),$AG451,1,1)/OFFSET(DATA!$F$6,BM$10,$AG451,1,1),0)</f>
        <v>0.42636457260556127</v>
      </c>
      <c r="BN451" s="205">
        <f ca="1">IF($AH451&gt;0,OFFSET(DATA!$F$6,BN$10+27*(7-$AG$8),$AG451,1,1)/OFFSET(DATA!$F$6,BN$10,$AG451,1,1),0)</f>
        <v>0.36046511627906974</v>
      </c>
      <c r="BO451" s="205">
        <f ca="1">IF($AH451&gt;0,OFFSET(DATA!$F$6,BO$10+27*(7-$AG$8),$AG451,1,1)/OFFSET(DATA!$F$6,BO$10,$AG451,1,1),0)</f>
        <v>0.83142857142857141</v>
      </c>
      <c r="BP451" s="205">
        <f ca="1">IF($AH451&gt;0,OFFSET(DATA!$F$6,BP$10+27*(7-$AG$8),$AG451,1,1)/OFFSET(DATA!$F$6,BP$10,$AG451,1,1),0)</f>
        <v>0.77389705882352944</v>
      </c>
      <c r="BQ451" s="205">
        <f ca="1">IF($AH451&gt;0,OFFSET(DATA!$F$6,BQ$10+27*(7-$AG$8),$AG451,1,1)/OFFSET(DATA!$F$6,BQ$10,$AG451,1,1),0)</f>
        <v>0.64673913043478259</v>
      </c>
      <c r="BR451" s="205">
        <f ca="1">IF($AH451&gt;0,OFFSET(DATA!$F$6,BR$10+27*(7-$AG$8),$AG451,1,1)/OFFSET(DATA!$F$6,BR$10,$AG451,1,1),0)</f>
        <v>0.45945945945945948</v>
      </c>
      <c r="BS451" s="205">
        <f ca="1">IF($AH451&gt;0,OFFSET(DATA!$F$6,BS$10+27*(7-$AG$8),$AG451,1,1)/OFFSET(DATA!$F$6,BS$10,$AG451,1,1),0)</f>
        <v>0.29333333333333333</v>
      </c>
      <c r="BT451" s="205">
        <f ca="1">IF($AH451&gt;0,OFFSET(DATA!$F$6,BT$10+27*(7-$AG$8),$AG451,1,1)/OFFSET(DATA!$F$6,BT$10,$AG451,1,1),0)</f>
        <v>0.34545454545454546</v>
      </c>
      <c r="BU451" s="205">
        <f ca="1">IF($AH451&gt;0,OFFSET(DATA!$F$6,BU$10+27*(7-$AG$8),$AG451,1,1)/OFFSET(DATA!$F$6,BU$10,$AG451,1,1),0)</f>
        <v>0.25806451612903225</v>
      </c>
      <c r="BV451" s="205">
        <f ca="1">IF($AH451&gt;0,OFFSET(DATA!$F$6,BV$10+27*(7-$AG$8),$AG451,1,1)/OFFSET(DATA!$F$6,BV$10,$AG451,1,1),0)</f>
        <v>0.51908396946564883</v>
      </c>
      <c r="BW451" s="205">
        <f ca="1">IF($AH451&gt;0,OFFSET(DATA!$F$6,BW$10+27*(7-$AG$8),$AG451,1,1)/OFFSET(DATA!$F$6,BW$10,$AG451,1,1),0)</f>
        <v>0.4880597014925373</v>
      </c>
      <c r="BX451" s="205">
        <f ca="1">IF($AH451&gt;0,OFFSET(DATA!$F$6,BX$10+27*(7-$AG$8),$AG451,1,1)/OFFSET(DATA!$F$6,BX$10,$AG451,1,1),0)</f>
        <v>0.45379310344827584</v>
      </c>
      <c r="BY451" s="205">
        <f ca="1">IF($AH451&gt;0,OFFSET(DATA!$F$6,BY$10+27*(7-$AG$8),$AG451,1,1)/OFFSET(DATA!$F$6,BY$10,$AG451,1,1),0)</f>
        <v>0.41228070175438597</v>
      </c>
    </row>
    <row r="452" spans="33:77" x14ac:dyDescent="0.2">
      <c r="AG452" s="472">
        <v>441</v>
      </c>
      <c r="AH452" s="471">
        <f ca="1">OFFSET(DATA!$F$6,$AG$10,$AG452,1,1)</f>
        <v>243</v>
      </c>
      <c r="AI452" s="205">
        <f ca="1">IF($AH452&gt;0,OFFSET(DATA!$F$6,$AG$10+27*AI$10,$AG452,1,1)/$AH452,0)</f>
        <v>0.30452674897119342</v>
      </c>
      <c r="AJ452" s="205">
        <f ca="1">IF($AH452&gt;0,OFFSET(DATA!$F$6,$AG$10+27*AJ$10,$AG452,1,1)/$AH452,0)</f>
        <v>4.11522633744856E-3</v>
      </c>
      <c r="AK452" s="205">
        <f ca="1">IF($AH452&gt;0,OFFSET(DATA!$F$6,$AG$10+27*AK$10,$AG452,1,1)/$AH452,0)</f>
        <v>6.584362139917696E-2</v>
      </c>
      <c r="AL452" s="205">
        <f ca="1">IF($AH452&gt;0,OFFSET(DATA!$F$6,$AG$10+27*AL$10,$AG452,1,1)/$AH452,0)</f>
        <v>0.21810699588477367</v>
      </c>
      <c r="AM452" s="205">
        <f ca="1">IF($AH452&gt;0,OFFSET(DATA!$F$6,$AG$10+27*AM$10,$AG452,1,1)/$AH452,0)</f>
        <v>0.19341563786008231</v>
      </c>
      <c r="AN452" s="205">
        <f ca="1">IF($AH452&gt;0,OFFSET(DATA!$F$6,$AG$10+27*AN$10,$AG452,1,1)/$AH452,0)</f>
        <v>6.1728395061728392E-2</v>
      </c>
      <c r="AO452" s="472">
        <f ca="1">OFFSET(DATA!$F$6,$AG$10+27*AO$10,$AG452,1,1)</f>
        <v>22</v>
      </c>
      <c r="AP452" s="472">
        <f t="shared" ca="1" si="14"/>
        <v>22</v>
      </c>
      <c r="AQ452" s="471"/>
      <c r="AR452" s="471">
        <f ca="1">OFFSET(DATA!$F$6,25,$AG452,1,1)</f>
        <v>7951</v>
      </c>
      <c r="AS452" s="205">
        <f ca="1">IF($AR452&gt;0,OFFSET(DATA!$F$6,25+27*AS$10,$AG452,1,1)/$AR452,0)</f>
        <v>0.47365111306753865</v>
      </c>
      <c r="AT452" s="205">
        <f ca="1">IF($AR452&gt;0,OFFSET(DATA!$F$6,25+27*AT$10,$AG452,1,1)/$AR452,0)</f>
        <v>2.1380958370016351E-3</v>
      </c>
      <c r="AU452" s="205">
        <f ca="1">IF($AR452&gt;0,OFFSET(DATA!$F$6,25+27*AU$10,$AG452,1,1)/$AR452,0)</f>
        <v>0.10954596906049553</v>
      </c>
      <c r="AV452" s="205">
        <f ca="1">IF($AR452&gt;0,OFFSET(DATA!$F$6,25+27*AV$10,$AG452,1,1)/$AR452,0)</f>
        <v>8.9800025154068666E-2</v>
      </c>
      <c r="AW452" s="205">
        <f ca="1">IF($AR452&gt;0,OFFSET(DATA!$F$6,25+27*AW$10,$AG452,1,1)/$AR452,0)</f>
        <v>0.1138221607344988</v>
      </c>
      <c r="AX452" s="205">
        <f ca="1">IF($AR452&gt;0,OFFSET(DATA!$F$6,25+27*AX$10,$AG452,1,1)/$AR452,0)</f>
        <v>3.8737265752735506E-2</v>
      </c>
      <c r="AY452" s="471"/>
      <c r="AZ452" s="471"/>
      <c r="BA452" s="472">
        <f t="shared" ca="1" si="13"/>
        <v>18</v>
      </c>
      <c r="BB452" s="205">
        <f ca="1">IF($AH452&gt;0,OFFSET(DATA!$F$6,BB$10+27*(7-$AG$8),$AG452,1,1)/OFFSET(DATA!$F$6,BB$10,$AG452,1,1),0)</f>
        <v>0.30452674897119342</v>
      </c>
      <c r="BC452" s="205">
        <f ca="1">IF($AH452&gt;0,OFFSET(DATA!$F$6,BC$10+27*(7-$AG$8),$AG452,1,1)/OFFSET(DATA!$F$6,BC$10,$AG452,1,1),0)</f>
        <v>0.25471698113207547</v>
      </c>
      <c r="BD452" s="205">
        <f ca="1">IF($AH452&gt;0,OFFSET(DATA!$F$6,BD$10+27*(7-$AG$8),$AG452,1,1)/OFFSET(DATA!$F$6,BD$10,$AG452,1,1),0)</f>
        <v>0.22033898305084745</v>
      </c>
      <c r="BE452" s="205">
        <f ca="1">IF($AH452&gt;0,OFFSET(DATA!$F$6,BE$10+27*(7-$AG$8),$AG452,1,1)/OFFSET(DATA!$F$6,BE$10,$AG452,1,1),0)</f>
        <v>0.18253968253968253</v>
      </c>
      <c r="BF452" s="205">
        <f ca="1">IF($AH452&gt;0,OFFSET(DATA!$F$6,BF$10+27*(7-$AG$8),$AG452,1,1)/OFFSET(DATA!$F$6,BF$10,$AG452,1,1),0)</f>
        <v>0.58479532163742687</v>
      </c>
      <c r="BG452" s="205">
        <f ca="1">IF($AH452&gt;0,OFFSET(DATA!$F$6,BG$10+27*(7-$AG$8),$AG452,1,1)/OFFSET(DATA!$F$6,BG$10,$AG452,1,1),0)</f>
        <v>0.61111111111111116</v>
      </c>
      <c r="BH452" s="205">
        <f ca="1">IF($AH452&gt;0,OFFSET(DATA!$F$6,BH$10+27*(7-$AG$8),$AG452,1,1)/OFFSET(DATA!$F$6,BH$10,$AG452,1,1),0)</f>
        <v>0.30612244897959184</v>
      </c>
      <c r="BI452" s="205">
        <f ca="1">IF($AH452&gt;0,OFFSET(DATA!$F$6,BI$10+27*(7-$AG$8),$AG452,1,1)/OFFSET(DATA!$F$6,BI$10,$AG452,1,1),0)</f>
        <v>0.37637969094922735</v>
      </c>
      <c r="BJ452" s="205">
        <f ca="1">IF($AH452&gt;0,OFFSET(DATA!$F$6,BJ$10+27*(7-$AG$8),$AG452,1,1)/OFFSET(DATA!$F$6,BJ$10,$AG452,1,1),0)</f>
        <v>0.58787878787878789</v>
      </c>
      <c r="BK452" s="205">
        <f ca="1">IF($AH452&gt;0,OFFSET(DATA!$F$6,BK$10+27*(7-$AG$8),$AG452,1,1)/OFFSET(DATA!$F$6,BK$10,$AG452,1,1),0)</f>
        <v>0.30373831775700932</v>
      </c>
      <c r="BL452" s="205">
        <f ca="1">IF($AH452&gt;0,OFFSET(DATA!$F$6,BL$10+27*(7-$AG$8),$AG452,1,1)/OFFSET(DATA!$F$6,BL$10,$AG452,1,1),0)</f>
        <v>0.44186046511627908</v>
      </c>
      <c r="BM452" s="205">
        <f ca="1">IF($AH452&gt;0,OFFSET(DATA!$F$6,BM$10+27*(7-$AG$8),$AG452,1,1)/OFFSET(DATA!$F$6,BM$10,$AG452,1,1),0)</f>
        <v>0.4170124481327801</v>
      </c>
      <c r="BN452" s="205">
        <f ca="1">IF($AH452&gt;0,OFFSET(DATA!$F$6,BN$10+27*(7-$AG$8),$AG452,1,1)/OFFSET(DATA!$F$6,BN$10,$AG452,1,1),0)</f>
        <v>0.30612244897959184</v>
      </c>
      <c r="BO452" s="205">
        <f ca="1">IF($AH452&gt;0,OFFSET(DATA!$F$6,BO$10+27*(7-$AG$8),$AG452,1,1)/OFFSET(DATA!$F$6,BO$10,$AG452,1,1),0)</f>
        <v>0.78208955223880594</v>
      </c>
      <c r="BP452" s="205">
        <f ca="1">IF($AH452&gt;0,OFFSET(DATA!$F$6,BP$10+27*(7-$AG$8),$AG452,1,1)/OFFSET(DATA!$F$6,BP$10,$AG452,1,1),0)</f>
        <v>0.74051896207584833</v>
      </c>
      <c r="BQ452" s="205">
        <f ca="1">IF($AH452&gt;0,OFFSET(DATA!$F$6,BQ$10+27*(7-$AG$8),$AG452,1,1)/OFFSET(DATA!$F$6,BQ$10,$AG452,1,1),0)</f>
        <v>0.66839378238341973</v>
      </c>
      <c r="BR452" s="205">
        <f ca="1">IF($AH452&gt;0,OFFSET(DATA!$F$6,BR$10+27*(7-$AG$8),$AG452,1,1)/OFFSET(DATA!$F$6,BR$10,$AG452,1,1),0)</f>
        <v>0.46996466431095407</v>
      </c>
      <c r="BS452" s="205">
        <f ca="1">IF($AH452&gt;0,OFFSET(DATA!$F$6,BS$10+27*(7-$AG$8),$AG452,1,1)/OFFSET(DATA!$F$6,BS$10,$AG452,1,1),0)</f>
        <v>0.3</v>
      </c>
      <c r="BT452" s="205">
        <f ca="1">IF($AH452&gt;0,OFFSET(DATA!$F$6,BT$10+27*(7-$AG$8),$AG452,1,1)/OFFSET(DATA!$F$6,BT$10,$AG452,1,1),0)</f>
        <v>0.37037037037037035</v>
      </c>
      <c r="BU452" s="205">
        <f ca="1">IF($AH452&gt;0,OFFSET(DATA!$F$6,BU$10+27*(7-$AG$8),$AG452,1,1)/OFFSET(DATA!$F$6,BU$10,$AG452,1,1),0)</f>
        <v>0.2361111111111111</v>
      </c>
      <c r="BV452" s="205">
        <f ca="1">IF($AH452&gt;0,OFFSET(DATA!$F$6,BV$10+27*(7-$AG$8),$AG452,1,1)/OFFSET(DATA!$F$6,BV$10,$AG452,1,1),0)</f>
        <v>0.49446494464944651</v>
      </c>
      <c r="BW452" s="205">
        <f ca="1">IF($AH452&gt;0,OFFSET(DATA!$F$6,BW$10+27*(7-$AG$8),$AG452,1,1)/OFFSET(DATA!$F$6,BW$10,$AG452,1,1),0)</f>
        <v>0.48604992657856094</v>
      </c>
      <c r="BX452" s="205">
        <f ca="1">IF($AH452&gt;0,OFFSET(DATA!$F$6,BX$10+27*(7-$AG$8),$AG452,1,1)/OFFSET(DATA!$F$6,BX$10,$AG452,1,1),0)</f>
        <v>0.50509164969450104</v>
      </c>
      <c r="BY452" s="205">
        <f ca="1">IF($AH452&gt;0,OFFSET(DATA!$F$6,BY$10+27*(7-$AG$8),$AG452,1,1)/OFFSET(DATA!$F$6,BY$10,$AG452,1,1),0)</f>
        <v>0.43518518518518517</v>
      </c>
    </row>
    <row r="453" spans="33:77" x14ac:dyDescent="0.2">
      <c r="AG453" s="472">
        <v>442</v>
      </c>
      <c r="AH453" s="471">
        <f ca="1">OFFSET(DATA!$F$6,$AG$10,$AG453,1,1)</f>
        <v>255</v>
      </c>
      <c r="AI453" s="205">
        <f ca="1">IF($AH453&gt;0,OFFSET(DATA!$F$6,$AG$10+27*AI$10,$AG453,1,1)/$AH453,0)</f>
        <v>0.32549019607843138</v>
      </c>
      <c r="AJ453" s="205">
        <f ca="1">IF($AH453&gt;0,OFFSET(DATA!$F$6,$AG$10+27*AJ$10,$AG453,1,1)/$AH453,0)</f>
        <v>3.9215686274509803E-3</v>
      </c>
      <c r="AK453" s="205">
        <f ca="1">IF($AH453&gt;0,OFFSET(DATA!$F$6,$AG$10+27*AK$10,$AG453,1,1)/$AH453,0)</f>
        <v>6.6666666666666666E-2</v>
      </c>
      <c r="AL453" s="205">
        <f ca="1">IF($AH453&gt;0,OFFSET(DATA!$F$6,$AG$10+27*AL$10,$AG453,1,1)/$AH453,0)</f>
        <v>0.15294117647058825</v>
      </c>
      <c r="AM453" s="205">
        <f ca="1">IF($AH453&gt;0,OFFSET(DATA!$F$6,$AG$10+27*AM$10,$AG453,1,1)/$AH453,0)</f>
        <v>0.2196078431372549</v>
      </c>
      <c r="AN453" s="205">
        <f ca="1">IF($AH453&gt;0,OFFSET(DATA!$F$6,$AG$10+27*AN$10,$AG453,1,1)/$AH453,0)</f>
        <v>5.4901960784313725E-2</v>
      </c>
      <c r="AO453" s="472">
        <f ca="1">OFFSET(DATA!$F$6,$AG$10+27*AO$10,$AG453,1,1)</f>
        <v>22</v>
      </c>
      <c r="AP453" s="472">
        <f t="shared" ca="1" si="14"/>
        <v>22</v>
      </c>
      <c r="AQ453" s="471"/>
      <c r="AR453" s="471">
        <f ca="1">OFFSET(DATA!$F$6,25,$AG453,1,1)</f>
        <v>8280</v>
      </c>
      <c r="AS453" s="205">
        <f ca="1">IF($AR453&gt;0,OFFSET(DATA!$F$6,25+27*AS$10,$AG453,1,1)/$AR453,0)</f>
        <v>0.48369565217391303</v>
      </c>
      <c r="AT453" s="205">
        <f ca="1">IF($AR453&gt;0,OFFSET(DATA!$F$6,25+27*AT$10,$AG453,1,1)/$AR453,0)</f>
        <v>2.1739130434782609E-3</v>
      </c>
      <c r="AU453" s="205">
        <f ca="1">IF($AR453&gt;0,OFFSET(DATA!$F$6,25+27*AU$10,$AG453,1,1)/$AR453,0)</f>
        <v>0.10628019323671498</v>
      </c>
      <c r="AV453" s="205">
        <f ca="1">IF($AR453&gt;0,OFFSET(DATA!$F$6,25+27*AV$10,$AG453,1,1)/$AR453,0)</f>
        <v>0.10036231884057971</v>
      </c>
      <c r="AW453" s="205">
        <f ca="1">IF($AR453&gt;0,OFFSET(DATA!$F$6,25+27*AW$10,$AG453,1,1)/$AR453,0)</f>
        <v>0.11751207729468599</v>
      </c>
      <c r="AX453" s="205">
        <f ca="1">IF($AR453&gt;0,OFFSET(DATA!$F$6,25+27*AX$10,$AG453,1,1)/$AR453,0)</f>
        <v>4.0458937198067632E-2</v>
      </c>
      <c r="AY453" s="471"/>
      <c r="AZ453" s="471"/>
      <c r="BA453" s="472">
        <f t="shared" ca="1" si="13"/>
        <v>16</v>
      </c>
      <c r="BB453" s="205">
        <f ca="1">IF($AH453&gt;0,OFFSET(DATA!$F$6,BB$10+27*(7-$AG$8),$AG453,1,1)/OFFSET(DATA!$F$6,BB$10,$AG453,1,1),0)</f>
        <v>0.32549019607843138</v>
      </c>
      <c r="BC453" s="205">
        <f ca="1">IF($AH453&gt;0,OFFSET(DATA!$F$6,BC$10+27*(7-$AG$8),$AG453,1,1)/OFFSET(DATA!$F$6,BC$10,$AG453,1,1),0)</f>
        <v>0.21495327102803738</v>
      </c>
      <c r="BD453" s="205">
        <f ca="1">IF($AH453&gt;0,OFFSET(DATA!$F$6,BD$10+27*(7-$AG$8),$AG453,1,1)/OFFSET(DATA!$F$6,BD$10,$AG453,1,1),0)</f>
        <v>0.26984126984126983</v>
      </c>
      <c r="BE453" s="205">
        <f ca="1">IF($AH453&gt;0,OFFSET(DATA!$F$6,BE$10+27*(7-$AG$8),$AG453,1,1)/OFFSET(DATA!$F$6,BE$10,$AG453,1,1),0)</f>
        <v>0.21951219512195122</v>
      </c>
      <c r="BF453" s="205">
        <f ca="1">IF($AH453&gt;0,OFFSET(DATA!$F$6,BF$10+27*(7-$AG$8),$AG453,1,1)/OFFSET(DATA!$F$6,BF$10,$AG453,1,1),0)</f>
        <v>0.59154929577464788</v>
      </c>
      <c r="BG453" s="205">
        <f ca="1">IF($AH453&gt;0,OFFSET(DATA!$F$6,BG$10+27*(7-$AG$8),$AG453,1,1)/OFFSET(DATA!$F$6,BG$10,$AG453,1,1),0)</f>
        <v>0.56756756756756754</v>
      </c>
      <c r="BH453" s="205">
        <f ca="1">IF($AH453&gt;0,OFFSET(DATA!$F$6,BH$10+27*(7-$AG$8),$AG453,1,1)/OFFSET(DATA!$F$6,BH$10,$AG453,1,1),0)</f>
        <v>0.28000000000000003</v>
      </c>
      <c r="BI453" s="205">
        <f ca="1">IF($AH453&gt;0,OFFSET(DATA!$F$6,BI$10+27*(7-$AG$8),$AG453,1,1)/OFFSET(DATA!$F$6,BI$10,$AG453,1,1),0)</f>
        <v>0.37878787878787878</v>
      </c>
      <c r="BJ453" s="205">
        <f ca="1">IF($AH453&gt;0,OFFSET(DATA!$F$6,BJ$10+27*(7-$AG$8),$AG453,1,1)/OFFSET(DATA!$F$6,BJ$10,$AG453,1,1),0)</f>
        <v>0.61494252873563215</v>
      </c>
      <c r="BK453" s="205">
        <f ca="1">IF($AH453&gt;0,OFFSET(DATA!$F$6,BK$10+27*(7-$AG$8),$AG453,1,1)/OFFSET(DATA!$F$6,BK$10,$AG453,1,1),0)</f>
        <v>0.30172413793103448</v>
      </c>
      <c r="BL453" s="205">
        <f ca="1">IF($AH453&gt;0,OFFSET(DATA!$F$6,BL$10+27*(7-$AG$8),$AG453,1,1)/OFFSET(DATA!$F$6,BL$10,$AG453,1,1),0)</f>
        <v>0.43838383838383838</v>
      </c>
      <c r="BM453" s="205">
        <f ca="1">IF($AH453&gt;0,OFFSET(DATA!$F$6,BM$10+27*(7-$AG$8),$AG453,1,1)/OFFSET(DATA!$F$6,BM$10,$AG453,1,1),0)</f>
        <v>0.44558521560574949</v>
      </c>
      <c r="BN453" s="205">
        <f ca="1">IF($AH453&gt;0,OFFSET(DATA!$F$6,BN$10+27*(7-$AG$8),$AG453,1,1)/OFFSET(DATA!$F$6,BN$10,$AG453,1,1),0)</f>
        <v>0.30693069306930693</v>
      </c>
      <c r="BO453" s="205">
        <f ca="1">IF($AH453&gt;0,OFFSET(DATA!$F$6,BO$10+27*(7-$AG$8),$AG453,1,1)/OFFSET(DATA!$F$6,BO$10,$AG453,1,1),0)</f>
        <v>0.81948424068767911</v>
      </c>
      <c r="BP453" s="205">
        <f ca="1">IF($AH453&gt;0,OFFSET(DATA!$F$6,BP$10+27*(7-$AG$8),$AG453,1,1)/OFFSET(DATA!$F$6,BP$10,$AG453,1,1),0)</f>
        <v>0.75238095238095237</v>
      </c>
      <c r="BQ453" s="205">
        <f ca="1">IF($AH453&gt;0,OFFSET(DATA!$F$6,BQ$10+27*(7-$AG$8),$AG453,1,1)/OFFSET(DATA!$F$6,BQ$10,$AG453,1,1),0)</f>
        <v>0.64055299539170507</v>
      </c>
      <c r="BR453" s="205">
        <f ca="1">IF($AH453&gt;0,OFFSET(DATA!$F$6,BR$10+27*(7-$AG$8),$AG453,1,1)/OFFSET(DATA!$F$6,BR$10,$AG453,1,1),0)</f>
        <v>0.47985347985347987</v>
      </c>
      <c r="BS453" s="205">
        <f ca="1">IF($AH453&gt;0,OFFSET(DATA!$F$6,BS$10+27*(7-$AG$8),$AG453,1,1)/OFFSET(DATA!$F$6,BS$10,$AG453,1,1),0)</f>
        <v>0.31818181818181818</v>
      </c>
      <c r="BT453" s="205">
        <f ca="1">IF($AH453&gt;0,OFFSET(DATA!$F$6,BT$10+27*(7-$AG$8),$AG453,1,1)/OFFSET(DATA!$F$6,BT$10,$AG453,1,1),0)</f>
        <v>0.35849056603773582</v>
      </c>
      <c r="BU453" s="205">
        <f ca="1">IF($AH453&gt;0,OFFSET(DATA!$F$6,BU$10+27*(7-$AG$8),$AG453,1,1)/OFFSET(DATA!$F$6,BU$10,$AG453,1,1),0)</f>
        <v>0.23076923076923078</v>
      </c>
      <c r="BV453" s="205">
        <f ca="1">IF($AH453&gt;0,OFFSET(DATA!$F$6,BV$10+27*(7-$AG$8),$AG453,1,1)/OFFSET(DATA!$F$6,BV$10,$AG453,1,1),0)</f>
        <v>0.49310344827586206</v>
      </c>
      <c r="BW453" s="205">
        <f ca="1">IF($AH453&gt;0,OFFSET(DATA!$F$6,BW$10+27*(7-$AG$8),$AG453,1,1)/OFFSET(DATA!$F$6,BW$10,$AG453,1,1),0)</f>
        <v>0.48936170212765956</v>
      </c>
      <c r="BX453" s="205">
        <f ca="1">IF($AH453&gt;0,OFFSET(DATA!$F$6,BX$10+27*(7-$AG$8),$AG453,1,1)/OFFSET(DATA!$F$6,BX$10,$AG453,1,1),0)</f>
        <v>0.51752708731676222</v>
      </c>
      <c r="BY453" s="205">
        <f ca="1">IF($AH453&gt;0,OFFSET(DATA!$F$6,BY$10+27*(7-$AG$8),$AG453,1,1)/OFFSET(DATA!$F$6,BY$10,$AG453,1,1),0)</f>
        <v>0.39370078740157483</v>
      </c>
    </row>
    <row r="454" spans="33:77" x14ac:dyDescent="0.2">
      <c r="AG454" s="472">
        <v>443</v>
      </c>
      <c r="AH454" s="471">
        <f ca="1">OFFSET(DATA!$F$6,$AG$10,$AG454,1,1)</f>
        <v>270</v>
      </c>
      <c r="AI454" s="205">
        <f ca="1">IF($AH454&gt;0,OFFSET(DATA!$F$6,$AG$10+27*AI$10,$AG454,1,1)/$AH454,0)</f>
        <v>0.3</v>
      </c>
      <c r="AJ454" s="205">
        <f ca="1">IF($AH454&gt;0,OFFSET(DATA!$F$6,$AG$10+27*AJ$10,$AG454,1,1)/$AH454,0)</f>
        <v>3.7037037037037038E-3</v>
      </c>
      <c r="AK454" s="205">
        <f ca="1">IF($AH454&gt;0,OFFSET(DATA!$F$6,$AG$10+27*AK$10,$AG454,1,1)/$AH454,0)</f>
        <v>6.2962962962962957E-2</v>
      </c>
      <c r="AL454" s="205">
        <f ca="1">IF($AH454&gt;0,OFFSET(DATA!$F$6,$AG$10+27*AL$10,$AG454,1,1)/$AH454,0)</f>
        <v>0.16296296296296298</v>
      </c>
      <c r="AM454" s="205">
        <f ca="1">IF($AH454&gt;0,OFFSET(DATA!$F$6,$AG$10+27*AM$10,$AG454,1,1)/$AH454,0)</f>
        <v>0.26296296296296295</v>
      </c>
      <c r="AN454" s="205">
        <f ca="1">IF($AH454&gt;0,OFFSET(DATA!$F$6,$AG$10+27*AN$10,$AG454,1,1)/$AH454,0)</f>
        <v>8.1481481481481488E-2</v>
      </c>
      <c r="AO454" s="472">
        <f ca="1">OFFSET(DATA!$F$6,$AG$10+27*AO$10,$AG454,1,1)</f>
        <v>21</v>
      </c>
      <c r="AP454" s="472">
        <f t="shared" ca="1" si="14"/>
        <v>21</v>
      </c>
      <c r="AQ454" s="471"/>
      <c r="AR454" s="471">
        <f ca="1">OFFSET(DATA!$F$6,25,$AG454,1,1)</f>
        <v>8591</v>
      </c>
      <c r="AS454" s="205">
        <f ca="1">IF($AR454&gt;0,OFFSET(DATA!$F$6,25+27*AS$10,$AG454,1,1)/$AR454,0)</f>
        <v>0.48480968455360263</v>
      </c>
      <c r="AT454" s="205">
        <f ca="1">IF($AR454&gt;0,OFFSET(DATA!$F$6,25+27*AT$10,$AG454,1,1)/$AR454,0)</f>
        <v>1.7460132697008498E-3</v>
      </c>
      <c r="AU454" s="205">
        <f ca="1">IF($AR454&gt;0,OFFSET(DATA!$F$6,25+27*AU$10,$AG454,1,1)/$AR454,0)</f>
        <v>0.10499359795134443</v>
      </c>
      <c r="AV454" s="205">
        <f ca="1">IF($AR454&gt;0,OFFSET(DATA!$F$6,25+27*AV$10,$AG454,1,1)/$AR454,0)</f>
        <v>0.10208357583517634</v>
      </c>
      <c r="AW454" s="205">
        <f ca="1">IF($AR454&gt;0,OFFSET(DATA!$F$6,25+27*AW$10,$AG454,1,1)/$AR454,0)</f>
        <v>0.13188220230473752</v>
      </c>
      <c r="AX454" s="205">
        <f ca="1">IF($AR454&gt;0,OFFSET(DATA!$F$6,25+27*AX$10,$AG454,1,1)/$AR454,0)</f>
        <v>4.4465137935048304E-2</v>
      </c>
      <c r="AY454" s="471"/>
      <c r="AZ454" s="471"/>
      <c r="BA454" s="472">
        <f t="shared" ca="1" si="13"/>
        <v>18</v>
      </c>
      <c r="BB454" s="205">
        <f ca="1">IF($AH454&gt;0,OFFSET(DATA!$F$6,BB$10+27*(7-$AG$8),$AG454,1,1)/OFFSET(DATA!$F$6,BB$10,$AG454,1,1),0)</f>
        <v>0.3</v>
      </c>
      <c r="BC454" s="205">
        <f ca="1">IF($AH454&gt;0,OFFSET(DATA!$F$6,BC$10+27*(7-$AG$8),$AG454,1,1)/OFFSET(DATA!$F$6,BC$10,$AG454,1,1),0)</f>
        <v>0.22522522522522523</v>
      </c>
      <c r="BD454" s="205">
        <f ca="1">IF($AH454&gt;0,OFFSET(DATA!$F$6,BD$10+27*(7-$AG$8),$AG454,1,1)/OFFSET(DATA!$F$6,BD$10,$AG454,1,1),0)</f>
        <v>0.25757575757575757</v>
      </c>
      <c r="BE454" s="205">
        <f ca="1">IF($AH454&gt;0,OFFSET(DATA!$F$6,BE$10+27*(7-$AG$8),$AG454,1,1)/OFFSET(DATA!$F$6,BE$10,$AG454,1,1),0)</f>
        <v>0.23333333333333334</v>
      </c>
      <c r="BF454" s="205">
        <f ca="1">IF($AH454&gt;0,OFFSET(DATA!$F$6,BF$10+27*(7-$AG$8),$AG454,1,1)/OFFSET(DATA!$F$6,BF$10,$AG454,1,1),0)</f>
        <v>0.5714285714285714</v>
      </c>
      <c r="BG454" s="205">
        <f ca="1">IF($AH454&gt;0,OFFSET(DATA!$F$6,BG$10+27*(7-$AG$8),$AG454,1,1)/OFFSET(DATA!$F$6,BG$10,$AG454,1,1),0)</f>
        <v>0.48837209302325579</v>
      </c>
      <c r="BH454" s="205">
        <f ca="1">IF($AH454&gt;0,OFFSET(DATA!$F$6,BH$10+27*(7-$AG$8),$AG454,1,1)/OFFSET(DATA!$F$6,BH$10,$AG454,1,1),0)</f>
        <v>0.28000000000000003</v>
      </c>
      <c r="BI454" s="205">
        <f ca="1">IF($AH454&gt;0,OFFSET(DATA!$F$6,BI$10+27*(7-$AG$8),$AG454,1,1)/OFFSET(DATA!$F$6,BI$10,$AG454,1,1),0)</f>
        <v>0.38675213675213677</v>
      </c>
      <c r="BJ454" s="205">
        <f ca="1">IF($AH454&gt;0,OFFSET(DATA!$F$6,BJ$10+27*(7-$AG$8),$AG454,1,1)/OFFSET(DATA!$F$6,BJ$10,$AG454,1,1),0)</f>
        <v>0.60109289617486339</v>
      </c>
      <c r="BK454" s="205">
        <f ca="1">IF($AH454&gt;0,OFFSET(DATA!$F$6,BK$10+27*(7-$AG$8),$AG454,1,1)/OFFSET(DATA!$F$6,BK$10,$AG454,1,1),0)</f>
        <v>0.30416666666666664</v>
      </c>
      <c r="BL454" s="205">
        <f ca="1">IF($AH454&gt;0,OFFSET(DATA!$F$6,BL$10+27*(7-$AG$8),$AG454,1,1)/OFFSET(DATA!$F$6,BL$10,$AG454,1,1),0)</f>
        <v>0.46978557504873292</v>
      </c>
      <c r="BM454" s="205">
        <f ca="1">IF($AH454&gt;0,OFFSET(DATA!$F$6,BM$10+27*(7-$AG$8),$AG454,1,1)/OFFSET(DATA!$F$6,BM$10,$AG454,1,1),0)</f>
        <v>0.4467005076142132</v>
      </c>
      <c r="BN454" s="205">
        <f ca="1">IF($AH454&gt;0,OFFSET(DATA!$F$6,BN$10+27*(7-$AG$8),$AG454,1,1)/OFFSET(DATA!$F$6,BN$10,$AG454,1,1),0)</f>
        <v>0.31775700934579437</v>
      </c>
      <c r="BO454" s="205">
        <f ca="1">IF($AH454&gt;0,OFFSET(DATA!$F$6,BO$10+27*(7-$AG$8),$AG454,1,1)/OFFSET(DATA!$F$6,BO$10,$AG454,1,1),0)</f>
        <v>0.83102493074792239</v>
      </c>
      <c r="BP454" s="205">
        <f ca="1">IF($AH454&gt;0,OFFSET(DATA!$F$6,BP$10+27*(7-$AG$8),$AG454,1,1)/OFFSET(DATA!$F$6,BP$10,$AG454,1,1),0)</f>
        <v>0.75425330812854441</v>
      </c>
      <c r="BQ454" s="205">
        <f ca="1">IF($AH454&gt;0,OFFSET(DATA!$F$6,BQ$10+27*(7-$AG$8),$AG454,1,1)/OFFSET(DATA!$F$6,BQ$10,$AG454,1,1),0)</f>
        <v>0.64377682403433478</v>
      </c>
      <c r="BR454" s="205">
        <f ca="1">IF($AH454&gt;0,OFFSET(DATA!$F$6,BR$10+27*(7-$AG$8),$AG454,1,1)/OFFSET(DATA!$F$6,BR$10,$AG454,1,1),0)</f>
        <v>0.48109965635738833</v>
      </c>
      <c r="BS454" s="205">
        <f ca="1">IF($AH454&gt;0,OFFSET(DATA!$F$6,BS$10+27*(7-$AG$8),$AG454,1,1)/OFFSET(DATA!$F$6,BS$10,$AG454,1,1),0)</f>
        <v>0.29378531073446329</v>
      </c>
      <c r="BT454" s="205">
        <f ca="1">IF($AH454&gt;0,OFFSET(DATA!$F$6,BT$10+27*(7-$AG$8),$AG454,1,1)/OFFSET(DATA!$F$6,BT$10,$AG454,1,1),0)</f>
        <v>0.33333333333333331</v>
      </c>
      <c r="BU454" s="205">
        <f ca="1">IF($AH454&gt;0,OFFSET(DATA!$F$6,BU$10+27*(7-$AG$8),$AG454,1,1)/OFFSET(DATA!$F$6,BU$10,$AG454,1,1),0)</f>
        <v>0.21839080459770116</v>
      </c>
      <c r="BV454" s="205">
        <f ca="1">IF($AH454&gt;0,OFFSET(DATA!$F$6,BV$10+27*(7-$AG$8),$AG454,1,1)/OFFSET(DATA!$F$6,BV$10,$AG454,1,1),0)</f>
        <v>0.53054662379421225</v>
      </c>
      <c r="BW454" s="205">
        <f ca="1">IF($AH454&gt;0,OFFSET(DATA!$F$6,BW$10+27*(7-$AG$8),$AG454,1,1)/OFFSET(DATA!$F$6,BW$10,$AG454,1,1),0)</f>
        <v>0.51428571428571423</v>
      </c>
      <c r="BX454" s="205">
        <f ca="1">IF($AH454&gt;0,OFFSET(DATA!$F$6,BX$10+27*(7-$AG$8),$AG454,1,1)/OFFSET(DATA!$F$6,BX$10,$AG454,1,1),0)</f>
        <v>0.50333940497874929</v>
      </c>
      <c r="BY454" s="205">
        <f ca="1">IF($AH454&gt;0,OFFSET(DATA!$F$6,BY$10+27*(7-$AG$8),$AG454,1,1)/OFFSET(DATA!$F$6,BY$10,$AG454,1,1),0)</f>
        <v>0.38848920863309355</v>
      </c>
    </row>
    <row r="455" spans="33:77" x14ac:dyDescent="0.2">
      <c r="AG455" s="472">
        <v>444</v>
      </c>
      <c r="AH455" s="471">
        <f ca="1">OFFSET(DATA!$F$6,$AG$10,$AG455,1,1)</f>
        <v>294</v>
      </c>
      <c r="AI455" s="205">
        <f ca="1">IF($AH455&gt;0,OFFSET(DATA!$F$6,$AG$10+27*AI$10,$AG455,1,1)/$AH455,0)</f>
        <v>0.28911564625850339</v>
      </c>
      <c r="AJ455" s="205">
        <f ca="1">IF($AH455&gt;0,OFFSET(DATA!$F$6,$AG$10+27*AJ$10,$AG455,1,1)/$AH455,0)</f>
        <v>3.4013605442176869E-3</v>
      </c>
      <c r="AK455" s="205">
        <f ca="1">IF($AH455&gt;0,OFFSET(DATA!$F$6,$AG$10+27*AK$10,$AG455,1,1)/$AH455,0)</f>
        <v>5.7823129251700682E-2</v>
      </c>
      <c r="AL455" s="205">
        <f ca="1">IF($AH455&gt;0,OFFSET(DATA!$F$6,$AG$10+27*AL$10,$AG455,1,1)/$AH455,0)</f>
        <v>0.19047619047619047</v>
      </c>
      <c r="AM455" s="205">
        <f ca="1">IF($AH455&gt;0,OFFSET(DATA!$F$6,$AG$10+27*AM$10,$AG455,1,1)/$AH455,0)</f>
        <v>0.24489795918367346</v>
      </c>
      <c r="AN455" s="205">
        <f ca="1">IF($AH455&gt;0,OFFSET(DATA!$F$6,$AG$10+27*AN$10,$AG455,1,1)/$AH455,0)</f>
        <v>0.10544217687074831</v>
      </c>
      <c r="AO455" s="472">
        <f ca="1">OFFSET(DATA!$F$6,$AG$10+27*AO$10,$AG455,1,1)</f>
        <v>20</v>
      </c>
      <c r="AP455" s="472">
        <f t="shared" ca="1" si="14"/>
        <v>20</v>
      </c>
      <c r="AQ455" s="471"/>
      <c r="AR455" s="471">
        <f ca="1">OFFSET(DATA!$F$6,25,$AG455,1,1)</f>
        <v>8597</v>
      </c>
      <c r="AS455" s="205">
        <f ca="1">IF($AR455&gt;0,OFFSET(DATA!$F$6,25+27*AS$10,$AG455,1,1)/$AR455,0)</f>
        <v>0.46969873211585439</v>
      </c>
      <c r="AT455" s="205">
        <f ca="1">IF($AR455&gt;0,OFFSET(DATA!$F$6,25+27*AT$10,$AG455,1,1)/$AR455,0)</f>
        <v>2.0937536349889497E-3</v>
      </c>
      <c r="AU455" s="205">
        <f ca="1">IF($AR455&gt;0,OFFSET(DATA!$F$6,25+27*AU$10,$AG455,1,1)/$AR455,0)</f>
        <v>0.10503664068861231</v>
      </c>
      <c r="AV455" s="205">
        <f ca="1">IF($AR455&gt;0,OFFSET(DATA!$F$6,25+27*AV$10,$AG455,1,1)/$AR455,0)</f>
        <v>9.491683145283239E-2</v>
      </c>
      <c r="AW455" s="205">
        <f ca="1">IF($AR455&gt;0,OFFSET(DATA!$F$6,25+27*AW$10,$AG455,1,1)/$AR455,0)</f>
        <v>0.12911480749098522</v>
      </c>
      <c r="AX455" s="205">
        <f ca="1">IF($AR455&gt;0,OFFSET(DATA!$F$6,25+27*AX$10,$AG455,1,1)/$AR455,0)</f>
        <v>4.6527858555309991E-2</v>
      </c>
      <c r="AY455" s="471"/>
      <c r="AZ455" s="471"/>
      <c r="BA455" s="472">
        <f t="shared" ca="1" si="13"/>
        <v>18</v>
      </c>
      <c r="BB455" s="205">
        <f ca="1">IF($AH455&gt;0,OFFSET(DATA!$F$6,BB$10+27*(7-$AG$8),$AG455,1,1)/OFFSET(DATA!$F$6,BB$10,$AG455,1,1),0)</f>
        <v>0.28911564625850339</v>
      </c>
      <c r="BC455" s="205">
        <f ca="1">IF($AH455&gt;0,OFFSET(DATA!$F$6,BC$10+27*(7-$AG$8),$AG455,1,1)/OFFSET(DATA!$F$6,BC$10,$AG455,1,1),0)</f>
        <v>0.25490196078431371</v>
      </c>
      <c r="BD455" s="205">
        <f ca="1">IF($AH455&gt;0,OFFSET(DATA!$F$6,BD$10+27*(7-$AG$8),$AG455,1,1)/OFFSET(DATA!$F$6,BD$10,$AG455,1,1),0)</f>
        <v>0.28813559322033899</v>
      </c>
      <c r="BE455" s="205">
        <f ca="1">IF($AH455&gt;0,OFFSET(DATA!$F$6,BE$10+27*(7-$AG$8),$AG455,1,1)/OFFSET(DATA!$F$6,BE$10,$AG455,1,1),0)</f>
        <v>0.25203252032520324</v>
      </c>
      <c r="BF455" s="205">
        <f ca="1">IF($AH455&gt;0,OFFSET(DATA!$F$6,BF$10+27*(7-$AG$8),$AG455,1,1)/OFFSET(DATA!$F$6,BF$10,$AG455,1,1),0)</f>
        <v>0.58739255014326652</v>
      </c>
      <c r="BG455" s="205">
        <f ca="1">IF($AH455&gt;0,OFFSET(DATA!$F$6,BG$10+27*(7-$AG$8),$AG455,1,1)/OFFSET(DATA!$F$6,BG$10,$AG455,1,1),0)</f>
        <v>0.4</v>
      </c>
      <c r="BH455" s="205">
        <f ca="1">IF($AH455&gt;0,OFFSET(DATA!$F$6,BH$10+27*(7-$AG$8),$AG455,1,1)/OFFSET(DATA!$F$6,BH$10,$AG455,1,1),0)</f>
        <v>0.3</v>
      </c>
      <c r="BI455" s="205">
        <f ca="1">IF($AH455&gt;0,OFFSET(DATA!$F$6,BI$10+27*(7-$AG$8),$AG455,1,1)/OFFSET(DATA!$F$6,BI$10,$AG455,1,1),0)</f>
        <v>0.36222910216718268</v>
      </c>
      <c r="BJ455" s="205">
        <f ca="1">IF($AH455&gt;0,OFFSET(DATA!$F$6,BJ$10+27*(7-$AG$8),$AG455,1,1)/OFFSET(DATA!$F$6,BJ$10,$AG455,1,1),0)</f>
        <v>0.625</v>
      </c>
      <c r="BK455" s="205">
        <f ca="1">IF($AH455&gt;0,OFFSET(DATA!$F$6,BK$10+27*(7-$AG$8),$AG455,1,1)/OFFSET(DATA!$F$6,BK$10,$AG455,1,1),0)</f>
        <v>0.26244343891402716</v>
      </c>
      <c r="BL455" s="205">
        <f ca="1">IF($AH455&gt;0,OFFSET(DATA!$F$6,BL$10+27*(7-$AG$8),$AG455,1,1)/OFFSET(DATA!$F$6,BL$10,$AG455,1,1),0)</f>
        <v>0.44329896907216493</v>
      </c>
      <c r="BM455" s="205">
        <f ca="1">IF($AH455&gt;0,OFFSET(DATA!$F$6,BM$10+27*(7-$AG$8),$AG455,1,1)/OFFSET(DATA!$F$6,BM$10,$AG455,1,1),0)</f>
        <v>0.42944162436548222</v>
      </c>
      <c r="BN455" s="205">
        <f ca="1">IF($AH455&gt;0,OFFSET(DATA!$F$6,BN$10+27*(7-$AG$8),$AG455,1,1)/OFFSET(DATA!$F$6,BN$10,$AG455,1,1),0)</f>
        <v>0.33898305084745761</v>
      </c>
      <c r="BO455" s="205">
        <f ca="1">IF($AH455&gt;0,OFFSET(DATA!$F$6,BO$10+27*(7-$AG$8),$AG455,1,1)/OFFSET(DATA!$F$6,BO$10,$AG455,1,1),0)</f>
        <v>0.85195530726256985</v>
      </c>
      <c r="BP455" s="205">
        <f ca="1">IF($AH455&gt;0,OFFSET(DATA!$F$6,BP$10+27*(7-$AG$8),$AG455,1,1)/OFFSET(DATA!$F$6,BP$10,$AG455,1,1),0)</f>
        <v>0.75046210720887241</v>
      </c>
      <c r="BQ455" s="205">
        <f ca="1">IF($AH455&gt;0,OFFSET(DATA!$F$6,BQ$10+27*(7-$AG$8),$AG455,1,1)/OFFSET(DATA!$F$6,BQ$10,$AG455,1,1),0)</f>
        <v>0.63181818181818183</v>
      </c>
      <c r="BR455" s="205">
        <f ca="1">IF($AH455&gt;0,OFFSET(DATA!$F$6,BR$10+27*(7-$AG$8),$AG455,1,1)/OFFSET(DATA!$F$6,BR$10,$AG455,1,1),0)</f>
        <v>0.450354609929078</v>
      </c>
      <c r="BS455" s="205">
        <f ca="1">IF($AH455&gt;0,OFFSET(DATA!$F$6,BS$10+27*(7-$AG$8),$AG455,1,1)/OFFSET(DATA!$F$6,BS$10,$AG455,1,1),0)</f>
        <v>0.29651162790697677</v>
      </c>
      <c r="BT455" s="205">
        <f ca="1">IF($AH455&gt;0,OFFSET(DATA!$F$6,BT$10+27*(7-$AG$8),$AG455,1,1)/OFFSET(DATA!$F$6,BT$10,$AG455,1,1),0)</f>
        <v>0.28813559322033899</v>
      </c>
      <c r="BU455" s="205">
        <f ca="1">IF($AH455&gt;0,OFFSET(DATA!$F$6,BU$10+27*(7-$AG$8),$AG455,1,1)/OFFSET(DATA!$F$6,BU$10,$AG455,1,1),0)</f>
        <v>0.2441860465116279</v>
      </c>
      <c r="BV455" s="205">
        <f ca="1">IF($AH455&gt;0,OFFSET(DATA!$F$6,BV$10+27*(7-$AG$8),$AG455,1,1)/OFFSET(DATA!$F$6,BV$10,$AG455,1,1),0)</f>
        <v>0.51700680272108845</v>
      </c>
      <c r="BW455" s="205">
        <f ca="1">IF($AH455&gt;0,OFFSET(DATA!$F$6,BW$10+27*(7-$AG$8),$AG455,1,1)/OFFSET(DATA!$F$6,BW$10,$AG455,1,1),0)</f>
        <v>0.50659630606860162</v>
      </c>
      <c r="BX455" s="205">
        <f ca="1">IF($AH455&gt;0,OFFSET(DATA!$F$6,BX$10+27*(7-$AG$8),$AG455,1,1)/OFFSET(DATA!$F$6,BX$10,$AG455,1,1),0)</f>
        <v>0.45856019358741684</v>
      </c>
      <c r="BY455" s="205">
        <f ca="1">IF($AH455&gt;0,OFFSET(DATA!$F$6,BY$10+27*(7-$AG$8),$AG455,1,1)/OFFSET(DATA!$F$6,BY$10,$AG455,1,1),0)</f>
        <v>0.45925925925925926</v>
      </c>
    </row>
    <row r="456" spans="33:77" x14ac:dyDescent="0.2">
      <c r="AG456" s="472">
        <v>445</v>
      </c>
      <c r="AH456" s="471">
        <f ca="1">OFFSET(DATA!$F$6,$AG$10,$AG456,1,1)</f>
        <v>266</v>
      </c>
      <c r="AI456" s="205">
        <f ca="1">IF($AH456&gt;0,OFFSET(DATA!$F$6,$AG$10+27*AI$10,$AG456,1,1)/$AH456,0)</f>
        <v>0.37969924812030076</v>
      </c>
      <c r="AJ456" s="205">
        <f ca="1">IF($AH456&gt;0,OFFSET(DATA!$F$6,$AG$10+27*AJ$10,$AG456,1,1)/$AH456,0)</f>
        <v>3.7593984962406013E-3</v>
      </c>
      <c r="AK456" s="205">
        <f ca="1">IF($AH456&gt;0,OFFSET(DATA!$F$6,$AG$10+27*AK$10,$AG456,1,1)/$AH456,0)</f>
        <v>6.7669172932330823E-2</v>
      </c>
      <c r="AL456" s="205">
        <f ca="1">IF($AH456&gt;0,OFFSET(DATA!$F$6,$AG$10+27*AL$10,$AG456,1,1)/$AH456,0)</f>
        <v>0.20300751879699247</v>
      </c>
      <c r="AM456" s="205">
        <f ca="1">IF($AH456&gt;0,OFFSET(DATA!$F$6,$AG$10+27*AM$10,$AG456,1,1)/$AH456,0)</f>
        <v>0.22180451127819548</v>
      </c>
      <c r="AN456" s="205">
        <f ca="1">IF($AH456&gt;0,OFFSET(DATA!$F$6,$AG$10+27*AN$10,$AG456,1,1)/$AH456,0)</f>
        <v>9.7744360902255634E-2</v>
      </c>
      <c r="AO456" s="472">
        <f ca="1">OFFSET(DATA!$F$6,$AG$10+27*AO$10,$AG456,1,1)</f>
        <v>21</v>
      </c>
      <c r="AP456" s="472">
        <f t="shared" ca="1" si="14"/>
        <v>21</v>
      </c>
      <c r="AQ456" s="471"/>
      <c r="AR456" s="471">
        <f ca="1">OFFSET(DATA!$F$6,25,$AG456,1,1)</f>
        <v>8131</v>
      </c>
      <c r="AS456" s="205">
        <f ca="1">IF($AR456&gt;0,OFFSET(DATA!$F$6,25+27*AS$10,$AG456,1,1)/$AR456,0)</f>
        <v>0.46341163448530315</v>
      </c>
      <c r="AT456" s="205">
        <f ca="1">IF($AR456&gt;0,OFFSET(DATA!$F$6,25+27*AT$10,$AG456,1,1)/$AR456,0)</f>
        <v>1.7218054359857337E-3</v>
      </c>
      <c r="AU456" s="205">
        <f ca="1">IF($AR456&gt;0,OFFSET(DATA!$F$6,25+27*AU$10,$AG456,1,1)/$AR456,0)</f>
        <v>0.10970360349280531</v>
      </c>
      <c r="AV456" s="205">
        <f ca="1">IF($AR456&gt;0,OFFSET(DATA!$F$6,25+27*AV$10,$AG456,1,1)/$AR456,0)</f>
        <v>0.10281638174886237</v>
      </c>
      <c r="AW456" s="205">
        <f ca="1">IF($AR456&gt;0,OFFSET(DATA!$F$6,25+27*AW$10,$AG456,1,1)/$AR456,0)</f>
        <v>0.13442381010945764</v>
      </c>
      <c r="AX456" s="205">
        <f ca="1">IF($AR456&gt;0,OFFSET(DATA!$F$6,25+27*AX$10,$AG456,1,1)/$AR456,0)</f>
        <v>4.5135899643340305E-2</v>
      </c>
      <c r="AY456" s="471"/>
      <c r="AZ456" s="471"/>
      <c r="BA456" s="472">
        <f t="shared" ca="1" si="13"/>
        <v>14</v>
      </c>
      <c r="BB456" s="205">
        <f ca="1">IF($AH456&gt;0,OFFSET(DATA!$F$6,BB$10+27*(7-$AG$8),$AG456,1,1)/OFFSET(DATA!$F$6,BB$10,$AG456,1,1),0)</f>
        <v>0.37969924812030076</v>
      </c>
      <c r="BC456" s="205">
        <f ca="1">IF($AH456&gt;0,OFFSET(DATA!$F$6,BC$10+27*(7-$AG$8),$AG456,1,1)/OFFSET(DATA!$F$6,BC$10,$AG456,1,1),0)</f>
        <v>0.23595505617977527</v>
      </c>
      <c r="BD456" s="205">
        <f ca="1">IF($AH456&gt;0,OFFSET(DATA!$F$6,BD$10+27*(7-$AG$8),$AG456,1,1)/OFFSET(DATA!$F$6,BD$10,$AG456,1,1),0)</f>
        <v>0.23728813559322035</v>
      </c>
      <c r="BE456" s="205">
        <f ca="1">IF($AH456&gt;0,OFFSET(DATA!$F$6,BE$10+27*(7-$AG$8),$AG456,1,1)/OFFSET(DATA!$F$6,BE$10,$AG456,1,1),0)</f>
        <v>0.20161290322580644</v>
      </c>
      <c r="BF456" s="205">
        <f ca="1">IF($AH456&gt;0,OFFSET(DATA!$F$6,BF$10+27*(7-$AG$8),$AG456,1,1)/OFFSET(DATA!$F$6,BF$10,$AG456,1,1),0)</f>
        <v>0.57660167130919215</v>
      </c>
      <c r="BG456" s="205">
        <f ca="1">IF($AH456&gt;0,OFFSET(DATA!$F$6,BG$10+27*(7-$AG$8),$AG456,1,1)/OFFSET(DATA!$F$6,BG$10,$AG456,1,1),0)</f>
        <v>0.46808510638297873</v>
      </c>
      <c r="BH456" s="205">
        <f ca="1">IF($AH456&gt;0,OFFSET(DATA!$F$6,BH$10+27*(7-$AG$8),$AG456,1,1)/OFFSET(DATA!$F$6,BH$10,$AG456,1,1),0)</f>
        <v>0.31521739130434784</v>
      </c>
      <c r="BI456" s="205">
        <f ca="1">IF($AH456&gt;0,OFFSET(DATA!$F$6,BI$10+27*(7-$AG$8),$AG456,1,1)/OFFSET(DATA!$F$6,BI$10,$AG456,1,1),0)</f>
        <v>0.34331550802139038</v>
      </c>
      <c r="BJ456" s="205">
        <f ca="1">IF($AH456&gt;0,OFFSET(DATA!$F$6,BJ$10+27*(7-$AG$8),$AG456,1,1)/OFFSET(DATA!$F$6,BJ$10,$AG456,1,1),0)</f>
        <v>0.5898876404494382</v>
      </c>
      <c r="BK456" s="205">
        <f ca="1">IF($AH456&gt;0,OFFSET(DATA!$F$6,BK$10+27*(7-$AG$8),$AG456,1,1)/OFFSET(DATA!$F$6,BK$10,$AG456,1,1),0)</f>
        <v>0.26190476190476192</v>
      </c>
      <c r="BL456" s="205">
        <f ca="1">IF($AH456&gt;0,OFFSET(DATA!$F$6,BL$10+27*(7-$AG$8),$AG456,1,1)/OFFSET(DATA!$F$6,BL$10,$AG456,1,1),0)</f>
        <v>0.43736730360934184</v>
      </c>
      <c r="BM456" s="205">
        <f ca="1">IF($AH456&gt;0,OFFSET(DATA!$F$6,BM$10+27*(7-$AG$8),$AG456,1,1)/OFFSET(DATA!$F$6,BM$10,$AG456,1,1),0)</f>
        <v>0.4222462203023758</v>
      </c>
      <c r="BN456" s="205">
        <f ca="1">IF($AH456&gt;0,OFFSET(DATA!$F$6,BN$10+27*(7-$AG$8),$AG456,1,1)/OFFSET(DATA!$F$6,BN$10,$AG456,1,1),0)</f>
        <v>0.35</v>
      </c>
      <c r="BO456" s="205">
        <f ca="1">IF($AH456&gt;0,OFFSET(DATA!$F$6,BO$10+27*(7-$AG$8),$AG456,1,1)/OFFSET(DATA!$F$6,BO$10,$AG456,1,1),0)</f>
        <v>0.84571428571428575</v>
      </c>
      <c r="BP456" s="205">
        <f ca="1">IF($AH456&gt;0,OFFSET(DATA!$F$6,BP$10+27*(7-$AG$8),$AG456,1,1)/OFFSET(DATA!$F$6,BP$10,$AG456,1,1),0)</f>
        <v>0.69753086419753085</v>
      </c>
      <c r="BQ456" s="205">
        <f ca="1">IF($AH456&gt;0,OFFSET(DATA!$F$6,BQ$10+27*(7-$AG$8),$AG456,1,1)/OFFSET(DATA!$F$6,BQ$10,$AG456,1,1),0)</f>
        <v>0.62068965517241381</v>
      </c>
      <c r="BR456" s="205">
        <f ca="1">IF($AH456&gt;0,OFFSET(DATA!$F$6,BR$10+27*(7-$AG$8),$AG456,1,1)/OFFSET(DATA!$F$6,BR$10,$AG456,1,1),0)</f>
        <v>0.44765342960288806</v>
      </c>
      <c r="BS456" s="205">
        <f ca="1">IF($AH456&gt;0,OFFSET(DATA!$F$6,BS$10+27*(7-$AG$8),$AG456,1,1)/OFFSET(DATA!$F$6,BS$10,$AG456,1,1),0)</f>
        <v>0.26219512195121952</v>
      </c>
      <c r="BT456" s="205">
        <f ca="1">IF($AH456&gt;0,OFFSET(DATA!$F$6,BT$10+27*(7-$AG$8),$AG456,1,1)/OFFSET(DATA!$F$6,BT$10,$AG456,1,1),0)</f>
        <v>0.28301886792452829</v>
      </c>
      <c r="BU456" s="205">
        <f ca="1">IF($AH456&gt;0,OFFSET(DATA!$F$6,BU$10+27*(7-$AG$8),$AG456,1,1)/OFFSET(DATA!$F$6,BU$10,$AG456,1,1),0)</f>
        <v>0.21428571428571427</v>
      </c>
      <c r="BV456" s="205">
        <f ca="1">IF($AH456&gt;0,OFFSET(DATA!$F$6,BV$10+27*(7-$AG$8),$AG456,1,1)/OFFSET(DATA!$F$6,BV$10,$AG456,1,1),0)</f>
        <v>0.52941176470588236</v>
      </c>
      <c r="BW456" s="205">
        <f ca="1">IF($AH456&gt;0,OFFSET(DATA!$F$6,BW$10+27*(7-$AG$8),$AG456,1,1)/OFFSET(DATA!$F$6,BW$10,$AG456,1,1),0)</f>
        <v>0.49789029535864981</v>
      </c>
      <c r="BX456" s="205">
        <f ca="1">IF($AH456&gt;0,OFFSET(DATA!$F$6,BX$10+27*(7-$AG$8),$AG456,1,1)/OFFSET(DATA!$F$6,BX$10,$AG456,1,1),0)</f>
        <v>0.4629021667760998</v>
      </c>
      <c r="BY456" s="205">
        <f ca="1">IF($AH456&gt;0,OFFSET(DATA!$F$6,BY$10+27*(7-$AG$8),$AG456,1,1)/OFFSET(DATA!$F$6,BY$10,$AG456,1,1),0)</f>
        <v>0.46666666666666667</v>
      </c>
    </row>
    <row r="457" spans="33:77" x14ac:dyDescent="0.2">
      <c r="AG457" s="472">
        <v>446</v>
      </c>
      <c r="AH457" s="471">
        <f ca="1">OFFSET(DATA!$F$6,$AG$10,$AG457,1,1)</f>
        <v>261</v>
      </c>
      <c r="AI457" s="205">
        <f ca="1">IF($AH457&gt;0,OFFSET(DATA!$F$6,$AG$10+27*AI$10,$AG457,1,1)/$AH457,0)</f>
        <v>0.35249042145593867</v>
      </c>
      <c r="AJ457" s="205">
        <f ca="1">IF($AH457&gt;0,OFFSET(DATA!$F$6,$AG$10+27*AJ$10,$AG457,1,1)/$AH457,0)</f>
        <v>3.8314176245210726E-3</v>
      </c>
      <c r="AK457" s="205">
        <f ca="1">IF($AH457&gt;0,OFFSET(DATA!$F$6,$AG$10+27*AK$10,$AG457,1,1)/$AH457,0)</f>
        <v>8.0459770114942528E-2</v>
      </c>
      <c r="AL457" s="205">
        <f ca="1">IF($AH457&gt;0,OFFSET(DATA!$F$6,$AG$10+27*AL$10,$AG457,1,1)/$AH457,0)</f>
        <v>0.19157088122605365</v>
      </c>
      <c r="AM457" s="205">
        <f ca="1">IF($AH457&gt;0,OFFSET(DATA!$F$6,$AG$10+27*AM$10,$AG457,1,1)/$AH457,0)</f>
        <v>0.17624521072796934</v>
      </c>
      <c r="AN457" s="205">
        <f ca="1">IF($AH457&gt;0,OFFSET(DATA!$F$6,$AG$10+27*AN$10,$AG457,1,1)/$AH457,0)</f>
        <v>6.8965517241379309E-2</v>
      </c>
      <c r="AO457" s="472">
        <f ca="1">OFFSET(DATA!$F$6,$AG$10+27*AO$10,$AG457,1,1)</f>
        <v>20</v>
      </c>
      <c r="AP457" s="472">
        <f t="shared" ca="1" si="14"/>
        <v>20</v>
      </c>
      <c r="AQ457" s="471"/>
      <c r="AR457" s="471">
        <f ca="1">OFFSET(DATA!$F$6,25,$AG457,1,1)</f>
        <v>8122</v>
      </c>
      <c r="AS457" s="205">
        <f ca="1">IF($AR457&gt;0,OFFSET(DATA!$F$6,25+27*AS$10,$AG457,1,1)/$AR457,0)</f>
        <v>0.46749569071657227</v>
      </c>
      <c r="AT457" s="205">
        <f ca="1">IF($AR457&gt;0,OFFSET(DATA!$F$6,25+27*AT$10,$AG457,1,1)/$AR457,0)</f>
        <v>1.3543462201428219E-3</v>
      </c>
      <c r="AU457" s="205">
        <f ca="1">IF($AR457&gt;0,OFFSET(DATA!$F$6,25+27*AU$10,$AG457,1,1)/$AR457,0)</f>
        <v>0.10834769761142576</v>
      </c>
      <c r="AV457" s="205">
        <f ca="1">IF($AR457&gt;0,OFFSET(DATA!$F$6,25+27*AV$10,$AG457,1,1)/$AR457,0)</f>
        <v>9.7143560699335135E-2</v>
      </c>
      <c r="AW457" s="205">
        <f ca="1">IF($AR457&gt;0,OFFSET(DATA!$F$6,25+27*AW$10,$AG457,1,1)/$AR457,0)</f>
        <v>0.12927850283181483</v>
      </c>
      <c r="AX457" s="205">
        <f ca="1">IF($AR457&gt;0,OFFSET(DATA!$F$6,25+27*AX$10,$AG457,1,1)/$AR457,0)</f>
        <v>4.0876631371583351E-2</v>
      </c>
      <c r="AY457" s="471"/>
      <c r="AZ457" s="471"/>
      <c r="BA457" s="472">
        <f t="shared" ca="1" si="13"/>
        <v>15</v>
      </c>
      <c r="BB457" s="205">
        <f ca="1">IF($AH457&gt;0,OFFSET(DATA!$F$6,BB$10+27*(7-$AG$8),$AG457,1,1)/OFFSET(DATA!$F$6,BB$10,$AG457,1,1),0)</f>
        <v>0.35249042145593867</v>
      </c>
      <c r="BC457" s="205">
        <f ca="1">IF($AH457&gt;0,OFFSET(DATA!$F$6,BC$10+27*(7-$AG$8),$AG457,1,1)/OFFSET(DATA!$F$6,BC$10,$AG457,1,1),0)</f>
        <v>0.2</v>
      </c>
      <c r="BD457" s="205">
        <f ca="1">IF($AH457&gt;0,OFFSET(DATA!$F$6,BD$10+27*(7-$AG$8),$AG457,1,1)/OFFSET(DATA!$F$6,BD$10,$AG457,1,1),0)</f>
        <v>0.22580645161290322</v>
      </c>
      <c r="BE457" s="205">
        <f ca="1">IF($AH457&gt;0,OFFSET(DATA!$F$6,BE$10+27*(7-$AG$8),$AG457,1,1)/OFFSET(DATA!$F$6,BE$10,$AG457,1,1),0)</f>
        <v>0.22727272727272727</v>
      </c>
      <c r="BF457" s="205">
        <f ca="1">IF($AH457&gt;0,OFFSET(DATA!$F$6,BF$10+27*(7-$AG$8),$AG457,1,1)/OFFSET(DATA!$F$6,BF$10,$AG457,1,1),0)</f>
        <v>0.59718309859154928</v>
      </c>
      <c r="BG457" s="205">
        <f ca="1">IF($AH457&gt;0,OFFSET(DATA!$F$6,BG$10+27*(7-$AG$8),$AG457,1,1)/OFFSET(DATA!$F$6,BG$10,$AG457,1,1),0)</f>
        <v>0.44</v>
      </c>
      <c r="BH457" s="205">
        <f ca="1">IF($AH457&gt;0,OFFSET(DATA!$F$6,BH$10+27*(7-$AG$8),$AG457,1,1)/OFFSET(DATA!$F$6,BH$10,$AG457,1,1),0)</f>
        <v>0.3125</v>
      </c>
      <c r="BI457" s="205">
        <f ca="1">IF($AH457&gt;0,OFFSET(DATA!$F$6,BI$10+27*(7-$AG$8),$AG457,1,1)/OFFSET(DATA!$F$6,BI$10,$AG457,1,1),0)</f>
        <v>0.33261802575107297</v>
      </c>
      <c r="BJ457" s="205">
        <f ca="1">IF($AH457&gt;0,OFFSET(DATA!$F$6,BJ$10+27*(7-$AG$8),$AG457,1,1)/OFFSET(DATA!$F$6,BJ$10,$AG457,1,1),0)</f>
        <v>0.6179775280898876</v>
      </c>
      <c r="BK457" s="205">
        <f ca="1">IF($AH457&gt;0,OFFSET(DATA!$F$6,BK$10+27*(7-$AG$8),$AG457,1,1)/OFFSET(DATA!$F$6,BK$10,$AG457,1,1),0)</f>
        <v>0.27272727272727271</v>
      </c>
      <c r="BL457" s="205">
        <f ca="1">IF($AH457&gt;0,OFFSET(DATA!$F$6,BL$10+27*(7-$AG$8),$AG457,1,1)/OFFSET(DATA!$F$6,BL$10,$AG457,1,1),0)</f>
        <v>0.4541832669322709</v>
      </c>
      <c r="BM457" s="205">
        <f ca="1">IF($AH457&gt;0,OFFSET(DATA!$F$6,BM$10+27*(7-$AG$8),$AG457,1,1)/OFFSET(DATA!$F$6,BM$10,$AG457,1,1),0)</f>
        <v>0.43419572553430819</v>
      </c>
      <c r="BN457" s="205">
        <f ca="1">IF($AH457&gt;0,OFFSET(DATA!$F$6,BN$10+27*(7-$AG$8),$AG457,1,1)/OFFSET(DATA!$F$6,BN$10,$AG457,1,1),0)</f>
        <v>0.36206896551724138</v>
      </c>
      <c r="BO457" s="205">
        <f ca="1">IF($AH457&gt;0,OFFSET(DATA!$F$6,BO$10+27*(7-$AG$8),$AG457,1,1)/OFFSET(DATA!$F$6,BO$10,$AG457,1,1),0)</f>
        <v>0.82748538011695905</v>
      </c>
      <c r="BP457" s="205">
        <f ca="1">IF($AH457&gt;0,OFFSET(DATA!$F$6,BP$10+27*(7-$AG$8),$AG457,1,1)/OFFSET(DATA!$F$6,BP$10,$AG457,1,1),0)</f>
        <v>0.74891774891774887</v>
      </c>
      <c r="BQ457" s="205">
        <f ca="1">IF($AH457&gt;0,OFFSET(DATA!$F$6,BQ$10+27*(7-$AG$8),$AG457,1,1)/OFFSET(DATA!$F$6,BQ$10,$AG457,1,1),0)</f>
        <v>0.61650485436893199</v>
      </c>
      <c r="BR457" s="205">
        <f ca="1">IF($AH457&gt;0,OFFSET(DATA!$F$6,BR$10+27*(7-$AG$8),$AG457,1,1)/OFFSET(DATA!$F$6,BR$10,$AG457,1,1),0)</f>
        <v>0.45357142857142857</v>
      </c>
      <c r="BS457" s="205">
        <f ca="1">IF($AH457&gt;0,OFFSET(DATA!$F$6,BS$10+27*(7-$AG$8),$AG457,1,1)/OFFSET(DATA!$F$6,BS$10,$AG457,1,1),0)</f>
        <v>0.30357142857142855</v>
      </c>
      <c r="BT457" s="205">
        <f ca="1">IF($AH457&gt;0,OFFSET(DATA!$F$6,BT$10+27*(7-$AG$8),$AG457,1,1)/OFFSET(DATA!$F$6,BT$10,$AG457,1,1),0)</f>
        <v>0.34545454545454546</v>
      </c>
      <c r="BU457" s="205">
        <f ca="1">IF($AH457&gt;0,OFFSET(DATA!$F$6,BU$10+27*(7-$AG$8),$AG457,1,1)/OFFSET(DATA!$F$6,BU$10,$AG457,1,1),0)</f>
        <v>0.24675324675324675</v>
      </c>
      <c r="BV457" s="205">
        <f ca="1">IF($AH457&gt;0,OFFSET(DATA!$F$6,BV$10+27*(7-$AG$8),$AG457,1,1)/OFFSET(DATA!$F$6,BV$10,$AG457,1,1),0)</f>
        <v>0.55517241379310345</v>
      </c>
      <c r="BW457" s="205">
        <f ca="1">IF($AH457&gt;0,OFFSET(DATA!$F$6,BW$10+27*(7-$AG$8),$AG457,1,1)/OFFSET(DATA!$F$6,BW$10,$AG457,1,1),0)</f>
        <v>0.49656121045392021</v>
      </c>
      <c r="BX457" s="205">
        <f ca="1">IF($AH457&gt;0,OFFSET(DATA!$F$6,BX$10+27*(7-$AG$8),$AG457,1,1)/OFFSET(DATA!$F$6,BX$10,$AG457,1,1),0)</f>
        <v>0.46018893387314441</v>
      </c>
      <c r="BY457" s="205">
        <f ca="1">IF($AH457&gt;0,OFFSET(DATA!$F$6,BY$10+27*(7-$AG$8),$AG457,1,1)/OFFSET(DATA!$F$6,BY$10,$AG457,1,1),0)</f>
        <v>0.47014925373134331</v>
      </c>
    </row>
    <row r="458" spans="33:77" x14ac:dyDescent="0.2">
      <c r="AG458" s="472">
        <v>447</v>
      </c>
      <c r="AH458" s="471">
        <f ca="1">OFFSET(DATA!$F$6,$AG$10,$AG458,1,1)</f>
        <v>275</v>
      </c>
      <c r="AI458" s="205">
        <f ca="1">IF($AH458&gt;0,OFFSET(DATA!$F$6,$AG$10+27*AI$10,$AG458,1,1)/$AH458,0)</f>
        <v>0.33090909090909093</v>
      </c>
      <c r="AJ458" s="205">
        <f ca="1">IF($AH458&gt;0,OFFSET(DATA!$F$6,$AG$10+27*AJ$10,$AG458,1,1)/$AH458,0)</f>
        <v>3.6363636363636364E-3</v>
      </c>
      <c r="AK458" s="205">
        <f ca="1">IF($AH458&gt;0,OFFSET(DATA!$F$6,$AG$10+27*AK$10,$AG458,1,1)/$AH458,0)</f>
        <v>7.636363636363637E-2</v>
      </c>
      <c r="AL458" s="205">
        <f ca="1">IF($AH458&gt;0,OFFSET(DATA!$F$6,$AG$10+27*AL$10,$AG458,1,1)/$AH458,0)</f>
        <v>0.14909090909090908</v>
      </c>
      <c r="AM458" s="205">
        <f ca="1">IF($AH458&gt;0,OFFSET(DATA!$F$6,$AG$10+27*AM$10,$AG458,1,1)/$AH458,0)</f>
        <v>0.25454545454545452</v>
      </c>
      <c r="AN458" s="205">
        <f ca="1">IF($AH458&gt;0,OFFSET(DATA!$F$6,$AG$10+27*AN$10,$AG458,1,1)/$AH458,0)</f>
        <v>8.727272727272728E-2</v>
      </c>
      <c r="AO458" s="472">
        <f ca="1">OFFSET(DATA!$F$6,$AG$10+27*AO$10,$AG458,1,1)</f>
        <v>21</v>
      </c>
      <c r="AP458" s="472">
        <f t="shared" ca="1" si="14"/>
        <v>21</v>
      </c>
      <c r="AQ458" s="471"/>
      <c r="AR458" s="471">
        <f ca="1">OFFSET(DATA!$F$6,25,$AG458,1,1)</f>
        <v>8358</v>
      </c>
      <c r="AS458" s="205">
        <f ca="1">IF($AR458&gt;0,OFFSET(DATA!$F$6,25+27*AS$10,$AG458,1,1)/$AR458,0)</f>
        <v>0.46853314189997608</v>
      </c>
      <c r="AT458" s="205">
        <f ca="1">IF($AR458&gt;0,OFFSET(DATA!$F$6,25+27*AT$10,$AG458,1,1)/$AR458,0)</f>
        <v>1.316104331179708E-3</v>
      </c>
      <c r="AU458" s="205">
        <f ca="1">IF($AR458&gt;0,OFFSET(DATA!$F$6,25+27*AU$10,$AG458,1,1)/$AR458,0)</f>
        <v>0.10588657573582197</v>
      </c>
      <c r="AV458" s="205">
        <f ca="1">IF($AR458&gt;0,OFFSET(DATA!$F$6,25+27*AV$10,$AG458,1,1)/$AR458,0)</f>
        <v>9.487915769322805E-2</v>
      </c>
      <c r="AW458" s="205">
        <f ca="1">IF($AR458&gt;0,OFFSET(DATA!$F$6,25+27*AW$10,$AG458,1,1)/$AR458,0)</f>
        <v>0.13555874611150992</v>
      </c>
      <c r="AX458" s="205">
        <f ca="1">IF($AR458&gt;0,OFFSET(DATA!$F$6,25+27*AX$10,$AG458,1,1)/$AR458,0)</f>
        <v>4.9174443646805455E-2</v>
      </c>
      <c r="AY458" s="471"/>
      <c r="AZ458" s="471"/>
      <c r="BA458" s="472">
        <f t="shared" ca="1" si="13"/>
        <v>16</v>
      </c>
      <c r="BB458" s="205">
        <f ca="1">IF($AH458&gt;0,OFFSET(DATA!$F$6,BB$10+27*(7-$AG$8),$AG458,1,1)/OFFSET(DATA!$F$6,BB$10,$AG458,1,1),0)</f>
        <v>0.33090909090909093</v>
      </c>
      <c r="BC458" s="205">
        <f ca="1">IF($AH458&gt;0,OFFSET(DATA!$F$6,BC$10+27*(7-$AG$8),$AG458,1,1)/OFFSET(DATA!$F$6,BC$10,$AG458,1,1),0)</f>
        <v>0.17924528301886791</v>
      </c>
      <c r="BD458" s="205">
        <f ca="1">IF($AH458&gt;0,OFFSET(DATA!$F$6,BD$10+27*(7-$AG$8),$AG458,1,1)/OFFSET(DATA!$F$6,BD$10,$AG458,1,1),0)</f>
        <v>0.2153846153846154</v>
      </c>
      <c r="BE458" s="205">
        <f ca="1">IF($AH458&gt;0,OFFSET(DATA!$F$6,BE$10+27*(7-$AG$8),$AG458,1,1)/OFFSET(DATA!$F$6,BE$10,$AG458,1,1),0)</f>
        <v>0.22222222222222221</v>
      </c>
      <c r="BF458" s="205">
        <f ca="1">IF($AH458&gt;0,OFFSET(DATA!$F$6,BF$10+27*(7-$AG$8),$AG458,1,1)/OFFSET(DATA!$F$6,BF$10,$AG458,1,1),0)</f>
        <v>0.57681159420289851</v>
      </c>
      <c r="BG458" s="205">
        <f ca="1">IF($AH458&gt;0,OFFSET(DATA!$F$6,BG$10+27*(7-$AG$8),$AG458,1,1)/OFFSET(DATA!$F$6,BG$10,$AG458,1,1),0)</f>
        <v>0.50980392156862742</v>
      </c>
      <c r="BH458" s="205">
        <f ca="1">IF($AH458&gt;0,OFFSET(DATA!$F$6,BH$10+27*(7-$AG$8),$AG458,1,1)/OFFSET(DATA!$F$6,BH$10,$AG458,1,1),0)</f>
        <v>0.28282828282828282</v>
      </c>
      <c r="BI458" s="205">
        <f ca="1">IF($AH458&gt;0,OFFSET(DATA!$F$6,BI$10+27*(7-$AG$8),$AG458,1,1)/OFFSET(DATA!$F$6,BI$10,$AG458,1,1),0)</f>
        <v>0.33659066232356133</v>
      </c>
      <c r="BJ458" s="205">
        <f ca="1">IF($AH458&gt;0,OFFSET(DATA!$F$6,BJ$10+27*(7-$AG$8),$AG458,1,1)/OFFSET(DATA!$F$6,BJ$10,$AG458,1,1),0)</f>
        <v>0.60465116279069764</v>
      </c>
      <c r="BK458" s="205">
        <f ca="1">IF($AH458&gt;0,OFFSET(DATA!$F$6,BK$10+27*(7-$AG$8),$AG458,1,1)/OFFSET(DATA!$F$6,BK$10,$AG458,1,1),0)</f>
        <v>0.25403225806451613</v>
      </c>
      <c r="BL458" s="205">
        <f ca="1">IF($AH458&gt;0,OFFSET(DATA!$F$6,BL$10+27*(7-$AG$8),$AG458,1,1)/OFFSET(DATA!$F$6,BL$10,$AG458,1,1),0)</f>
        <v>0.44680851063829785</v>
      </c>
      <c r="BM458" s="205">
        <f ca="1">IF($AH458&gt;0,OFFSET(DATA!$F$6,BM$10+27*(7-$AG$8),$AG458,1,1)/OFFSET(DATA!$F$6,BM$10,$AG458,1,1),0)</f>
        <v>0.4263565891472868</v>
      </c>
      <c r="BN458" s="205">
        <f ca="1">IF($AH458&gt;0,OFFSET(DATA!$F$6,BN$10+27*(7-$AG$8),$AG458,1,1)/OFFSET(DATA!$F$6,BN$10,$AG458,1,1),0)</f>
        <v>0.38524590163934425</v>
      </c>
      <c r="BO458" s="205">
        <f ca="1">IF($AH458&gt;0,OFFSET(DATA!$F$6,BO$10+27*(7-$AG$8),$AG458,1,1)/OFFSET(DATA!$F$6,BO$10,$AG458,1,1),0)</f>
        <v>0.82132564841498557</v>
      </c>
      <c r="BP458" s="205">
        <f ca="1">IF($AH458&gt;0,OFFSET(DATA!$F$6,BP$10+27*(7-$AG$8),$AG458,1,1)/OFFSET(DATA!$F$6,BP$10,$AG458,1,1),0)</f>
        <v>0.72376873661670238</v>
      </c>
      <c r="BQ458" s="205">
        <f ca="1">IF($AH458&gt;0,OFFSET(DATA!$F$6,BQ$10+27*(7-$AG$8),$AG458,1,1)/OFFSET(DATA!$F$6,BQ$10,$AG458,1,1),0)</f>
        <v>0.68421052631578949</v>
      </c>
      <c r="BR458" s="205">
        <f ca="1">IF($AH458&gt;0,OFFSET(DATA!$F$6,BR$10+27*(7-$AG$8),$AG458,1,1)/OFFSET(DATA!$F$6,BR$10,$AG458,1,1),0)</f>
        <v>0.46598639455782315</v>
      </c>
      <c r="BS458" s="205">
        <f ca="1">IF($AH458&gt;0,OFFSET(DATA!$F$6,BS$10+27*(7-$AG$8),$AG458,1,1)/OFFSET(DATA!$F$6,BS$10,$AG458,1,1),0)</f>
        <v>0.31952662721893493</v>
      </c>
      <c r="BT458" s="205">
        <f ca="1">IF($AH458&gt;0,OFFSET(DATA!$F$6,BT$10+27*(7-$AG$8),$AG458,1,1)/OFFSET(DATA!$F$6,BT$10,$AG458,1,1),0)</f>
        <v>0.32203389830508472</v>
      </c>
      <c r="BU458" s="205">
        <f ca="1">IF($AH458&gt;0,OFFSET(DATA!$F$6,BU$10+27*(7-$AG$8),$AG458,1,1)/OFFSET(DATA!$F$6,BU$10,$AG458,1,1),0)</f>
        <v>0.22222222222222221</v>
      </c>
      <c r="BV458" s="205">
        <f ca="1">IF($AH458&gt;0,OFFSET(DATA!$F$6,BV$10+27*(7-$AG$8),$AG458,1,1)/OFFSET(DATA!$F$6,BV$10,$AG458,1,1),0)</f>
        <v>0.56151419558359617</v>
      </c>
      <c r="BW458" s="205">
        <f ca="1">IF($AH458&gt;0,OFFSET(DATA!$F$6,BW$10+27*(7-$AG$8),$AG458,1,1)/OFFSET(DATA!$F$6,BW$10,$AG458,1,1),0)</f>
        <v>0.54459459459459458</v>
      </c>
      <c r="BX458" s="205">
        <f ca="1">IF($AH458&gt;0,OFFSET(DATA!$F$6,BX$10+27*(7-$AG$8),$AG458,1,1)/OFFSET(DATA!$F$6,BX$10,$AG458,1,1),0)</f>
        <v>0.45997458703939009</v>
      </c>
      <c r="BY458" s="205">
        <f ca="1">IF($AH458&gt;0,OFFSET(DATA!$F$6,BY$10+27*(7-$AG$8),$AG458,1,1)/OFFSET(DATA!$F$6,BY$10,$AG458,1,1),0)</f>
        <v>0.49295774647887325</v>
      </c>
    </row>
    <row r="459" spans="33:77" x14ac:dyDescent="0.2">
      <c r="AG459" s="472">
        <v>448</v>
      </c>
      <c r="AH459" s="471">
        <f ca="1">OFFSET(DATA!$F$6,$AG$10,$AG459,1,1)</f>
        <v>293</v>
      </c>
      <c r="AI459" s="205">
        <f ca="1">IF($AH459&gt;0,OFFSET(DATA!$F$6,$AG$10+27*AI$10,$AG459,1,1)/$AH459,0)</f>
        <v>0.30034129692832767</v>
      </c>
      <c r="AJ459" s="205">
        <f ca="1">IF($AH459&gt;0,OFFSET(DATA!$F$6,$AG$10+27*AJ$10,$AG459,1,1)/$AH459,0)</f>
        <v>3.4129692832764505E-3</v>
      </c>
      <c r="AK459" s="205">
        <f ca="1">IF($AH459&gt;0,OFFSET(DATA!$F$6,$AG$10+27*AK$10,$AG459,1,1)/$AH459,0)</f>
        <v>7.5085324232081918E-2</v>
      </c>
      <c r="AL459" s="205">
        <f ca="1">IF($AH459&gt;0,OFFSET(DATA!$F$6,$AG$10+27*AL$10,$AG459,1,1)/$AH459,0)</f>
        <v>0.19112627986348124</v>
      </c>
      <c r="AM459" s="205">
        <f ca="1">IF($AH459&gt;0,OFFSET(DATA!$F$6,$AG$10+27*AM$10,$AG459,1,1)/$AH459,0)</f>
        <v>0.24232081911262798</v>
      </c>
      <c r="AN459" s="205">
        <f ca="1">IF($AH459&gt;0,OFFSET(DATA!$F$6,$AG$10+27*AN$10,$AG459,1,1)/$AH459,0)</f>
        <v>0.10238907849829351</v>
      </c>
      <c r="AO459" s="472">
        <f ca="1">OFFSET(DATA!$F$6,$AG$10+27*AO$10,$AG459,1,1)</f>
        <v>19</v>
      </c>
      <c r="AP459" s="472">
        <f t="shared" ca="1" si="14"/>
        <v>19</v>
      </c>
      <c r="AQ459" s="471"/>
      <c r="AR459" s="471">
        <f ca="1">OFFSET(DATA!$F$6,25,$AG459,1,1)</f>
        <v>8578</v>
      </c>
      <c r="AS459" s="205">
        <f ca="1">IF($AR459&gt;0,OFFSET(DATA!$F$6,25+27*AS$10,$AG459,1,1)/$AR459,0)</f>
        <v>0.46957332711587785</v>
      </c>
      <c r="AT459" s="205">
        <f ca="1">IF($AR459&gt;0,OFFSET(DATA!$F$6,25+27*AT$10,$AG459,1,1)/$AR459,0)</f>
        <v>1.2823501981813943E-3</v>
      </c>
      <c r="AU459" s="205">
        <f ca="1">IF($AR459&gt;0,OFFSET(DATA!$F$6,25+27*AU$10,$AG459,1,1)/$AR459,0)</f>
        <v>0.10188855211004896</v>
      </c>
      <c r="AV459" s="205">
        <f ca="1">IF($AR459&gt;0,OFFSET(DATA!$F$6,25+27*AV$10,$AG459,1,1)/$AR459,0)</f>
        <v>8.7899277220797392E-2</v>
      </c>
      <c r="AW459" s="205">
        <f ca="1">IF($AR459&gt;0,OFFSET(DATA!$F$6,25+27*AW$10,$AG459,1,1)/$AR459,0)</f>
        <v>0.14525530426672884</v>
      </c>
      <c r="AX459" s="205">
        <f ca="1">IF($AR459&gt;0,OFFSET(DATA!$F$6,25+27*AX$10,$AG459,1,1)/$AR459,0)</f>
        <v>5.677314059221264E-2</v>
      </c>
      <c r="AY459" s="471"/>
      <c r="AZ459" s="471"/>
      <c r="BA459" s="472">
        <f t="shared" ca="1" si="13"/>
        <v>17</v>
      </c>
      <c r="BB459" s="205">
        <f ca="1">IF($AH459&gt;0,OFFSET(DATA!$F$6,BB$10+27*(7-$AG$8),$AG459,1,1)/OFFSET(DATA!$F$6,BB$10,$AG459,1,1),0)</f>
        <v>0.30034129692832767</v>
      </c>
      <c r="BC459" s="205">
        <f ca="1">IF($AH459&gt;0,OFFSET(DATA!$F$6,BC$10+27*(7-$AG$8),$AG459,1,1)/OFFSET(DATA!$F$6,BC$10,$AG459,1,1),0)</f>
        <v>0.17117117117117117</v>
      </c>
      <c r="BD459" s="205">
        <f ca="1">IF($AH459&gt;0,OFFSET(DATA!$F$6,BD$10+27*(7-$AG$8),$AG459,1,1)/OFFSET(DATA!$F$6,BD$10,$AG459,1,1),0)</f>
        <v>0.26865671641791045</v>
      </c>
      <c r="BE459" s="205">
        <f ca="1">IF($AH459&gt;0,OFFSET(DATA!$F$6,BE$10+27*(7-$AG$8),$AG459,1,1)/OFFSET(DATA!$F$6,BE$10,$AG459,1,1),0)</f>
        <v>0.19117647058823528</v>
      </c>
      <c r="BF459" s="205">
        <f ca="1">IF($AH459&gt;0,OFFSET(DATA!$F$6,BF$10+27*(7-$AG$8),$AG459,1,1)/OFFSET(DATA!$F$6,BF$10,$AG459,1,1),0)</f>
        <v>0.58689458689458684</v>
      </c>
      <c r="BG459" s="205">
        <f ca="1">IF($AH459&gt;0,OFFSET(DATA!$F$6,BG$10+27*(7-$AG$8),$AG459,1,1)/OFFSET(DATA!$F$6,BG$10,$AG459,1,1),0)</f>
        <v>0.67346938775510201</v>
      </c>
      <c r="BH459" s="205">
        <f ca="1">IF($AH459&gt;0,OFFSET(DATA!$F$6,BH$10+27*(7-$AG$8),$AG459,1,1)/OFFSET(DATA!$F$6,BH$10,$AG459,1,1),0)</f>
        <v>0.27184466019417475</v>
      </c>
      <c r="BI459" s="205">
        <f ca="1">IF($AH459&gt;0,OFFSET(DATA!$F$6,BI$10+27*(7-$AG$8),$AG459,1,1)/OFFSET(DATA!$F$6,BI$10,$AG459,1,1),0)</f>
        <v>0.34819532908704881</v>
      </c>
      <c r="BJ459" s="205">
        <f ca="1">IF($AH459&gt;0,OFFSET(DATA!$F$6,BJ$10+27*(7-$AG$8),$AG459,1,1)/OFFSET(DATA!$F$6,BJ$10,$AG459,1,1),0)</f>
        <v>0.60588235294117643</v>
      </c>
      <c r="BK459" s="205">
        <f ca="1">IF($AH459&gt;0,OFFSET(DATA!$F$6,BK$10+27*(7-$AG$8),$AG459,1,1)/OFFSET(DATA!$F$6,BK$10,$AG459,1,1),0)</f>
        <v>0.26459143968871596</v>
      </c>
      <c r="BL459" s="205">
        <f ca="1">IF($AH459&gt;0,OFFSET(DATA!$F$6,BL$10+27*(7-$AG$8),$AG459,1,1)/OFFSET(DATA!$F$6,BL$10,$AG459,1,1),0)</f>
        <v>0.44464944649446492</v>
      </c>
      <c r="BM459" s="205">
        <f ca="1">IF($AH459&gt;0,OFFSET(DATA!$F$6,BM$10+27*(7-$AG$8),$AG459,1,1)/OFFSET(DATA!$F$6,BM$10,$AG459,1,1),0)</f>
        <v>0.43073593073593075</v>
      </c>
      <c r="BN459" s="205">
        <f ca="1">IF($AH459&gt;0,OFFSET(DATA!$F$6,BN$10+27*(7-$AG$8),$AG459,1,1)/OFFSET(DATA!$F$6,BN$10,$AG459,1,1),0)</f>
        <v>0.37007874015748032</v>
      </c>
      <c r="BO459" s="205">
        <f ca="1">IF($AH459&gt;0,OFFSET(DATA!$F$6,BO$10+27*(7-$AG$8),$AG459,1,1)/OFFSET(DATA!$F$6,BO$10,$AG459,1,1),0)</f>
        <v>0.84457478005865105</v>
      </c>
      <c r="BP459" s="205">
        <f ca="1">IF($AH459&gt;0,OFFSET(DATA!$F$6,BP$10+27*(7-$AG$8),$AG459,1,1)/OFFSET(DATA!$F$6,BP$10,$AG459,1,1),0)</f>
        <v>0.74423480083857441</v>
      </c>
      <c r="BQ459" s="205">
        <f ca="1">IF($AH459&gt;0,OFFSET(DATA!$F$6,BQ$10+27*(7-$AG$8),$AG459,1,1)/OFFSET(DATA!$F$6,BQ$10,$AG459,1,1),0)</f>
        <v>0.68691588785046731</v>
      </c>
      <c r="BR459" s="205">
        <f ca="1">IF($AH459&gt;0,OFFSET(DATA!$F$6,BR$10+27*(7-$AG$8),$AG459,1,1)/OFFSET(DATA!$F$6,BR$10,$AG459,1,1),0)</f>
        <v>0.4560260586319218</v>
      </c>
      <c r="BS459" s="205">
        <f ca="1">IF($AH459&gt;0,OFFSET(DATA!$F$6,BS$10+27*(7-$AG$8),$AG459,1,1)/OFFSET(DATA!$F$6,BS$10,$AG459,1,1),0)</f>
        <v>0.31666666666666665</v>
      </c>
      <c r="BT459" s="205">
        <f ca="1">IF($AH459&gt;0,OFFSET(DATA!$F$6,BT$10+27*(7-$AG$8),$AG459,1,1)/OFFSET(DATA!$F$6,BT$10,$AG459,1,1),0)</f>
        <v>0.2878787878787879</v>
      </c>
      <c r="BU459" s="205">
        <f ca="1">IF($AH459&gt;0,OFFSET(DATA!$F$6,BU$10+27*(7-$AG$8),$AG459,1,1)/OFFSET(DATA!$F$6,BU$10,$AG459,1,1),0)</f>
        <v>0.27160493827160492</v>
      </c>
      <c r="BV459" s="205">
        <f ca="1">IF($AH459&gt;0,OFFSET(DATA!$F$6,BV$10+27*(7-$AG$8),$AG459,1,1)/OFFSET(DATA!$F$6,BV$10,$AG459,1,1),0)</f>
        <v>0.60726072607260728</v>
      </c>
      <c r="BW459" s="205">
        <f ca="1">IF($AH459&gt;0,OFFSET(DATA!$F$6,BW$10+27*(7-$AG$8),$AG459,1,1)/OFFSET(DATA!$F$6,BW$10,$AG459,1,1),0)</f>
        <v>0.55599472990777343</v>
      </c>
      <c r="BX459" s="205">
        <f ca="1">IF($AH459&gt;0,OFFSET(DATA!$F$6,BX$10+27*(7-$AG$8),$AG459,1,1)/OFFSET(DATA!$F$6,BX$10,$AG459,1,1),0)</f>
        <v>0.44086687306501549</v>
      </c>
      <c r="BY459" s="205">
        <f ca="1">IF($AH459&gt;0,OFFSET(DATA!$F$6,BY$10+27*(7-$AG$8),$AG459,1,1)/OFFSET(DATA!$F$6,BY$10,$AG459,1,1),0)</f>
        <v>0.48466257668711654</v>
      </c>
    </row>
    <row r="460" spans="33:77" x14ac:dyDescent="0.2">
      <c r="AG460" s="472">
        <v>449</v>
      </c>
      <c r="AH460" s="471">
        <f ca="1">OFFSET(DATA!$F$6,$AG$10,$AG460,1,1)</f>
        <v>263</v>
      </c>
      <c r="AI460" s="205">
        <f ca="1">IF($AH460&gt;0,OFFSET(DATA!$F$6,$AG$10+27*AI$10,$AG460,1,1)/$AH460,0)</f>
        <v>0.36501901140684412</v>
      </c>
      <c r="AJ460" s="205">
        <f ca="1">IF($AH460&gt;0,OFFSET(DATA!$F$6,$AG$10+27*AJ$10,$AG460,1,1)/$AH460,0)</f>
        <v>3.8022813688212928E-3</v>
      </c>
      <c r="AK460" s="205">
        <f ca="1">IF($AH460&gt;0,OFFSET(DATA!$F$6,$AG$10+27*AK$10,$AG460,1,1)/$AH460,0)</f>
        <v>6.0836501901140684E-2</v>
      </c>
      <c r="AL460" s="205">
        <f ca="1">IF($AH460&gt;0,OFFSET(DATA!$F$6,$AG$10+27*AL$10,$AG460,1,1)/$AH460,0)</f>
        <v>0.12927756653992395</v>
      </c>
      <c r="AM460" s="205">
        <f ca="1">IF($AH460&gt;0,OFFSET(DATA!$F$6,$AG$10+27*AM$10,$AG460,1,1)/$AH460,0)</f>
        <v>0.22433460076045628</v>
      </c>
      <c r="AN460" s="205">
        <f ca="1">IF($AH460&gt;0,OFFSET(DATA!$F$6,$AG$10+27*AN$10,$AG460,1,1)/$AH460,0)</f>
        <v>4.9429657794676805E-2</v>
      </c>
      <c r="AO460" s="472">
        <f ca="1">OFFSET(DATA!$F$6,$AG$10+27*AO$10,$AG460,1,1)</f>
        <v>17</v>
      </c>
      <c r="AP460" s="472">
        <f t="shared" ca="1" si="14"/>
        <v>17</v>
      </c>
      <c r="AQ460" s="471"/>
      <c r="AR460" s="471">
        <f ca="1">OFFSET(DATA!$F$6,25,$AG460,1,1)</f>
        <v>7789</v>
      </c>
      <c r="AS460" s="205">
        <f ca="1">IF($AR460&gt;0,OFFSET(DATA!$F$6,25+27*AS$10,$AG460,1,1)/$AR460,0)</f>
        <v>0.47258954936448838</v>
      </c>
      <c r="AT460" s="205">
        <f ca="1">IF($AR460&gt;0,OFFSET(DATA!$F$6,25+27*AT$10,$AG460,1,1)/$AR460,0)</f>
        <v>1.5406342277570933E-3</v>
      </c>
      <c r="AU460" s="205">
        <f ca="1">IF($AR460&gt;0,OFFSET(DATA!$F$6,25+27*AU$10,$AG460,1,1)/$AR460,0)</f>
        <v>0.10912825779946078</v>
      </c>
      <c r="AV460" s="205">
        <f ca="1">IF($AR460&gt;0,OFFSET(DATA!$F$6,25+27*AV$10,$AG460,1,1)/$AR460,0)</f>
        <v>9.0127102323789954E-2</v>
      </c>
      <c r="AW460" s="205">
        <f ca="1">IF($AR460&gt;0,OFFSET(DATA!$F$6,25+27*AW$10,$AG460,1,1)/$AR460,0)</f>
        <v>0.12440621389138529</v>
      </c>
      <c r="AX460" s="205">
        <f ca="1">IF($AR460&gt;0,OFFSET(DATA!$F$6,25+27*AX$10,$AG460,1,1)/$AR460,0)</f>
        <v>4.4293234048016432E-2</v>
      </c>
      <c r="AY460" s="471"/>
      <c r="AZ460" s="471"/>
      <c r="BA460" s="472">
        <f t="shared" ca="1" si="13"/>
        <v>15</v>
      </c>
      <c r="BB460" s="205">
        <f ca="1">IF($AH460&gt;0,OFFSET(DATA!$F$6,BB$10+27*(7-$AG$8),$AG460,1,1)/OFFSET(DATA!$F$6,BB$10,$AG460,1,1),0)</f>
        <v>0.36501901140684412</v>
      </c>
      <c r="BC460" s="205">
        <f ca="1">IF($AH460&gt;0,OFFSET(DATA!$F$6,BC$10+27*(7-$AG$8),$AG460,1,1)/OFFSET(DATA!$F$6,BC$10,$AG460,1,1),0)</f>
        <v>0.12371134020618557</v>
      </c>
      <c r="BD460" s="205">
        <f ca="1">IF($AH460&gt;0,OFFSET(DATA!$F$6,BD$10+27*(7-$AG$8),$AG460,1,1)/OFFSET(DATA!$F$6,BD$10,$AG460,1,1),0)</f>
        <v>0.30769230769230771</v>
      </c>
      <c r="BE460" s="205">
        <f ca="1">IF($AH460&gt;0,OFFSET(DATA!$F$6,BE$10+27*(7-$AG$8),$AG460,1,1)/OFFSET(DATA!$F$6,BE$10,$AG460,1,1),0)</f>
        <v>0.16793893129770993</v>
      </c>
      <c r="BF460" s="205">
        <f ca="1">IF($AH460&gt;0,OFFSET(DATA!$F$6,BF$10+27*(7-$AG$8),$AG460,1,1)/OFFSET(DATA!$F$6,BF$10,$AG460,1,1),0)</f>
        <v>0.56432748538011701</v>
      </c>
      <c r="BG460" s="205">
        <f ca="1">IF($AH460&gt;0,OFFSET(DATA!$F$6,BG$10+27*(7-$AG$8),$AG460,1,1)/OFFSET(DATA!$F$6,BG$10,$AG460,1,1),0)</f>
        <v>0.63043478260869568</v>
      </c>
      <c r="BH460" s="205">
        <f ca="1">IF($AH460&gt;0,OFFSET(DATA!$F$6,BH$10+27*(7-$AG$8),$AG460,1,1)/OFFSET(DATA!$F$6,BH$10,$AG460,1,1),0)</f>
        <v>0.27586206896551724</v>
      </c>
      <c r="BI460" s="205">
        <f ca="1">IF($AH460&gt;0,OFFSET(DATA!$F$6,BI$10+27*(7-$AG$8),$AG460,1,1)/OFFSET(DATA!$F$6,BI$10,$AG460,1,1),0)</f>
        <v>0.35106382978723405</v>
      </c>
      <c r="BJ460" s="205">
        <f ca="1">IF($AH460&gt;0,OFFSET(DATA!$F$6,BJ$10+27*(7-$AG$8),$AG460,1,1)/OFFSET(DATA!$F$6,BJ$10,$AG460,1,1),0)</f>
        <v>0.59090909090909094</v>
      </c>
      <c r="BK460" s="205">
        <f ca="1">IF($AH460&gt;0,OFFSET(DATA!$F$6,BK$10+27*(7-$AG$8),$AG460,1,1)/OFFSET(DATA!$F$6,BK$10,$AG460,1,1),0)</f>
        <v>0.30097087378640774</v>
      </c>
      <c r="BL460" s="205">
        <f ca="1">IF($AH460&gt;0,OFFSET(DATA!$F$6,BL$10+27*(7-$AG$8),$AG460,1,1)/OFFSET(DATA!$F$6,BL$10,$AG460,1,1),0)</f>
        <v>0.42166344294003866</v>
      </c>
      <c r="BM460" s="205">
        <f ca="1">IF($AH460&gt;0,OFFSET(DATA!$F$6,BM$10+27*(7-$AG$8),$AG460,1,1)/OFFSET(DATA!$F$6,BM$10,$AG460,1,1),0)</f>
        <v>0.41100702576112413</v>
      </c>
      <c r="BN460" s="205">
        <f ca="1">IF($AH460&gt;0,OFFSET(DATA!$F$6,BN$10+27*(7-$AG$8),$AG460,1,1)/OFFSET(DATA!$F$6,BN$10,$AG460,1,1),0)</f>
        <v>0.33333333333333331</v>
      </c>
      <c r="BO460" s="205">
        <f ca="1">IF($AH460&gt;0,OFFSET(DATA!$F$6,BO$10+27*(7-$AG$8),$AG460,1,1)/OFFSET(DATA!$F$6,BO$10,$AG460,1,1),0)</f>
        <v>0.85758513931888547</v>
      </c>
      <c r="BP460" s="205">
        <f ca="1">IF($AH460&gt;0,OFFSET(DATA!$F$6,BP$10+27*(7-$AG$8),$AG460,1,1)/OFFSET(DATA!$F$6,BP$10,$AG460,1,1),0)</f>
        <v>0.70615034168564916</v>
      </c>
      <c r="BQ460" s="205">
        <f ca="1">IF($AH460&gt;0,OFFSET(DATA!$F$6,BQ$10+27*(7-$AG$8),$AG460,1,1)/OFFSET(DATA!$F$6,BQ$10,$AG460,1,1),0)</f>
        <v>0.6113989637305699</v>
      </c>
      <c r="BR460" s="205">
        <f ca="1">IF($AH460&gt;0,OFFSET(DATA!$F$6,BR$10+27*(7-$AG$8),$AG460,1,1)/OFFSET(DATA!$F$6,BR$10,$AG460,1,1),0)</f>
        <v>0.41221374045801529</v>
      </c>
      <c r="BS460" s="205">
        <f ca="1">IF($AH460&gt;0,OFFSET(DATA!$F$6,BS$10+27*(7-$AG$8),$AG460,1,1)/OFFSET(DATA!$F$6,BS$10,$AG460,1,1),0)</f>
        <v>0.31927710843373491</v>
      </c>
      <c r="BT460" s="205">
        <f ca="1">IF($AH460&gt;0,OFFSET(DATA!$F$6,BT$10+27*(7-$AG$8),$AG460,1,1)/OFFSET(DATA!$F$6,BT$10,$AG460,1,1),0)</f>
        <v>0.43181818181818182</v>
      </c>
      <c r="BU460" s="205">
        <f ca="1">IF($AH460&gt;0,OFFSET(DATA!$F$6,BU$10+27*(7-$AG$8),$AG460,1,1)/OFFSET(DATA!$F$6,BU$10,$AG460,1,1),0)</f>
        <v>0.25</v>
      </c>
      <c r="BV460" s="205">
        <f ca="1">IF($AH460&gt;0,OFFSET(DATA!$F$6,BV$10+27*(7-$AG$8),$AG460,1,1)/OFFSET(DATA!$F$6,BV$10,$AG460,1,1),0)</f>
        <v>0.61354581673306774</v>
      </c>
      <c r="BW460" s="205">
        <f ca="1">IF($AH460&gt;0,OFFSET(DATA!$F$6,BW$10+27*(7-$AG$8),$AG460,1,1)/OFFSET(DATA!$F$6,BW$10,$AG460,1,1),0)</f>
        <v>0.56421356421356417</v>
      </c>
      <c r="BX460" s="205">
        <f ca="1">IF($AH460&gt;0,OFFSET(DATA!$F$6,BX$10+27*(7-$AG$8),$AG460,1,1)/OFFSET(DATA!$F$6,BX$10,$AG460,1,1),0)</f>
        <v>0.48351648351648352</v>
      </c>
      <c r="BY460" s="205">
        <f ca="1">IF($AH460&gt;0,OFFSET(DATA!$F$6,BY$10+27*(7-$AG$8),$AG460,1,1)/OFFSET(DATA!$F$6,BY$10,$AG460,1,1),0)</f>
        <v>0.5</v>
      </c>
    </row>
    <row r="461" spans="33:77" x14ac:dyDescent="0.2">
      <c r="AG461" s="472">
        <v>450</v>
      </c>
      <c r="AH461" s="471">
        <f ca="1">OFFSET(DATA!$F$6,$AG$10,$AG461,1,1)</f>
        <v>279</v>
      </c>
      <c r="AI461" s="205">
        <f ca="1">IF($AH461&gt;0,OFFSET(DATA!$F$6,$AG$10+27*AI$10,$AG461,1,1)/$AH461,0)</f>
        <v>0.36559139784946237</v>
      </c>
      <c r="AJ461" s="205">
        <f ca="1">IF($AH461&gt;0,OFFSET(DATA!$F$6,$AG$10+27*AJ$10,$AG461,1,1)/$AH461,0)</f>
        <v>7.1684587813620072E-3</v>
      </c>
      <c r="AK461" s="205">
        <f ca="1">IF($AH461&gt;0,OFFSET(DATA!$F$6,$AG$10+27*AK$10,$AG461,1,1)/$AH461,0)</f>
        <v>5.0179211469534052E-2</v>
      </c>
      <c r="AL461" s="205">
        <f ca="1">IF($AH461&gt;0,OFFSET(DATA!$F$6,$AG$10+27*AL$10,$AG461,1,1)/$AH461,0)</f>
        <v>0.14336917562724014</v>
      </c>
      <c r="AM461" s="205">
        <f ca="1">IF($AH461&gt;0,OFFSET(DATA!$F$6,$AG$10+27*AM$10,$AG461,1,1)/$AH461,0)</f>
        <v>0.22580645161290322</v>
      </c>
      <c r="AN461" s="205">
        <f ca="1">IF($AH461&gt;0,OFFSET(DATA!$F$6,$AG$10+27*AN$10,$AG461,1,1)/$AH461,0)</f>
        <v>6.4516129032258063E-2</v>
      </c>
      <c r="AO461" s="472">
        <f ca="1">OFFSET(DATA!$F$6,$AG$10+27*AO$10,$AG461,1,1)</f>
        <v>19</v>
      </c>
      <c r="AP461" s="472">
        <f t="shared" ca="1" si="14"/>
        <v>19</v>
      </c>
      <c r="AQ461" s="471"/>
      <c r="AR461" s="471">
        <f ca="1">OFFSET(DATA!$F$6,25,$AG461,1,1)</f>
        <v>7922</v>
      </c>
      <c r="AS461" s="205">
        <f ca="1">IF($AR461&gt;0,OFFSET(DATA!$F$6,25+27*AS$10,$AG461,1,1)/$AR461,0)</f>
        <v>0.46351931330472101</v>
      </c>
      <c r="AT461" s="205">
        <f ca="1">IF($AR461&gt;0,OFFSET(DATA!$F$6,25+27*AT$10,$AG461,1,1)/$AR461,0)</f>
        <v>1.7672304973491543E-3</v>
      </c>
      <c r="AU461" s="205">
        <f ca="1">IF($AR461&gt;0,OFFSET(DATA!$F$6,25+27*AU$10,$AG461,1,1)/$AR461,0)</f>
        <v>0.1075485988386771</v>
      </c>
      <c r="AV461" s="205">
        <f ca="1">IF($AR461&gt;0,OFFSET(DATA!$F$6,25+27*AV$10,$AG461,1,1)/$AR461,0)</f>
        <v>9.7071446604392833E-2</v>
      </c>
      <c r="AW461" s="205">
        <f ca="1">IF($AR461&gt;0,OFFSET(DATA!$F$6,25+27*AW$10,$AG461,1,1)/$AR461,0)</f>
        <v>0.1237061348144408</v>
      </c>
      <c r="AX461" s="205">
        <f ca="1">IF($AR461&gt;0,OFFSET(DATA!$F$6,25+27*AX$10,$AG461,1,1)/$AR461,0)</f>
        <v>3.8752840191870738E-2</v>
      </c>
      <c r="AY461" s="471"/>
      <c r="AZ461" s="471"/>
      <c r="BA461" s="472">
        <f t="shared" ca="1" si="13"/>
        <v>15</v>
      </c>
      <c r="BB461" s="205">
        <f ca="1">IF($AH461&gt;0,OFFSET(DATA!$F$6,BB$10+27*(7-$AG$8),$AG461,1,1)/OFFSET(DATA!$F$6,BB$10,$AG461,1,1),0)</f>
        <v>0.36559139784946237</v>
      </c>
      <c r="BC461" s="205">
        <f ca="1">IF($AH461&gt;0,OFFSET(DATA!$F$6,BC$10+27*(7-$AG$8),$AG461,1,1)/OFFSET(DATA!$F$6,BC$10,$AG461,1,1),0)</f>
        <v>0.14285714285714285</v>
      </c>
      <c r="BD461" s="205">
        <f ca="1">IF($AH461&gt;0,OFFSET(DATA!$F$6,BD$10+27*(7-$AG$8),$AG461,1,1)/OFFSET(DATA!$F$6,BD$10,$AG461,1,1),0)</f>
        <v>0.26415094339622641</v>
      </c>
      <c r="BE461" s="205">
        <f ca="1">IF($AH461&gt;0,OFFSET(DATA!$F$6,BE$10+27*(7-$AG$8),$AG461,1,1)/OFFSET(DATA!$F$6,BE$10,$AG461,1,1),0)</f>
        <v>0.15441176470588236</v>
      </c>
      <c r="BF461" s="205">
        <f ca="1">IF($AH461&gt;0,OFFSET(DATA!$F$6,BF$10+27*(7-$AG$8),$AG461,1,1)/OFFSET(DATA!$F$6,BF$10,$AG461,1,1),0)</f>
        <v>0.54545454545454541</v>
      </c>
      <c r="BG461" s="205">
        <f ca="1">IF($AH461&gt;0,OFFSET(DATA!$F$6,BG$10+27*(7-$AG$8),$AG461,1,1)/OFFSET(DATA!$F$6,BG$10,$AG461,1,1),0)</f>
        <v>0.58823529411764708</v>
      </c>
      <c r="BH461" s="205">
        <f ca="1">IF($AH461&gt;0,OFFSET(DATA!$F$6,BH$10+27*(7-$AG$8),$AG461,1,1)/OFFSET(DATA!$F$6,BH$10,$AG461,1,1),0)</f>
        <v>0.27848101265822783</v>
      </c>
      <c r="BI461" s="205">
        <f ca="1">IF($AH461&gt;0,OFFSET(DATA!$F$6,BI$10+27*(7-$AG$8),$AG461,1,1)/OFFSET(DATA!$F$6,BI$10,$AG461,1,1),0)</f>
        <v>0.35729166666666667</v>
      </c>
      <c r="BJ461" s="205">
        <f ca="1">IF($AH461&gt;0,OFFSET(DATA!$F$6,BJ$10+27*(7-$AG$8),$AG461,1,1)/OFFSET(DATA!$F$6,BJ$10,$AG461,1,1),0)</f>
        <v>0.57837837837837835</v>
      </c>
      <c r="BK461" s="205">
        <f ca="1">IF($AH461&gt;0,OFFSET(DATA!$F$6,BK$10+27*(7-$AG$8),$AG461,1,1)/OFFSET(DATA!$F$6,BK$10,$AG461,1,1),0)</f>
        <v>0.3073170731707317</v>
      </c>
      <c r="BL461" s="205">
        <f ca="1">IF($AH461&gt;0,OFFSET(DATA!$F$6,BL$10+27*(7-$AG$8),$AG461,1,1)/OFFSET(DATA!$F$6,BL$10,$AG461,1,1),0)</f>
        <v>0.39915966386554624</v>
      </c>
      <c r="BM461" s="205">
        <f ca="1">IF($AH461&gt;0,OFFSET(DATA!$F$6,BM$10+27*(7-$AG$8),$AG461,1,1)/OFFSET(DATA!$F$6,BM$10,$AG461,1,1),0)</f>
        <v>0.43268124280782511</v>
      </c>
      <c r="BN461" s="205">
        <f ca="1">IF($AH461&gt;0,OFFSET(DATA!$F$6,BN$10+27*(7-$AG$8),$AG461,1,1)/OFFSET(DATA!$F$6,BN$10,$AG461,1,1),0)</f>
        <v>0.296875</v>
      </c>
      <c r="BO461" s="205">
        <f ca="1">IF($AH461&gt;0,OFFSET(DATA!$F$6,BO$10+27*(7-$AG$8),$AG461,1,1)/OFFSET(DATA!$F$6,BO$10,$AG461,1,1),0)</f>
        <v>0.81159420289855078</v>
      </c>
      <c r="BP461" s="205">
        <f ca="1">IF($AH461&gt;0,OFFSET(DATA!$F$6,BP$10+27*(7-$AG$8),$AG461,1,1)/OFFSET(DATA!$F$6,BP$10,$AG461,1,1),0)</f>
        <v>0.7017937219730942</v>
      </c>
      <c r="BQ461" s="205">
        <f ca="1">IF($AH461&gt;0,OFFSET(DATA!$F$6,BQ$10+27*(7-$AG$8),$AG461,1,1)/OFFSET(DATA!$F$6,BQ$10,$AG461,1,1),0)</f>
        <v>0.551219512195122</v>
      </c>
      <c r="BR461" s="205">
        <f ca="1">IF($AH461&gt;0,OFFSET(DATA!$F$6,BR$10+27*(7-$AG$8),$AG461,1,1)/OFFSET(DATA!$F$6,BR$10,$AG461,1,1),0)</f>
        <v>0.41454545454545455</v>
      </c>
      <c r="BS461" s="205">
        <f ca="1">IF($AH461&gt;0,OFFSET(DATA!$F$6,BS$10+27*(7-$AG$8),$AG461,1,1)/OFFSET(DATA!$F$6,BS$10,$AG461,1,1),0)</f>
        <v>0.30177514792899407</v>
      </c>
      <c r="BT461" s="205">
        <f ca="1">IF($AH461&gt;0,OFFSET(DATA!$F$6,BT$10+27*(7-$AG$8),$AG461,1,1)/OFFSET(DATA!$F$6,BT$10,$AG461,1,1),0)</f>
        <v>0.37735849056603776</v>
      </c>
      <c r="BU461" s="205">
        <f ca="1">IF($AH461&gt;0,OFFSET(DATA!$F$6,BU$10+27*(7-$AG$8),$AG461,1,1)/OFFSET(DATA!$F$6,BU$10,$AG461,1,1),0)</f>
        <v>0.2638888888888889</v>
      </c>
      <c r="BV461" s="205">
        <f ca="1">IF($AH461&gt;0,OFFSET(DATA!$F$6,BV$10+27*(7-$AG$8),$AG461,1,1)/OFFSET(DATA!$F$6,BV$10,$AG461,1,1),0)</f>
        <v>0.62845849802371545</v>
      </c>
      <c r="BW461" s="205">
        <f ca="1">IF($AH461&gt;0,OFFSET(DATA!$F$6,BW$10+27*(7-$AG$8),$AG461,1,1)/OFFSET(DATA!$F$6,BW$10,$AG461,1,1),0)</f>
        <v>0.52805755395683451</v>
      </c>
      <c r="BX461" s="205">
        <f ca="1">IF($AH461&gt;0,OFFSET(DATA!$F$6,BX$10+27*(7-$AG$8),$AG461,1,1)/OFFSET(DATA!$F$6,BX$10,$AG461,1,1),0)</f>
        <v>0.47585227272727271</v>
      </c>
      <c r="BY461" s="205">
        <f ca="1">IF($AH461&gt;0,OFFSET(DATA!$F$6,BY$10+27*(7-$AG$8),$AG461,1,1)/OFFSET(DATA!$F$6,BY$10,$AG461,1,1),0)</f>
        <v>0.45512820512820512</v>
      </c>
    </row>
    <row r="462" spans="33:77" x14ac:dyDescent="0.2">
      <c r="AG462" s="472">
        <v>451</v>
      </c>
      <c r="AH462" s="471">
        <f ca="1">OFFSET(DATA!$F$6,$AG$10,$AG462,1,1)</f>
        <v>308</v>
      </c>
      <c r="AI462" s="205">
        <f ca="1">IF($AH462&gt;0,OFFSET(DATA!$F$6,$AG$10+27*AI$10,$AG462,1,1)/$AH462,0)</f>
        <v>0.34415584415584416</v>
      </c>
      <c r="AJ462" s="205">
        <f ca="1">IF($AH462&gt;0,OFFSET(DATA!$F$6,$AG$10+27*AJ$10,$AG462,1,1)/$AH462,0)</f>
        <v>3.246753246753247E-3</v>
      </c>
      <c r="AK462" s="205">
        <f ca="1">IF($AH462&gt;0,OFFSET(DATA!$F$6,$AG$10+27*AK$10,$AG462,1,1)/$AH462,0)</f>
        <v>5.844155844155844E-2</v>
      </c>
      <c r="AL462" s="205">
        <f ca="1">IF($AH462&gt;0,OFFSET(DATA!$F$6,$AG$10+27*AL$10,$AG462,1,1)/$AH462,0)</f>
        <v>0.16883116883116883</v>
      </c>
      <c r="AM462" s="205">
        <f ca="1">IF($AH462&gt;0,OFFSET(DATA!$F$6,$AG$10+27*AM$10,$AG462,1,1)/$AH462,0)</f>
        <v>0.23051948051948051</v>
      </c>
      <c r="AN462" s="205">
        <f ca="1">IF($AH462&gt;0,OFFSET(DATA!$F$6,$AG$10+27*AN$10,$AG462,1,1)/$AH462,0)</f>
        <v>8.1168831168831168E-2</v>
      </c>
      <c r="AO462" s="472">
        <f ca="1">OFFSET(DATA!$F$6,$AG$10+27*AO$10,$AG462,1,1)</f>
        <v>20</v>
      </c>
      <c r="AP462" s="472">
        <f t="shared" ca="1" si="14"/>
        <v>20</v>
      </c>
      <c r="AQ462" s="471"/>
      <c r="AR462" s="471">
        <f ca="1">OFFSET(DATA!$F$6,25,$AG462,1,1)</f>
        <v>8219</v>
      </c>
      <c r="AS462" s="205">
        <f ca="1">IF($AR462&gt;0,OFFSET(DATA!$F$6,25+27*AS$10,$AG462,1,1)/$AR462,0)</f>
        <v>0.46903516242851928</v>
      </c>
      <c r="AT462" s="205">
        <f ca="1">IF($AR462&gt;0,OFFSET(DATA!$F$6,25+27*AT$10,$AG462,1,1)/$AR462,0)</f>
        <v>1.7033702396885267E-3</v>
      </c>
      <c r="AU462" s="205">
        <f ca="1">IF($AR462&gt;0,OFFSET(DATA!$F$6,25+27*AU$10,$AG462,1,1)/$AR462,0)</f>
        <v>0.10560895486068865</v>
      </c>
      <c r="AV462" s="205">
        <f ca="1">IF($AR462&gt;0,OFFSET(DATA!$F$6,25+27*AV$10,$AG462,1,1)/$AR462,0)</f>
        <v>0.10062051344445797</v>
      </c>
      <c r="AW462" s="205">
        <f ca="1">IF($AR462&gt;0,OFFSET(DATA!$F$6,25+27*AW$10,$AG462,1,1)/$AR462,0)</f>
        <v>0.12690108285679524</v>
      </c>
      <c r="AX462" s="205">
        <f ca="1">IF($AR462&gt;0,OFFSET(DATA!$F$6,25+27*AX$10,$AG462,1,1)/$AR462,0)</f>
        <v>3.8934176907166322E-2</v>
      </c>
      <c r="AY462" s="471"/>
      <c r="AZ462" s="471"/>
      <c r="BA462" s="472">
        <f t="shared" ca="1" si="13"/>
        <v>17</v>
      </c>
      <c r="BB462" s="205">
        <f ca="1">IF($AH462&gt;0,OFFSET(DATA!$F$6,BB$10+27*(7-$AG$8),$AG462,1,1)/OFFSET(DATA!$F$6,BB$10,$AG462,1,1),0)</f>
        <v>0.34415584415584416</v>
      </c>
      <c r="BC462" s="205">
        <f ca="1">IF($AH462&gt;0,OFFSET(DATA!$F$6,BC$10+27*(7-$AG$8),$AG462,1,1)/OFFSET(DATA!$F$6,BC$10,$AG462,1,1),0)</f>
        <v>0.13513513513513514</v>
      </c>
      <c r="BD462" s="205">
        <f ca="1">IF($AH462&gt;0,OFFSET(DATA!$F$6,BD$10+27*(7-$AG$8),$AG462,1,1)/OFFSET(DATA!$F$6,BD$10,$AG462,1,1),0)</f>
        <v>0.23636363636363636</v>
      </c>
      <c r="BE462" s="205">
        <f ca="1">IF($AH462&gt;0,OFFSET(DATA!$F$6,BE$10+27*(7-$AG$8),$AG462,1,1)/OFFSET(DATA!$F$6,BE$10,$AG462,1,1),0)</f>
        <v>0.1773049645390071</v>
      </c>
      <c r="BF462" s="205">
        <f ca="1">IF($AH462&gt;0,OFFSET(DATA!$F$6,BF$10+27*(7-$AG$8),$AG462,1,1)/OFFSET(DATA!$F$6,BF$10,$AG462,1,1),0)</f>
        <v>0.53749999999999998</v>
      </c>
      <c r="BG462" s="205">
        <f ca="1">IF($AH462&gt;0,OFFSET(DATA!$F$6,BG$10+27*(7-$AG$8),$AG462,1,1)/OFFSET(DATA!$F$6,BG$10,$AG462,1,1),0)</f>
        <v>0.62264150943396224</v>
      </c>
      <c r="BH462" s="205">
        <f ca="1">IF($AH462&gt;0,OFFSET(DATA!$F$6,BH$10+27*(7-$AG$8),$AG462,1,1)/OFFSET(DATA!$F$6,BH$10,$AG462,1,1),0)</f>
        <v>0.2857142857142857</v>
      </c>
      <c r="BI462" s="205">
        <f ca="1">IF($AH462&gt;0,OFFSET(DATA!$F$6,BI$10+27*(7-$AG$8),$AG462,1,1)/OFFSET(DATA!$F$6,BI$10,$AG462,1,1),0)</f>
        <v>0.35234215885947046</v>
      </c>
      <c r="BJ462" s="205">
        <f ca="1">IF($AH462&gt;0,OFFSET(DATA!$F$6,BJ$10+27*(7-$AG$8),$AG462,1,1)/OFFSET(DATA!$F$6,BJ$10,$AG462,1,1),0)</f>
        <v>0.60427807486631013</v>
      </c>
      <c r="BK462" s="205">
        <f ca="1">IF($AH462&gt;0,OFFSET(DATA!$F$6,BK$10+27*(7-$AG$8),$AG462,1,1)/OFFSET(DATA!$F$6,BK$10,$AG462,1,1),0)</f>
        <v>0.29565217391304349</v>
      </c>
      <c r="BL462" s="205">
        <f ca="1">IF($AH462&gt;0,OFFSET(DATA!$F$6,BL$10+27*(7-$AG$8),$AG462,1,1)/OFFSET(DATA!$F$6,BL$10,$AG462,1,1),0)</f>
        <v>0.42268041237113402</v>
      </c>
      <c r="BM462" s="205">
        <f ca="1">IF($AH462&gt;0,OFFSET(DATA!$F$6,BM$10+27*(7-$AG$8),$AG462,1,1)/OFFSET(DATA!$F$6,BM$10,$AG462,1,1),0)</f>
        <v>0.43673012318029114</v>
      </c>
      <c r="BN462" s="205">
        <f ca="1">IF($AH462&gt;0,OFFSET(DATA!$F$6,BN$10+27*(7-$AG$8),$AG462,1,1)/OFFSET(DATA!$F$6,BN$10,$AG462,1,1),0)</f>
        <v>0.27142857142857141</v>
      </c>
      <c r="BO462" s="205">
        <f ca="1">IF($AH462&gt;0,OFFSET(DATA!$F$6,BO$10+27*(7-$AG$8),$AG462,1,1)/OFFSET(DATA!$F$6,BO$10,$AG462,1,1),0)</f>
        <v>0.85207100591715978</v>
      </c>
      <c r="BP462" s="205">
        <f ca="1">IF($AH462&gt;0,OFFSET(DATA!$F$6,BP$10+27*(7-$AG$8),$AG462,1,1)/OFFSET(DATA!$F$6,BP$10,$AG462,1,1),0)</f>
        <v>0.72747252747252744</v>
      </c>
      <c r="BQ462" s="205">
        <f ca="1">IF($AH462&gt;0,OFFSET(DATA!$F$6,BQ$10+27*(7-$AG$8),$AG462,1,1)/OFFSET(DATA!$F$6,BQ$10,$AG462,1,1),0)</f>
        <v>0.58536585365853655</v>
      </c>
      <c r="BR462" s="205">
        <f ca="1">IF($AH462&gt;0,OFFSET(DATA!$F$6,BR$10+27*(7-$AG$8),$AG462,1,1)/OFFSET(DATA!$F$6,BR$10,$AG462,1,1),0)</f>
        <v>0.44086021505376344</v>
      </c>
      <c r="BS462" s="205">
        <f ca="1">IF($AH462&gt;0,OFFSET(DATA!$F$6,BS$10+27*(7-$AG$8),$AG462,1,1)/OFFSET(DATA!$F$6,BS$10,$AG462,1,1),0)</f>
        <v>0.34426229508196721</v>
      </c>
      <c r="BT462" s="205">
        <f ca="1">IF($AH462&gt;0,OFFSET(DATA!$F$6,BT$10+27*(7-$AG$8),$AG462,1,1)/OFFSET(DATA!$F$6,BT$10,$AG462,1,1),0)</f>
        <v>0.375</v>
      </c>
      <c r="BU462" s="205">
        <f ca="1">IF($AH462&gt;0,OFFSET(DATA!$F$6,BU$10+27*(7-$AG$8),$AG462,1,1)/OFFSET(DATA!$F$6,BU$10,$AG462,1,1),0)</f>
        <v>0.20930232558139536</v>
      </c>
      <c r="BV462" s="205">
        <f ca="1">IF($AH462&gt;0,OFFSET(DATA!$F$6,BV$10+27*(7-$AG$8),$AG462,1,1)/OFFSET(DATA!$F$6,BV$10,$AG462,1,1),0)</f>
        <v>0.60074626865671643</v>
      </c>
      <c r="BW462" s="205">
        <f ca="1">IF($AH462&gt;0,OFFSET(DATA!$F$6,BW$10+27*(7-$AG$8),$AG462,1,1)/OFFSET(DATA!$F$6,BW$10,$AG462,1,1),0)</f>
        <v>0.52420470262793917</v>
      </c>
      <c r="BX462" s="205">
        <f ca="1">IF($AH462&gt;0,OFFSET(DATA!$F$6,BX$10+27*(7-$AG$8),$AG462,1,1)/OFFSET(DATA!$F$6,BX$10,$AG462,1,1),0)</f>
        <v>0.49487354750512647</v>
      </c>
      <c r="BY462" s="205">
        <f ca="1">IF($AH462&gt;0,OFFSET(DATA!$F$6,BY$10+27*(7-$AG$8),$AG462,1,1)/OFFSET(DATA!$F$6,BY$10,$AG462,1,1),0)</f>
        <v>0.45402298850574713</v>
      </c>
    </row>
    <row r="463" spans="33:77" x14ac:dyDescent="0.2">
      <c r="AG463" s="472">
        <v>452</v>
      </c>
      <c r="AH463" s="471">
        <f ca="1">OFFSET(DATA!$F$6,$AG$10,$AG463,1,1)</f>
        <v>348</v>
      </c>
      <c r="AI463" s="205">
        <f ca="1">IF($AH463&gt;0,OFFSET(DATA!$F$6,$AG$10+27*AI$10,$AG463,1,1)/$AH463,0)</f>
        <v>0.30747126436781608</v>
      </c>
      <c r="AJ463" s="205">
        <f ca="1">IF($AH463&gt;0,OFFSET(DATA!$F$6,$AG$10+27*AJ$10,$AG463,1,1)/$AH463,0)</f>
        <v>2.8735632183908046E-3</v>
      </c>
      <c r="AK463" s="205">
        <f ca="1">IF($AH463&gt;0,OFFSET(DATA!$F$6,$AG$10+27*AK$10,$AG463,1,1)/$AH463,0)</f>
        <v>5.459770114942529E-2</v>
      </c>
      <c r="AL463" s="205">
        <f ca="1">IF($AH463&gt;0,OFFSET(DATA!$F$6,$AG$10+27*AL$10,$AG463,1,1)/$AH463,0)</f>
        <v>0.14367816091954022</v>
      </c>
      <c r="AM463" s="205">
        <f ca="1">IF($AH463&gt;0,OFFSET(DATA!$F$6,$AG$10+27*AM$10,$AG463,1,1)/$AH463,0)</f>
        <v>0.28448275862068967</v>
      </c>
      <c r="AN463" s="205">
        <f ca="1">IF($AH463&gt;0,OFFSET(DATA!$F$6,$AG$10+27*AN$10,$AG463,1,1)/$AH463,0)</f>
        <v>8.3333333333333329E-2</v>
      </c>
      <c r="AO463" s="472">
        <f ca="1">OFFSET(DATA!$F$6,$AG$10+27*AO$10,$AG463,1,1)</f>
        <v>19</v>
      </c>
      <c r="AP463" s="472">
        <f t="shared" ca="1" si="14"/>
        <v>19</v>
      </c>
      <c r="AQ463" s="471"/>
      <c r="AR463" s="471">
        <f ca="1">OFFSET(DATA!$F$6,25,$AG463,1,1)</f>
        <v>8563</v>
      </c>
      <c r="AS463" s="205">
        <f ca="1">IF($AR463&gt;0,OFFSET(DATA!$F$6,25+27*AS$10,$AG463,1,1)/$AR463,0)</f>
        <v>0.46595819222235196</v>
      </c>
      <c r="AT463" s="205">
        <f ca="1">IF($AR463&gt;0,OFFSET(DATA!$F$6,25+27*AT$10,$AG463,1,1)/$AR463,0)</f>
        <v>2.2188485343921523E-3</v>
      </c>
      <c r="AU463" s="205">
        <f ca="1">IF($AR463&gt;0,OFFSET(DATA!$F$6,25+27*AU$10,$AG463,1,1)/$AR463,0)</f>
        <v>0.10218381408384912</v>
      </c>
      <c r="AV463" s="205">
        <f ca="1">IF($AR463&gt;0,OFFSET(DATA!$F$6,25+27*AV$10,$AG463,1,1)/$AR463,0)</f>
        <v>9.7979680018685039E-2</v>
      </c>
      <c r="AW463" s="205">
        <f ca="1">IF($AR463&gt;0,OFFSET(DATA!$F$6,25+27*AW$10,$AG463,1,1)/$AR463,0)</f>
        <v>0.13523297909611118</v>
      </c>
      <c r="AX463" s="205">
        <f ca="1">IF($AR463&gt;0,OFFSET(DATA!$F$6,25+27*AX$10,$AG463,1,1)/$AR463,0)</f>
        <v>4.4026626182412709E-2</v>
      </c>
      <c r="AY463" s="471"/>
      <c r="AZ463" s="471"/>
      <c r="BA463" s="472">
        <f t="shared" ca="1" si="13"/>
        <v>17</v>
      </c>
      <c r="BB463" s="205">
        <f ca="1">IF($AH463&gt;0,OFFSET(DATA!$F$6,BB$10+27*(7-$AG$8),$AG463,1,1)/OFFSET(DATA!$F$6,BB$10,$AG463,1,1),0)</f>
        <v>0.30747126436781608</v>
      </c>
      <c r="BC463" s="205">
        <f ca="1">IF($AH463&gt;0,OFFSET(DATA!$F$6,BC$10+27*(7-$AG$8),$AG463,1,1)/OFFSET(DATA!$F$6,BC$10,$AG463,1,1),0)</f>
        <v>0.16379310344827586</v>
      </c>
      <c r="BD463" s="205">
        <f ca="1">IF($AH463&gt;0,OFFSET(DATA!$F$6,BD$10+27*(7-$AG$8),$AG463,1,1)/OFFSET(DATA!$F$6,BD$10,$AG463,1,1),0)</f>
        <v>0.22727272727272727</v>
      </c>
      <c r="BE463" s="205">
        <f ca="1">IF($AH463&gt;0,OFFSET(DATA!$F$6,BE$10+27*(7-$AG$8),$AG463,1,1)/OFFSET(DATA!$F$6,BE$10,$AG463,1,1),0)</f>
        <v>0.19178082191780821</v>
      </c>
      <c r="BF463" s="205">
        <f ca="1">IF($AH463&gt;0,OFFSET(DATA!$F$6,BF$10+27*(7-$AG$8),$AG463,1,1)/OFFSET(DATA!$F$6,BF$10,$AG463,1,1),0)</f>
        <v>0.51923076923076927</v>
      </c>
      <c r="BG463" s="205">
        <f ca="1">IF($AH463&gt;0,OFFSET(DATA!$F$6,BG$10+27*(7-$AG$8),$AG463,1,1)/OFFSET(DATA!$F$6,BG$10,$AG463,1,1),0)</f>
        <v>0.58620689655172409</v>
      </c>
      <c r="BH463" s="205">
        <f ca="1">IF($AH463&gt;0,OFFSET(DATA!$F$6,BH$10+27*(7-$AG$8),$AG463,1,1)/OFFSET(DATA!$F$6,BH$10,$AG463,1,1),0)</f>
        <v>0.29545454545454547</v>
      </c>
      <c r="BI463" s="205">
        <f ca="1">IF($AH463&gt;0,OFFSET(DATA!$F$6,BI$10+27*(7-$AG$8),$AG463,1,1)/OFFSET(DATA!$F$6,BI$10,$AG463,1,1),0)</f>
        <v>0.35493519441674976</v>
      </c>
      <c r="BJ463" s="205">
        <f ca="1">IF($AH463&gt;0,OFFSET(DATA!$F$6,BJ$10+27*(7-$AG$8),$AG463,1,1)/OFFSET(DATA!$F$6,BJ$10,$AG463,1,1),0)</f>
        <v>0.62244897959183676</v>
      </c>
      <c r="BK463" s="205">
        <f ca="1">IF($AH463&gt;0,OFFSET(DATA!$F$6,BK$10+27*(7-$AG$8),$AG463,1,1)/OFFSET(DATA!$F$6,BK$10,$AG463,1,1),0)</f>
        <v>0.27822580645161288</v>
      </c>
      <c r="BL463" s="205">
        <f ca="1">IF($AH463&gt;0,OFFSET(DATA!$F$6,BL$10+27*(7-$AG$8),$AG463,1,1)/OFFSET(DATA!$F$6,BL$10,$AG463,1,1),0)</f>
        <v>0.44466019417475727</v>
      </c>
      <c r="BM463" s="205">
        <f ca="1">IF($AH463&gt;0,OFFSET(DATA!$F$6,BM$10+27*(7-$AG$8),$AG463,1,1)/OFFSET(DATA!$F$6,BM$10,$AG463,1,1),0)</f>
        <v>0.42210526315789476</v>
      </c>
      <c r="BN463" s="205">
        <f ca="1">IF($AH463&gt;0,OFFSET(DATA!$F$6,BN$10+27*(7-$AG$8),$AG463,1,1)/OFFSET(DATA!$F$6,BN$10,$AG463,1,1),0)</f>
        <v>0.29166666666666669</v>
      </c>
      <c r="BO463" s="205">
        <f ca="1">IF($AH463&gt;0,OFFSET(DATA!$F$6,BO$10+27*(7-$AG$8),$AG463,1,1)/OFFSET(DATA!$F$6,BO$10,$AG463,1,1),0)</f>
        <v>0.88109756097560976</v>
      </c>
      <c r="BP463" s="205">
        <f ca="1">IF($AH463&gt;0,OFFSET(DATA!$F$6,BP$10+27*(7-$AG$8),$AG463,1,1)/OFFSET(DATA!$F$6,BP$10,$AG463,1,1),0)</f>
        <v>0.74678111587982832</v>
      </c>
      <c r="BQ463" s="205">
        <f ca="1">IF($AH463&gt;0,OFFSET(DATA!$F$6,BQ$10+27*(7-$AG$8),$AG463,1,1)/OFFSET(DATA!$F$6,BQ$10,$AG463,1,1),0)</f>
        <v>0.60747663551401865</v>
      </c>
      <c r="BR463" s="205">
        <f ca="1">IF($AH463&gt;0,OFFSET(DATA!$F$6,BR$10+27*(7-$AG$8),$AG463,1,1)/OFFSET(DATA!$F$6,BR$10,$AG463,1,1),0)</f>
        <v>0.44802867383512546</v>
      </c>
      <c r="BS463" s="205">
        <f ca="1">IF($AH463&gt;0,OFFSET(DATA!$F$6,BS$10+27*(7-$AG$8),$AG463,1,1)/OFFSET(DATA!$F$6,BS$10,$AG463,1,1),0)</f>
        <v>0.40109890109890112</v>
      </c>
      <c r="BT463" s="205">
        <f ca="1">IF($AH463&gt;0,OFFSET(DATA!$F$6,BT$10+27*(7-$AG$8),$AG463,1,1)/OFFSET(DATA!$F$6,BT$10,$AG463,1,1),0)</f>
        <v>0.39655172413793105</v>
      </c>
      <c r="BU463" s="205">
        <f ca="1">IF($AH463&gt;0,OFFSET(DATA!$F$6,BU$10+27*(7-$AG$8),$AG463,1,1)/OFFSET(DATA!$F$6,BU$10,$AG463,1,1),0)</f>
        <v>0.2</v>
      </c>
      <c r="BV463" s="205">
        <f ca="1">IF($AH463&gt;0,OFFSET(DATA!$F$6,BV$10+27*(7-$AG$8),$AG463,1,1)/OFFSET(DATA!$F$6,BV$10,$AG463,1,1),0)</f>
        <v>0.61672473867595823</v>
      </c>
      <c r="BW463" s="205">
        <f ca="1">IF($AH463&gt;0,OFFSET(DATA!$F$6,BW$10+27*(7-$AG$8),$AG463,1,1)/OFFSET(DATA!$F$6,BW$10,$AG463,1,1),0)</f>
        <v>0.53794037940379402</v>
      </c>
      <c r="BX463" s="205">
        <f ca="1">IF($AH463&gt;0,OFFSET(DATA!$F$6,BX$10+27*(7-$AG$8),$AG463,1,1)/OFFSET(DATA!$F$6,BX$10,$AG463,1,1),0)</f>
        <v>0.4641704325371207</v>
      </c>
      <c r="BY463" s="205">
        <f ca="1">IF($AH463&gt;0,OFFSET(DATA!$F$6,BY$10+27*(7-$AG$8),$AG463,1,1)/OFFSET(DATA!$F$6,BY$10,$AG463,1,1),0)</f>
        <v>0.43850267379679142</v>
      </c>
    </row>
    <row r="464" spans="33:77" x14ac:dyDescent="0.2">
      <c r="AG464" s="472">
        <v>453</v>
      </c>
      <c r="AH464" s="471">
        <f ca="1">OFFSET(DATA!$F$6,$AG$10,$AG464,1,1)</f>
        <v>327</v>
      </c>
      <c r="AI464" s="205">
        <f ca="1">IF($AH464&gt;0,OFFSET(DATA!$F$6,$AG$10+27*AI$10,$AG464,1,1)/$AH464,0)</f>
        <v>0.29663608562691129</v>
      </c>
      <c r="AJ464" s="205">
        <f ca="1">IF($AH464&gt;0,OFFSET(DATA!$F$6,$AG$10+27*AJ$10,$AG464,1,1)/$AH464,0)</f>
        <v>0</v>
      </c>
      <c r="AK464" s="205">
        <f ca="1">IF($AH464&gt;0,OFFSET(DATA!$F$6,$AG$10+27*AK$10,$AG464,1,1)/$AH464,0)</f>
        <v>5.8103975535168197E-2</v>
      </c>
      <c r="AL464" s="205">
        <f ca="1">IF($AH464&gt;0,OFFSET(DATA!$F$6,$AG$10+27*AL$10,$AG464,1,1)/$AH464,0)</f>
        <v>0.15596330275229359</v>
      </c>
      <c r="AM464" s="205">
        <f ca="1">IF($AH464&gt;0,OFFSET(DATA!$F$6,$AG$10+27*AM$10,$AG464,1,1)/$AH464,0)</f>
        <v>0.25688073394495414</v>
      </c>
      <c r="AN464" s="205">
        <f ca="1">IF($AH464&gt;0,OFFSET(DATA!$F$6,$AG$10+27*AN$10,$AG464,1,1)/$AH464,0)</f>
        <v>7.9510703363914373E-2</v>
      </c>
      <c r="AO464" s="472">
        <f ca="1">OFFSET(DATA!$F$6,$AG$10+27*AO$10,$AG464,1,1)</f>
        <v>17</v>
      </c>
      <c r="AP464" s="472">
        <f t="shared" ca="1" si="14"/>
        <v>17</v>
      </c>
      <c r="AQ464" s="471"/>
      <c r="AR464" s="471">
        <f ca="1">OFFSET(DATA!$F$6,25,$AG464,1,1)</f>
        <v>8288</v>
      </c>
      <c r="AS464" s="205">
        <f ca="1">IF($AR464&gt;0,OFFSET(DATA!$F$6,25+27*AS$10,$AG464,1,1)/$AR464,0)</f>
        <v>0.44823841698841699</v>
      </c>
      <c r="AT464" s="205">
        <f ca="1">IF($AR464&gt;0,OFFSET(DATA!$F$6,25+27*AT$10,$AG464,1,1)/$AR464,0)</f>
        <v>3.2577220077220077E-3</v>
      </c>
      <c r="AU464" s="205">
        <f ca="1">IF($AR464&gt;0,OFFSET(DATA!$F$6,25+27*AU$10,$AG464,1,1)/$AR464,0)</f>
        <v>0.10147200772200772</v>
      </c>
      <c r="AV464" s="205">
        <f ca="1">IF($AR464&gt;0,OFFSET(DATA!$F$6,25+27*AV$10,$AG464,1,1)/$AR464,0)</f>
        <v>0.10050675675675676</v>
      </c>
      <c r="AW464" s="205">
        <f ca="1">IF($AR464&gt;0,OFFSET(DATA!$F$6,25+27*AW$10,$AG464,1,1)/$AR464,0)</f>
        <v>0.13863416988416988</v>
      </c>
      <c r="AX464" s="205">
        <f ca="1">IF($AR464&gt;0,OFFSET(DATA!$F$6,25+27*AX$10,$AG464,1,1)/$AR464,0)</f>
        <v>4.4884169884169885E-2</v>
      </c>
      <c r="AY464" s="471"/>
      <c r="AZ464" s="471"/>
      <c r="BA464" s="472">
        <f t="shared" ca="1" si="13"/>
        <v>18</v>
      </c>
      <c r="BB464" s="205">
        <f ca="1">IF($AH464&gt;0,OFFSET(DATA!$F$6,BB$10+27*(7-$AG$8),$AG464,1,1)/OFFSET(DATA!$F$6,BB$10,$AG464,1,1),0)</f>
        <v>0.29663608562691129</v>
      </c>
      <c r="BC464" s="205">
        <f ca="1">IF($AH464&gt;0,OFFSET(DATA!$F$6,BC$10+27*(7-$AG$8),$AG464,1,1)/OFFSET(DATA!$F$6,BC$10,$AG464,1,1),0)</f>
        <v>0.17307692307692307</v>
      </c>
      <c r="BD464" s="205">
        <f ca="1">IF($AH464&gt;0,OFFSET(DATA!$F$6,BD$10+27*(7-$AG$8),$AG464,1,1)/OFFSET(DATA!$F$6,BD$10,$AG464,1,1),0)</f>
        <v>0.2711864406779661</v>
      </c>
      <c r="BE464" s="205">
        <f ca="1">IF($AH464&gt;0,OFFSET(DATA!$F$6,BE$10+27*(7-$AG$8),$AG464,1,1)/OFFSET(DATA!$F$6,BE$10,$AG464,1,1),0)</f>
        <v>0.22857142857142856</v>
      </c>
      <c r="BF464" s="205">
        <f ca="1">IF($AH464&gt;0,OFFSET(DATA!$F$6,BF$10+27*(7-$AG$8),$AG464,1,1)/OFFSET(DATA!$F$6,BF$10,$AG464,1,1),0)</f>
        <v>0.52727272727272723</v>
      </c>
      <c r="BG464" s="205">
        <f ca="1">IF($AH464&gt;0,OFFSET(DATA!$F$6,BG$10+27*(7-$AG$8),$AG464,1,1)/OFFSET(DATA!$F$6,BG$10,$AG464,1,1),0)</f>
        <v>0.52272727272727271</v>
      </c>
      <c r="BH464" s="205">
        <f ca="1">IF($AH464&gt;0,OFFSET(DATA!$F$6,BH$10+27*(7-$AG$8),$AG464,1,1)/OFFSET(DATA!$F$6,BH$10,$AG464,1,1),0)</f>
        <v>0.33720930232558138</v>
      </c>
      <c r="BI464" s="205">
        <f ca="1">IF($AH464&gt;0,OFFSET(DATA!$F$6,BI$10+27*(7-$AG$8),$AG464,1,1)/OFFSET(DATA!$F$6,BI$10,$AG464,1,1),0)</f>
        <v>0.35499999999999998</v>
      </c>
      <c r="BJ464" s="205">
        <f ca="1">IF($AH464&gt;0,OFFSET(DATA!$F$6,BJ$10+27*(7-$AG$8),$AG464,1,1)/OFFSET(DATA!$F$6,BJ$10,$AG464,1,1),0)</f>
        <v>0.609375</v>
      </c>
      <c r="BK464" s="205">
        <f ca="1">IF($AH464&gt;0,OFFSET(DATA!$F$6,BK$10+27*(7-$AG$8),$AG464,1,1)/OFFSET(DATA!$F$6,BK$10,$AG464,1,1),0)</f>
        <v>0.28761061946902655</v>
      </c>
      <c r="BL464" s="205">
        <f ca="1">IF($AH464&gt;0,OFFSET(DATA!$F$6,BL$10+27*(7-$AG$8),$AG464,1,1)/OFFSET(DATA!$F$6,BL$10,$AG464,1,1),0)</f>
        <v>0.43254817987152033</v>
      </c>
      <c r="BM464" s="205">
        <f ca="1">IF($AH464&gt;0,OFFSET(DATA!$F$6,BM$10+27*(7-$AG$8),$AG464,1,1)/OFFSET(DATA!$F$6,BM$10,$AG464,1,1),0)</f>
        <v>0.39786096256684494</v>
      </c>
      <c r="BN464" s="205">
        <f ca="1">IF($AH464&gt;0,OFFSET(DATA!$F$6,BN$10+27*(7-$AG$8),$AG464,1,1)/OFFSET(DATA!$F$6,BN$10,$AG464,1,1),0)</f>
        <v>0.2805755395683453</v>
      </c>
      <c r="BO464" s="205">
        <f ca="1">IF($AH464&gt;0,OFFSET(DATA!$F$6,BO$10+27*(7-$AG$8),$AG464,1,1)/OFFSET(DATA!$F$6,BO$10,$AG464,1,1),0)</f>
        <v>0.87096774193548387</v>
      </c>
      <c r="BP464" s="205">
        <f ca="1">IF($AH464&gt;0,OFFSET(DATA!$F$6,BP$10+27*(7-$AG$8),$AG464,1,1)/OFFSET(DATA!$F$6,BP$10,$AG464,1,1),0)</f>
        <v>0.67981438515081205</v>
      </c>
      <c r="BQ464" s="205">
        <f ca="1">IF($AH464&gt;0,OFFSET(DATA!$F$6,BQ$10+27*(7-$AG$8),$AG464,1,1)/OFFSET(DATA!$F$6,BQ$10,$AG464,1,1),0)</f>
        <v>0.60752688172043012</v>
      </c>
      <c r="BR464" s="205">
        <f ca="1">IF($AH464&gt;0,OFFSET(DATA!$F$6,BR$10+27*(7-$AG$8),$AG464,1,1)/OFFSET(DATA!$F$6,BR$10,$AG464,1,1),0)</f>
        <v>0.44244604316546765</v>
      </c>
      <c r="BS464" s="205">
        <f ca="1">IF($AH464&gt;0,OFFSET(DATA!$F$6,BS$10+27*(7-$AG$8),$AG464,1,1)/OFFSET(DATA!$F$6,BS$10,$AG464,1,1),0)</f>
        <v>0.36871508379888268</v>
      </c>
      <c r="BT464" s="205">
        <f ca="1">IF($AH464&gt;0,OFFSET(DATA!$F$6,BT$10+27*(7-$AG$8),$AG464,1,1)/OFFSET(DATA!$F$6,BT$10,$AG464,1,1),0)</f>
        <v>0.45098039215686275</v>
      </c>
      <c r="BU464" s="205">
        <f ca="1">IF($AH464&gt;0,OFFSET(DATA!$F$6,BU$10+27*(7-$AG$8),$AG464,1,1)/OFFSET(DATA!$F$6,BU$10,$AG464,1,1),0)</f>
        <v>0.25641025641025639</v>
      </c>
      <c r="BV464" s="205">
        <f ca="1">IF($AH464&gt;0,OFFSET(DATA!$F$6,BV$10+27*(7-$AG$8),$AG464,1,1)/OFFSET(DATA!$F$6,BV$10,$AG464,1,1),0)</f>
        <v>0.60231660231660233</v>
      </c>
      <c r="BW464" s="205">
        <f ca="1">IF($AH464&gt;0,OFFSET(DATA!$F$6,BW$10+27*(7-$AG$8),$AG464,1,1)/OFFSET(DATA!$F$6,BW$10,$AG464,1,1),0)</f>
        <v>0.50354609929078009</v>
      </c>
      <c r="BX464" s="205">
        <f ca="1">IF($AH464&gt;0,OFFSET(DATA!$F$6,BX$10+27*(7-$AG$8),$AG464,1,1)/OFFSET(DATA!$F$6,BX$10,$AG464,1,1),0)</f>
        <v>0.41935483870967744</v>
      </c>
      <c r="BY464" s="205">
        <f ca="1">IF($AH464&gt;0,OFFSET(DATA!$F$6,BY$10+27*(7-$AG$8),$AG464,1,1)/OFFSET(DATA!$F$6,BY$10,$AG464,1,1),0)</f>
        <v>0.44198895027624308</v>
      </c>
    </row>
    <row r="465" spans="33:77" x14ac:dyDescent="0.2">
      <c r="AG465" s="472">
        <v>454</v>
      </c>
      <c r="AH465" s="471">
        <f ca="1">OFFSET(DATA!$F$6,$AG$10,$AG465,1,1)</f>
        <v>328</v>
      </c>
      <c r="AI465" s="205">
        <f ca="1">IF($AH465&gt;0,OFFSET(DATA!$F$6,$AG$10+27*AI$10,$AG465,1,1)/$AH465,0)</f>
        <v>0.32621951219512196</v>
      </c>
      <c r="AJ465" s="205">
        <f ca="1">IF($AH465&gt;0,OFFSET(DATA!$F$6,$AG$10+27*AJ$10,$AG465,1,1)/$AH465,0)</f>
        <v>0</v>
      </c>
      <c r="AK465" s="205">
        <f ca="1">IF($AH465&gt;0,OFFSET(DATA!$F$6,$AG$10+27*AK$10,$AG465,1,1)/$AH465,0)</f>
        <v>5.4878048780487805E-2</v>
      </c>
      <c r="AL465" s="205">
        <f ca="1">IF($AH465&gt;0,OFFSET(DATA!$F$6,$AG$10+27*AL$10,$AG465,1,1)/$AH465,0)</f>
        <v>9.451219512195122E-2</v>
      </c>
      <c r="AM465" s="205">
        <f ca="1">IF($AH465&gt;0,OFFSET(DATA!$F$6,$AG$10+27*AM$10,$AG465,1,1)/$AH465,0)</f>
        <v>0.29268292682926828</v>
      </c>
      <c r="AN465" s="205">
        <f ca="1">IF($AH465&gt;0,OFFSET(DATA!$F$6,$AG$10+27*AN$10,$AG465,1,1)/$AH465,0)</f>
        <v>7.926829268292683E-2</v>
      </c>
      <c r="AO465" s="472">
        <f ca="1">OFFSET(DATA!$F$6,$AG$10+27*AO$10,$AG465,1,1)</f>
        <v>21</v>
      </c>
      <c r="AP465" s="472">
        <f t="shared" ca="1" si="14"/>
        <v>21</v>
      </c>
      <c r="AQ465" s="471"/>
      <c r="AR465" s="471">
        <f ca="1">OFFSET(DATA!$F$6,25,$AG465,1,1)</f>
        <v>8228</v>
      </c>
      <c r="AS465" s="205">
        <f ca="1">IF($AR465&gt;0,OFFSET(DATA!$F$6,25+27*AS$10,$AG465,1,1)/$AR465,0)</f>
        <v>0.45381623723869713</v>
      </c>
      <c r="AT465" s="205">
        <f ca="1">IF($AR465&gt;0,OFFSET(DATA!$F$6,25+27*AT$10,$AG465,1,1)/$AR465,0)</f>
        <v>3.2814778804083618E-3</v>
      </c>
      <c r="AU465" s="205">
        <f ca="1">IF($AR465&gt;0,OFFSET(DATA!$F$6,25+27*AU$10,$AG465,1,1)/$AR465,0)</f>
        <v>9.9902771025765683E-2</v>
      </c>
      <c r="AV465" s="205">
        <f ca="1">IF($AR465&gt;0,OFFSET(DATA!$F$6,25+27*AV$10,$AG465,1,1)/$AR465,0)</f>
        <v>6.3684978123480798E-2</v>
      </c>
      <c r="AW465" s="205">
        <f ca="1">IF($AR465&gt;0,OFFSET(DATA!$F$6,25+27*AW$10,$AG465,1,1)/$AR465,0)</f>
        <v>0.15726786582401556</v>
      </c>
      <c r="AX465" s="205">
        <f ca="1">IF($AR465&gt;0,OFFSET(DATA!$F$6,25+27*AX$10,$AG465,1,1)/$AR465,0)</f>
        <v>5.068060281964025E-2</v>
      </c>
      <c r="AY465" s="471"/>
      <c r="AZ465" s="471"/>
      <c r="BA465" s="472">
        <f t="shared" ca="1" si="13"/>
        <v>18</v>
      </c>
      <c r="BB465" s="205">
        <f ca="1">IF($AH465&gt;0,OFFSET(DATA!$F$6,BB$10+27*(7-$AG$8),$AG465,1,1)/OFFSET(DATA!$F$6,BB$10,$AG465,1,1),0)</f>
        <v>0.32621951219512196</v>
      </c>
      <c r="BC465" s="205">
        <f ca="1">IF($AH465&gt;0,OFFSET(DATA!$F$6,BC$10+27*(7-$AG$8),$AG465,1,1)/OFFSET(DATA!$F$6,BC$10,$AG465,1,1),0)</f>
        <v>0.15841584158415842</v>
      </c>
      <c r="BD465" s="205">
        <f ca="1">IF($AH465&gt;0,OFFSET(DATA!$F$6,BD$10+27*(7-$AG$8),$AG465,1,1)/OFFSET(DATA!$F$6,BD$10,$AG465,1,1),0)</f>
        <v>0.2982456140350877</v>
      </c>
      <c r="BE465" s="205">
        <f ca="1">IF($AH465&gt;0,OFFSET(DATA!$F$6,BE$10+27*(7-$AG$8),$AG465,1,1)/OFFSET(DATA!$F$6,BE$10,$AG465,1,1),0)</f>
        <v>0.17142857142857143</v>
      </c>
      <c r="BF465" s="205">
        <f ca="1">IF($AH465&gt;0,OFFSET(DATA!$F$6,BF$10+27*(7-$AG$8),$AG465,1,1)/OFFSET(DATA!$F$6,BF$10,$AG465,1,1),0)</f>
        <v>0.55792682926829273</v>
      </c>
      <c r="BG465" s="205">
        <f ca="1">IF($AH465&gt;0,OFFSET(DATA!$F$6,BG$10+27*(7-$AG$8),$AG465,1,1)/OFFSET(DATA!$F$6,BG$10,$AG465,1,1),0)</f>
        <v>0.53333333333333333</v>
      </c>
      <c r="BH465" s="205">
        <f ca="1">IF($AH465&gt;0,OFFSET(DATA!$F$6,BH$10+27*(7-$AG$8),$AG465,1,1)/OFFSET(DATA!$F$6,BH$10,$AG465,1,1),0)</f>
        <v>0.33333333333333331</v>
      </c>
      <c r="BI465" s="205">
        <f ca="1">IF($AH465&gt;0,OFFSET(DATA!$F$6,BI$10+27*(7-$AG$8),$AG465,1,1)/OFFSET(DATA!$F$6,BI$10,$AG465,1,1),0)</f>
        <v>0.34543670264965654</v>
      </c>
      <c r="BJ465" s="205">
        <f ca="1">IF($AH465&gt;0,OFFSET(DATA!$F$6,BJ$10+27*(7-$AG$8),$AG465,1,1)/OFFSET(DATA!$F$6,BJ$10,$AG465,1,1),0)</f>
        <v>0.59890109890109888</v>
      </c>
      <c r="BK465" s="205">
        <f ca="1">IF($AH465&gt;0,OFFSET(DATA!$F$6,BK$10+27*(7-$AG$8),$AG465,1,1)/OFFSET(DATA!$F$6,BK$10,$AG465,1,1),0)</f>
        <v>0.2570093457943925</v>
      </c>
      <c r="BL465" s="205">
        <f ca="1">IF($AH465&gt;0,OFFSET(DATA!$F$6,BL$10+27*(7-$AG$8),$AG465,1,1)/OFFSET(DATA!$F$6,BL$10,$AG465,1,1),0)</f>
        <v>0.44067796610169491</v>
      </c>
      <c r="BM465" s="205">
        <f ca="1">IF($AH465&gt;0,OFFSET(DATA!$F$6,BM$10+27*(7-$AG$8),$AG465,1,1)/OFFSET(DATA!$F$6,BM$10,$AG465,1,1),0)</f>
        <v>0.38320775026910658</v>
      </c>
      <c r="BN465" s="205">
        <f ca="1">IF($AH465&gt;0,OFFSET(DATA!$F$6,BN$10+27*(7-$AG$8),$AG465,1,1)/OFFSET(DATA!$F$6,BN$10,$AG465,1,1),0)</f>
        <v>0.28082191780821919</v>
      </c>
      <c r="BO465" s="205">
        <f ca="1">IF($AH465&gt;0,OFFSET(DATA!$F$6,BO$10+27*(7-$AG$8),$AG465,1,1)/OFFSET(DATA!$F$6,BO$10,$AG465,1,1),0)</f>
        <v>0.84984025559105436</v>
      </c>
      <c r="BP465" s="205">
        <f ca="1">IF($AH465&gt;0,OFFSET(DATA!$F$6,BP$10+27*(7-$AG$8),$AG465,1,1)/OFFSET(DATA!$F$6,BP$10,$AG465,1,1),0)</f>
        <v>0.68055555555555558</v>
      </c>
      <c r="BQ465" s="205">
        <f ca="1">IF($AH465&gt;0,OFFSET(DATA!$F$6,BQ$10+27*(7-$AG$8),$AG465,1,1)/OFFSET(DATA!$F$6,BQ$10,$AG465,1,1),0)</f>
        <v>0.64736842105263159</v>
      </c>
      <c r="BR465" s="205">
        <f ca="1">IF($AH465&gt;0,OFFSET(DATA!$F$6,BR$10+27*(7-$AG$8),$AG465,1,1)/OFFSET(DATA!$F$6,BR$10,$AG465,1,1),0)</f>
        <v>0.43706293706293708</v>
      </c>
      <c r="BS465" s="205">
        <f ca="1">IF($AH465&gt;0,OFFSET(DATA!$F$6,BS$10+27*(7-$AG$8),$AG465,1,1)/OFFSET(DATA!$F$6,BS$10,$AG465,1,1),0)</f>
        <v>0.35227272727272729</v>
      </c>
      <c r="BT465" s="205">
        <f ca="1">IF($AH465&gt;0,OFFSET(DATA!$F$6,BT$10+27*(7-$AG$8),$AG465,1,1)/OFFSET(DATA!$F$6,BT$10,$AG465,1,1),0)</f>
        <v>0.42857142857142855</v>
      </c>
      <c r="BU465" s="205">
        <f ca="1">IF($AH465&gt;0,OFFSET(DATA!$F$6,BU$10+27*(7-$AG$8),$AG465,1,1)/OFFSET(DATA!$F$6,BU$10,$AG465,1,1),0)</f>
        <v>0.25287356321839083</v>
      </c>
      <c r="BV465" s="205">
        <f ca="1">IF($AH465&gt;0,OFFSET(DATA!$F$6,BV$10+27*(7-$AG$8),$AG465,1,1)/OFFSET(DATA!$F$6,BV$10,$AG465,1,1),0)</f>
        <v>0.61199999999999999</v>
      </c>
      <c r="BW465" s="205">
        <f ca="1">IF($AH465&gt;0,OFFSET(DATA!$F$6,BW$10+27*(7-$AG$8),$AG465,1,1)/OFFSET(DATA!$F$6,BW$10,$AG465,1,1),0)</f>
        <v>0.52198581560283686</v>
      </c>
      <c r="BX465" s="205">
        <f ca="1">IF($AH465&gt;0,OFFSET(DATA!$F$6,BX$10+27*(7-$AG$8),$AG465,1,1)/OFFSET(DATA!$F$6,BX$10,$AG465,1,1),0)</f>
        <v>0.46158940397350995</v>
      </c>
      <c r="BY465" s="205">
        <f ca="1">IF($AH465&gt;0,OFFSET(DATA!$F$6,BY$10+27*(7-$AG$8),$AG465,1,1)/OFFSET(DATA!$F$6,BY$10,$AG465,1,1),0)</f>
        <v>0.44864864864864867</v>
      </c>
    </row>
    <row r="466" spans="33:77" x14ac:dyDescent="0.2">
      <c r="AG466" s="472">
        <v>455</v>
      </c>
      <c r="AH466" s="471">
        <f ca="1">OFFSET(DATA!$F$6,$AG$10,$AG466,1,1)</f>
        <v>0</v>
      </c>
      <c r="AI466" s="205">
        <f ca="1">IF($AH466&gt;0,OFFSET(DATA!$F$6,$AG$10+27*AI$10,$AG466,1,1)/$AH466,0)</f>
        <v>0</v>
      </c>
      <c r="AJ466" s="205">
        <f ca="1">IF($AH466&gt;0,OFFSET(DATA!$F$6,$AG$10+27*AJ$10,$AG466,1,1)/$AH466,0)</f>
        <v>0</v>
      </c>
      <c r="AK466" s="205">
        <f ca="1">IF($AH466&gt;0,OFFSET(DATA!$F$6,$AG$10+27*AK$10,$AG466,1,1)/$AH466,0)</f>
        <v>0</v>
      </c>
      <c r="AL466" s="205">
        <f ca="1">IF($AH466&gt;0,OFFSET(DATA!$F$6,$AG$10+27*AL$10,$AG466,1,1)/$AH466,0)</f>
        <v>0</v>
      </c>
      <c r="AM466" s="205">
        <f ca="1">IF($AH466&gt;0,OFFSET(DATA!$F$6,$AG$10+27*AM$10,$AG466,1,1)/$AH466,0)</f>
        <v>0</v>
      </c>
      <c r="AN466" s="205">
        <f ca="1">IF($AH466&gt;0,OFFSET(DATA!$F$6,$AG$10+27*AN$10,$AG466,1,1)/$AH466,0)</f>
        <v>0</v>
      </c>
      <c r="AO466" s="472">
        <f ca="1">OFFSET(DATA!$F$6,$AG$10+27*AO$10,$AG466,1,1)</f>
        <v>0</v>
      </c>
      <c r="AP466" s="472">
        <f t="shared" ca="1" si="14"/>
        <v>0</v>
      </c>
      <c r="AQ466" s="471"/>
      <c r="AR466" s="471">
        <f ca="1">OFFSET(DATA!$F$6,25,$AG466,1,1)</f>
        <v>0</v>
      </c>
      <c r="AS466" s="205">
        <f ca="1">IF($AR466&gt;0,OFFSET(DATA!$F$6,25+27*AS$10,$AG466,1,1)/$AR466,0)</f>
        <v>0</v>
      </c>
      <c r="AT466" s="205">
        <f ca="1">IF($AR466&gt;0,OFFSET(DATA!$F$6,25+27*AT$10,$AG466,1,1)/$AR466,0)</f>
        <v>0</v>
      </c>
      <c r="AU466" s="205">
        <f ca="1">IF($AR466&gt;0,OFFSET(DATA!$F$6,25+27*AU$10,$AG466,1,1)/$AR466,0)</f>
        <v>0</v>
      </c>
      <c r="AV466" s="205">
        <f ca="1">IF($AR466&gt;0,OFFSET(DATA!$F$6,25+27*AV$10,$AG466,1,1)/$AR466,0)</f>
        <v>0</v>
      </c>
      <c r="AW466" s="205">
        <f ca="1">IF($AR466&gt;0,OFFSET(DATA!$F$6,25+27*AW$10,$AG466,1,1)/$AR466,0)</f>
        <v>0</v>
      </c>
      <c r="AX466" s="205">
        <f ca="1">IF($AR466&gt;0,OFFSET(DATA!$F$6,25+27*AX$10,$AG466,1,1)/$AR466,0)</f>
        <v>0</v>
      </c>
      <c r="AY466" s="471"/>
      <c r="AZ466" s="471"/>
      <c r="BA466" s="472">
        <f t="shared" ca="1" si="13"/>
        <v>1</v>
      </c>
      <c r="BB466" s="205">
        <f ca="1">IF($AH466&gt;0,OFFSET(DATA!$F$6,BB$10+27*(7-$AG$8),$AG466,1,1)/OFFSET(DATA!$F$6,BB$10,$AG466,1,1),0)</f>
        <v>0</v>
      </c>
      <c r="BC466" s="205">
        <f ca="1">IF($AH466&gt;0,OFFSET(DATA!$F$6,BC$10+27*(7-$AG$8),$AG466,1,1)/OFFSET(DATA!$F$6,BC$10,$AG466,1,1),0)</f>
        <v>0</v>
      </c>
      <c r="BD466" s="205">
        <f ca="1">IF($AH466&gt;0,OFFSET(DATA!$F$6,BD$10+27*(7-$AG$8),$AG466,1,1)/OFFSET(DATA!$F$6,BD$10,$AG466,1,1),0)</f>
        <v>0</v>
      </c>
      <c r="BE466" s="205">
        <f ca="1">IF($AH466&gt;0,OFFSET(DATA!$F$6,BE$10+27*(7-$AG$8),$AG466,1,1)/OFFSET(DATA!$F$6,BE$10,$AG466,1,1),0)</f>
        <v>0</v>
      </c>
      <c r="BF466" s="205">
        <f ca="1">IF($AH466&gt;0,OFFSET(DATA!$F$6,BF$10+27*(7-$AG$8),$AG466,1,1)/OFFSET(DATA!$F$6,BF$10,$AG466,1,1),0)</f>
        <v>0</v>
      </c>
      <c r="BG466" s="205">
        <f ca="1">IF($AH466&gt;0,OFFSET(DATA!$F$6,BG$10+27*(7-$AG$8),$AG466,1,1)/OFFSET(DATA!$F$6,BG$10,$AG466,1,1),0)</f>
        <v>0</v>
      </c>
      <c r="BH466" s="205">
        <f ca="1">IF($AH466&gt;0,OFFSET(DATA!$F$6,BH$10+27*(7-$AG$8),$AG466,1,1)/OFFSET(DATA!$F$6,BH$10,$AG466,1,1),0)</f>
        <v>0</v>
      </c>
      <c r="BI466" s="205">
        <f ca="1">IF($AH466&gt;0,OFFSET(DATA!$F$6,BI$10+27*(7-$AG$8),$AG466,1,1)/OFFSET(DATA!$F$6,BI$10,$AG466,1,1),0)</f>
        <v>0</v>
      </c>
      <c r="BJ466" s="205">
        <f ca="1">IF($AH466&gt;0,OFFSET(DATA!$F$6,BJ$10+27*(7-$AG$8),$AG466,1,1)/OFFSET(DATA!$F$6,BJ$10,$AG466,1,1),0)</f>
        <v>0</v>
      </c>
      <c r="BK466" s="205">
        <f ca="1">IF($AH466&gt;0,OFFSET(DATA!$F$6,BK$10+27*(7-$AG$8),$AG466,1,1)/OFFSET(DATA!$F$6,BK$10,$AG466,1,1),0)</f>
        <v>0</v>
      </c>
      <c r="BL466" s="205">
        <f ca="1">IF($AH466&gt;0,OFFSET(DATA!$F$6,BL$10+27*(7-$AG$8),$AG466,1,1)/OFFSET(DATA!$F$6,BL$10,$AG466,1,1),0)</f>
        <v>0</v>
      </c>
      <c r="BM466" s="205">
        <f ca="1">IF($AH466&gt;0,OFFSET(DATA!$F$6,BM$10+27*(7-$AG$8),$AG466,1,1)/OFFSET(DATA!$F$6,BM$10,$AG466,1,1),0)</f>
        <v>0</v>
      </c>
      <c r="BN466" s="205">
        <f ca="1">IF($AH466&gt;0,OFFSET(DATA!$F$6,BN$10+27*(7-$AG$8),$AG466,1,1)/OFFSET(DATA!$F$6,BN$10,$AG466,1,1),0)</f>
        <v>0</v>
      </c>
      <c r="BO466" s="205">
        <f ca="1">IF($AH466&gt;0,OFFSET(DATA!$F$6,BO$10+27*(7-$AG$8),$AG466,1,1)/OFFSET(DATA!$F$6,BO$10,$AG466,1,1),0)</f>
        <v>0</v>
      </c>
      <c r="BP466" s="205">
        <f ca="1">IF($AH466&gt;0,OFFSET(DATA!$F$6,BP$10+27*(7-$AG$8),$AG466,1,1)/OFFSET(DATA!$F$6,BP$10,$AG466,1,1),0)</f>
        <v>0</v>
      </c>
      <c r="BQ466" s="205">
        <f ca="1">IF($AH466&gt;0,OFFSET(DATA!$F$6,BQ$10+27*(7-$AG$8),$AG466,1,1)/OFFSET(DATA!$F$6,BQ$10,$AG466,1,1),0)</f>
        <v>0</v>
      </c>
      <c r="BR466" s="205">
        <f ca="1">IF($AH466&gt;0,OFFSET(DATA!$F$6,BR$10+27*(7-$AG$8),$AG466,1,1)/OFFSET(DATA!$F$6,BR$10,$AG466,1,1),0)</f>
        <v>0</v>
      </c>
      <c r="BS466" s="205">
        <f ca="1">IF($AH466&gt;0,OFFSET(DATA!$F$6,BS$10+27*(7-$AG$8),$AG466,1,1)/OFFSET(DATA!$F$6,BS$10,$AG466,1,1),0)</f>
        <v>0</v>
      </c>
      <c r="BT466" s="205">
        <f ca="1">IF($AH466&gt;0,OFFSET(DATA!$F$6,BT$10+27*(7-$AG$8),$AG466,1,1)/OFFSET(DATA!$F$6,BT$10,$AG466,1,1),0)</f>
        <v>0</v>
      </c>
      <c r="BU466" s="205">
        <f ca="1">IF($AH466&gt;0,OFFSET(DATA!$F$6,BU$10+27*(7-$AG$8),$AG466,1,1)/OFFSET(DATA!$F$6,BU$10,$AG466,1,1),0)</f>
        <v>0</v>
      </c>
      <c r="BV466" s="205">
        <f ca="1">IF($AH466&gt;0,OFFSET(DATA!$F$6,BV$10+27*(7-$AG$8),$AG466,1,1)/OFFSET(DATA!$F$6,BV$10,$AG466,1,1),0)</f>
        <v>0</v>
      </c>
      <c r="BW466" s="205">
        <f ca="1">IF($AH466&gt;0,OFFSET(DATA!$F$6,BW$10+27*(7-$AG$8),$AG466,1,1)/OFFSET(DATA!$F$6,BW$10,$AG466,1,1),0)</f>
        <v>0</v>
      </c>
      <c r="BX466" s="205">
        <f ca="1">IF($AH466&gt;0,OFFSET(DATA!$F$6,BX$10+27*(7-$AG$8),$AG466,1,1)/OFFSET(DATA!$F$6,BX$10,$AG466,1,1),0)</f>
        <v>0</v>
      </c>
      <c r="BY466" s="205">
        <f ca="1">IF($AH466&gt;0,OFFSET(DATA!$F$6,BY$10+27*(7-$AG$8),$AG466,1,1)/OFFSET(DATA!$F$6,BY$10,$AG466,1,1),0)</f>
        <v>0</v>
      </c>
    </row>
    <row r="467" spans="33:77" x14ac:dyDescent="0.2">
      <c r="AG467" s="472">
        <v>456</v>
      </c>
      <c r="AH467" s="471">
        <f ca="1">OFFSET(DATA!$F$6,$AG$10,$AG467,1,1)</f>
        <v>0</v>
      </c>
      <c r="AI467" s="205">
        <f ca="1">IF($AH467&gt;0,OFFSET(DATA!$F$6,$AG$10+27*AI$10,$AG467,1,1)/$AH467,0)</f>
        <v>0</v>
      </c>
      <c r="AJ467" s="205">
        <f ca="1">IF($AH467&gt;0,OFFSET(DATA!$F$6,$AG$10+27*AJ$10,$AG467,1,1)/$AH467,0)</f>
        <v>0</v>
      </c>
      <c r="AK467" s="205">
        <f ca="1">IF($AH467&gt;0,OFFSET(DATA!$F$6,$AG$10+27*AK$10,$AG467,1,1)/$AH467,0)</f>
        <v>0</v>
      </c>
      <c r="AL467" s="205">
        <f ca="1">IF($AH467&gt;0,OFFSET(DATA!$F$6,$AG$10+27*AL$10,$AG467,1,1)/$AH467,0)</f>
        <v>0</v>
      </c>
      <c r="AM467" s="205">
        <f ca="1">IF($AH467&gt;0,OFFSET(DATA!$F$6,$AG$10+27*AM$10,$AG467,1,1)/$AH467,0)</f>
        <v>0</v>
      </c>
      <c r="AN467" s="205">
        <f ca="1">IF($AH467&gt;0,OFFSET(DATA!$F$6,$AG$10+27*AN$10,$AG467,1,1)/$AH467,0)</f>
        <v>0</v>
      </c>
      <c r="AO467" s="472">
        <f ca="1">OFFSET(DATA!$F$6,$AG$10+27*AO$10,$AG467,1,1)</f>
        <v>0</v>
      </c>
      <c r="AP467" s="472">
        <f t="shared" ca="1" si="14"/>
        <v>0</v>
      </c>
      <c r="AQ467" s="471"/>
      <c r="AR467" s="471">
        <f ca="1">OFFSET(DATA!$F$6,25,$AG467,1,1)</f>
        <v>0</v>
      </c>
      <c r="AS467" s="205">
        <f ca="1">IF($AR467&gt;0,OFFSET(DATA!$F$6,25+27*AS$10,$AG467,1,1)/$AR467,0)</f>
        <v>0</v>
      </c>
      <c r="AT467" s="205">
        <f ca="1">IF($AR467&gt;0,OFFSET(DATA!$F$6,25+27*AT$10,$AG467,1,1)/$AR467,0)</f>
        <v>0</v>
      </c>
      <c r="AU467" s="205">
        <f ca="1">IF($AR467&gt;0,OFFSET(DATA!$F$6,25+27*AU$10,$AG467,1,1)/$AR467,0)</f>
        <v>0</v>
      </c>
      <c r="AV467" s="205">
        <f ca="1">IF($AR467&gt;0,OFFSET(DATA!$F$6,25+27*AV$10,$AG467,1,1)/$AR467,0)</f>
        <v>0</v>
      </c>
      <c r="AW467" s="205">
        <f ca="1">IF($AR467&gt;0,OFFSET(DATA!$F$6,25+27*AW$10,$AG467,1,1)/$AR467,0)</f>
        <v>0</v>
      </c>
      <c r="AX467" s="205">
        <f ca="1">IF($AR467&gt;0,OFFSET(DATA!$F$6,25+27*AX$10,$AG467,1,1)/$AR467,0)</f>
        <v>0</v>
      </c>
      <c r="AY467" s="471"/>
      <c r="AZ467" s="471"/>
      <c r="BA467" s="472">
        <f t="shared" ca="1" si="13"/>
        <v>1</v>
      </c>
      <c r="BB467" s="205">
        <f ca="1">IF($AH467&gt;0,OFFSET(DATA!$F$6,BB$10+27*(7-$AG$8),$AG467,1,1)/OFFSET(DATA!$F$6,BB$10,$AG467,1,1),0)</f>
        <v>0</v>
      </c>
      <c r="BC467" s="205">
        <f ca="1">IF($AH467&gt;0,OFFSET(DATA!$F$6,BC$10+27*(7-$AG$8),$AG467,1,1)/OFFSET(DATA!$F$6,BC$10,$AG467,1,1),0)</f>
        <v>0</v>
      </c>
      <c r="BD467" s="205">
        <f ca="1">IF($AH467&gt;0,OFFSET(DATA!$F$6,BD$10+27*(7-$AG$8),$AG467,1,1)/OFFSET(DATA!$F$6,BD$10,$AG467,1,1),0)</f>
        <v>0</v>
      </c>
      <c r="BE467" s="205">
        <f ca="1">IF($AH467&gt;0,OFFSET(DATA!$F$6,BE$10+27*(7-$AG$8),$AG467,1,1)/OFFSET(DATA!$F$6,BE$10,$AG467,1,1),0)</f>
        <v>0</v>
      </c>
      <c r="BF467" s="205">
        <f ca="1">IF($AH467&gt;0,OFFSET(DATA!$F$6,BF$10+27*(7-$AG$8),$AG467,1,1)/OFFSET(DATA!$F$6,BF$10,$AG467,1,1),0)</f>
        <v>0</v>
      </c>
      <c r="BG467" s="205">
        <f ca="1">IF($AH467&gt;0,OFFSET(DATA!$F$6,BG$10+27*(7-$AG$8),$AG467,1,1)/OFFSET(DATA!$F$6,BG$10,$AG467,1,1),0)</f>
        <v>0</v>
      </c>
      <c r="BH467" s="205">
        <f ca="1">IF($AH467&gt;0,OFFSET(DATA!$F$6,BH$10+27*(7-$AG$8),$AG467,1,1)/OFFSET(DATA!$F$6,BH$10,$AG467,1,1),0)</f>
        <v>0</v>
      </c>
      <c r="BI467" s="205">
        <f ca="1">IF($AH467&gt;0,OFFSET(DATA!$F$6,BI$10+27*(7-$AG$8),$AG467,1,1)/OFFSET(DATA!$F$6,BI$10,$AG467,1,1),0)</f>
        <v>0</v>
      </c>
      <c r="BJ467" s="205">
        <f ca="1">IF($AH467&gt;0,OFFSET(DATA!$F$6,BJ$10+27*(7-$AG$8),$AG467,1,1)/OFFSET(DATA!$F$6,BJ$10,$AG467,1,1),0)</f>
        <v>0</v>
      </c>
      <c r="BK467" s="205">
        <f ca="1">IF($AH467&gt;0,OFFSET(DATA!$F$6,BK$10+27*(7-$AG$8),$AG467,1,1)/OFFSET(DATA!$F$6,BK$10,$AG467,1,1),0)</f>
        <v>0</v>
      </c>
      <c r="BL467" s="205">
        <f ca="1">IF($AH467&gt;0,OFFSET(DATA!$F$6,BL$10+27*(7-$AG$8),$AG467,1,1)/OFFSET(DATA!$F$6,BL$10,$AG467,1,1),0)</f>
        <v>0</v>
      </c>
      <c r="BM467" s="205">
        <f ca="1">IF($AH467&gt;0,OFFSET(DATA!$F$6,BM$10+27*(7-$AG$8),$AG467,1,1)/OFFSET(DATA!$F$6,BM$10,$AG467,1,1),0)</f>
        <v>0</v>
      </c>
      <c r="BN467" s="205">
        <f ca="1">IF($AH467&gt;0,OFFSET(DATA!$F$6,BN$10+27*(7-$AG$8),$AG467,1,1)/OFFSET(DATA!$F$6,BN$10,$AG467,1,1),0)</f>
        <v>0</v>
      </c>
      <c r="BO467" s="205">
        <f ca="1">IF($AH467&gt;0,OFFSET(DATA!$F$6,BO$10+27*(7-$AG$8),$AG467,1,1)/OFFSET(DATA!$F$6,BO$10,$AG467,1,1),0)</f>
        <v>0</v>
      </c>
      <c r="BP467" s="205">
        <f ca="1">IF($AH467&gt;0,OFFSET(DATA!$F$6,BP$10+27*(7-$AG$8),$AG467,1,1)/OFFSET(DATA!$F$6,BP$10,$AG467,1,1),0)</f>
        <v>0</v>
      </c>
      <c r="BQ467" s="205">
        <f ca="1">IF($AH467&gt;0,OFFSET(DATA!$F$6,BQ$10+27*(7-$AG$8),$AG467,1,1)/OFFSET(DATA!$F$6,BQ$10,$AG467,1,1),0)</f>
        <v>0</v>
      </c>
      <c r="BR467" s="205">
        <f ca="1">IF($AH467&gt;0,OFFSET(DATA!$F$6,BR$10+27*(7-$AG$8),$AG467,1,1)/OFFSET(DATA!$F$6,BR$10,$AG467,1,1),0)</f>
        <v>0</v>
      </c>
      <c r="BS467" s="205">
        <f ca="1">IF($AH467&gt;0,OFFSET(DATA!$F$6,BS$10+27*(7-$AG$8),$AG467,1,1)/OFFSET(DATA!$F$6,BS$10,$AG467,1,1),0)</f>
        <v>0</v>
      </c>
      <c r="BT467" s="205">
        <f ca="1">IF($AH467&gt;0,OFFSET(DATA!$F$6,BT$10+27*(7-$AG$8),$AG467,1,1)/OFFSET(DATA!$F$6,BT$10,$AG467,1,1),0)</f>
        <v>0</v>
      </c>
      <c r="BU467" s="205">
        <f ca="1">IF($AH467&gt;0,OFFSET(DATA!$F$6,BU$10+27*(7-$AG$8),$AG467,1,1)/OFFSET(DATA!$F$6,BU$10,$AG467,1,1),0)</f>
        <v>0</v>
      </c>
      <c r="BV467" s="205">
        <f ca="1">IF($AH467&gt;0,OFFSET(DATA!$F$6,BV$10+27*(7-$AG$8),$AG467,1,1)/OFFSET(DATA!$F$6,BV$10,$AG467,1,1),0)</f>
        <v>0</v>
      </c>
      <c r="BW467" s="205">
        <f ca="1">IF($AH467&gt;0,OFFSET(DATA!$F$6,BW$10+27*(7-$AG$8),$AG467,1,1)/OFFSET(DATA!$F$6,BW$10,$AG467,1,1),0)</f>
        <v>0</v>
      </c>
      <c r="BX467" s="205">
        <f ca="1">IF($AH467&gt;0,OFFSET(DATA!$F$6,BX$10+27*(7-$AG$8),$AG467,1,1)/OFFSET(DATA!$F$6,BX$10,$AG467,1,1),0)</f>
        <v>0</v>
      </c>
      <c r="BY467" s="205">
        <f ca="1">IF($AH467&gt;0,OFFSET(DATA!$F$6,BY$10+27*(7-$AG$8),$AG467,1,1)/OFFSET(DATA!$F$6,BY$10,$AG467,1,1),0)</f>
        <v>0</v>
      </c>
    </row>
    <row r="468" spans="33:77" x14ac:dyDescent="0.2">
      <c r="AG468" s="472">
        <v>457</v>
      </c>
      <c r="AH468" s="471">
        <f ca="1">OFFSET(DATA!$F$6,$AG$10,$AG468,1,1)</f>
        <v>0</v>
      </c>
      <c r="AI468" s="205">
        <f ca="1">IF($AH468&gt;0,OFFSET(DATA!$F$6,$AG$10+27*AI$10,$AG468,1,1)/$AH468,0)</f>
        <v>0</v>
      </c>
      <c r="AJ468" s="205">
        <f ca="1">IF($AH468&gt;0,OFFSET(DATA!$F$6,$AG$10+27*AJ$10,$AG468,1,1)/$AH468,0)</f>
        <v>0</v>
      </c>
      <c r="AK468" s="205">
        <f ca="1">IF($AH468&gt;0,OFFSET(DATA!$F$6,$AG$10+27*AK$10,$AG468,1,1)/$AH468,0)</f>
        <v>0</v>
      </c>
      <c r="AL468" s="205">
        <f ca="1">IF($AH468&gt;0,OFFSET(DATA!$F$6,$AG$10+27*AL$10,$AG468,1,1)/$AH468,0)</f>
        <v>0</v>
      </c>
      <c r="AM468" s="205">
        <f ca="1">IF($AH468&gt;0,OFFSET(DATA!$F$6,$AG$10+27*AM$10,$AG468,1,1)/$AH468,0)</f>
        <v>0</v>
      </c>
      <c r="AN468" s="205">
        <f ca="1">IF($AH468&gt;0,OFFSET(DATA!$F$6,$AG$10+27*AN$10,$AG468,1,1)/$AH468,0)</f>
        <v>0</v>
      </c>
      <c r="AO468" s="472">
        <f ca="1">OFFSET(DATA!$F$6,$AG$10+27*AO$10,$AG468,1,1)</f>
        <v>0</v>
      </c>
      <c r="AP468" s="472">
        <f t="shared" ca="1" si="14"/>
        <v>0</v>
      </c>
      <c r="AQ468" s="471"/>
      <c r="AR468" s="471">
        <f ca="1">OFFSET(DATA!$F$6,25,$AG468,1,1)</f>
        <v>0</v>
      </c>
      <c r="AS468" s="205">
        <f ca="1">IF($AR468&gt;0,OFFSET(DATA!$F$6,25+27*AS$10,$AG468,1,1)/$AR468,0)</f>
        <v>0</v>
      </c>
      <c r="AT468" s="205">
        <f ca="1">IF($AR468&gt;0,OFFSET(DATA!$F$6,25+27*AT$10,$AG468,1,1)/$AR468,0)</f>
        <v>0</v>
      </c>
      <c r="AU468" s="205">
        <f ca="1">IF($AR468&gt;0,OFFSET(DATA!$F$6,25+27*AU$10,$AG468,1,1)/$AR468,0)</f>
        <v>0</v>
      </c>
      <c r="AV468" s="205">
        <f ca="1">IF($AR468&gt;0,OFFSET(DATA!$F$6,25+27*AV$10,$AG468,1,1)/$AR468,0)</f>
        <v>0</v>
      </c>
      <c r="AW468" s="205">
        <f ca="1">IF($AR468&gt;0,OFFSET(DATA!$F$6,25+27*AW$10,$AG468,1,1)/$AR468,0)</f>
        <v>0</v>
      </c>
      <c r="AX468" s="205">
        <f ca="1">IF($AR468&gt;0,OFFSET(DATA!$F$6,25+27*AX$10,$AG468,1,1)/$AR468,0)</f>
        <v>0</v>
      </c>
      <c r="AY468" s="471"/>
      <c r="AZ468" s="471"/>
      <c r="BA468" s="472">
        <f t="shared" ca="1" si="13"/>
        <v>1</v>
      </c>
      <c r="BB468" s="205">
        <f ca="1">IF($AH468&gt;0,OFFSET(DATA!$F$6,BB$10+27*(7-$AG$8),$AG468,1,1)/OFFSET(DATA!$F$6,BB$10,$AG468,1,1),0)</f>
        <v>0</v>
      </c>
      <c r="BC468" s="205">
        <f ca="1">IF($AH468&gt;0,OFFSET(DATA!$F$6,BC$10+27*(7-$AG$8),$AG468,1,1)/OFFSET(DATA!$F$6,BC$10,$AG468,1,1),0)</f>
        <v>0</v>
      </c>
      <c r="BD468" s="205">
        <f ca="1">IF($AH468&gt;0,OFFSET(DATA!$F$6,BD$10+27*(7-$AG$8),$AG468,1,1)/OFFSET(DATA!$F$6,BD$10,$AG468,1,1),0)</f>
        <v>0</v>
      </c>
      <c r="BE468" s="205">
        <f ca="1">IF($AH468&gt;0,OFFSET(DATA!$F$6,BE$10+27*(7-$AG$8),$AG468,1,1)/OFFSET(DATA!$F$6,BE$10,$AG468,1,1),0)</f>
        <v>0</v>
      </c>
      <c r="BF468" s="205">
        <f ca="1">IF($AH468&gt;0,OFFSET(DATA!$F$6,BF$10+27*(7-$AG$8),$AG468,1,1)/OFFSET(DATA!$F$6,BF$10,$AG468,1,1),0)</f>
        <v>0</v>
      </c>
      <c r="BG468" s="205">
        <f ca="1">IF($AH468&gt;0,OFFSET(DATA!$F$6,BG$10+27*(7-$AG$8),$AG468,1,1)/OFFSET(DATA!$F$6,BG$10,$AG468,1,1),0)</f>
        <v>0</v>
      </c>
      <c r="BH468" s="205">
        <f ca="1">IF($AH468&gt;0,OFFSET(DATA!$F$6,BH$10+27*(7-$AG$8),$AG468,1,1)/OFFSET(DATA!$F$6,BH$10,$AG468,1,1),0)</f>
        <v>0</v>
      </c>
      <c r="BI468" s="205">
        <f ca="1">IF($AH468&gt;0,OFFSET(DATA!$F$6,BI$10+27*(7-$AG$8),$AG468,1,1)/OFFSET(DATA!$F$6,BI$10,$AG468,1,1),0)</f>
        <v>0</v>
      </c>
      <c r="BJ468" s="205">
        <f ca="1">IF($AH468&gt;0,OFFSET(DATA!$F$6,BJ$10+27*(7-$AG$8),$AG468,1,1)/OFFSET(DATA!$F$6,BJ$10,$AG468,1,1),0)</f>
        <v>0</v>
      </c>
      <c r="BK468" s="205">
        <f ca="1">IF($AH468&gt;0,OFFSET(DATA!$F$6,BK$10+27*(7-$AG$8),$AG468,1,1)/OFFSET(DATA!$F$6,BK$10,$AG468,1,1),0)</f>
        <v>0</v>
      </c>
      <c r="BL468" s="205">
        <f ca="1">IF($AH468&gt;0,OFFSET(DATA!$F$6,BL$10+27*(7-$AG$8),$AG468,1,1)/OFFSET(DATA!$F$6,BL$10,$AG468,1,1),0)</f>
        <v>0</v>
      </c>
      <c r="BM468" s="205">
        <f ca="1">IF($AH468&gt;0,OFFSET(DATA!$F$6,BM$10+27*(7-$AG$8),$AG468,1,1)/OFFSET(DATA!$F$6,BM$10,$AG468,1,1),0)</f>
        <v>0</v>
      </c>
      <c r="BN468" s="205">
        <f ca="1">IF($AH468&gt;0,OFFSET(DATA!$F$6,BN$10+27*(7-$AG$8),$AG468,1,1)/OFFSET(DATA!$F$6,BN$10,$AG468,1,1),0)</f>
        <v>0</v>
      </c>
      <c r="BO468" s="205">
        <f ca="1">IF($AH468&gt;0,OFFSET(DATA!$F$6,BO$10+27*(7-$AG$8),$AG468,1,1)/OFFSET(DATA!$F$6,BO$10,$AG468,1,1),0)</f>
        <v>0</v>
      </c>
      <c r="BP468" s="205">
        <f ca="1">IF($AH468&gt;0,OFFSET(DATA!$F$6,BP$10+27*(7-$AG$8),$AG468,1,1)/OFFSET(DATA!$F$6,BP$10,$AG468,1,1),0)</f>
        <v>0</v>
      </c>
      <c r="BQ468" s="205">
        <f ca="1">IF($AH468&gt;0,OFFSET(DATA!$F$6,BQ$10+27*(7-$AG$8),$AG468,1,1)/OFFSET(DATA!$F$6,BQ$10,$AG468,1,1),0)</f>
        <v>0</v>
      </c>
      <c r="BR468" s="205">
        <f ca="1">IF($AH468&gt;0,OFFSET(DATA!$F$6,BR$10+27*(7-$AG$8),$AG468,1,1)/OFFSET(DATA!$F$6,BR$10,$AG468,1,1),0)</f>
        <v>0</v>
      </c>
      <c r="BS468" s="205">
        <f ca="1">IF($AH468&gt;0,OFFSET(DATA!$F$6,BS$10+27*(7-$AG$8),$AG468,1,1)/OFFSET(DATA!$F$6,BS$10,$AG468,1,1),0)</f>
        <v>0</v>
      </c>
      <c r="BT468" s="205">
        <f ca="1">IF($AH468&gt;0,OFFSET(DATA!$F$6,BT$10+27*(7-$AG$8),$AG468,1,1)/OFFSET(DATA!$F$6,BT$10,$AG468,1,1),0)</f>
        <v>0</v>
      </c>
      <c r="BU468" s="205">
        <f ca="1">IF($AH468&gt;0,OFFSET(DATA!$F$6,BU$10+27*(7-$AG$8),$AG468,1,1)/OFFSET(DATA!$F$6,BU$10,$AG468,1,1),0)</f>
        <v>0</v>
      </c>
      <c r="BV468" s="205">
        <f ca="1">IF($AH468&gt;0,OFFSET(DATA!$F$6,BV$10+27*(7-$AG$8),$AG468,1,1)/OFFSET(DATA!$F$6,BV$10,$AG468,1,1),0)</f>
        <v>0</v>
      </c>
      <c r="BW468" s="205">
        <f ca="1">IF($AH468&gt;0,OFFSET(DATA!$F$6,BW$10+27*(7-$AG$8),$AG468,1,1)/OFFSET(DATA!$F$6,BW$10,$AG468,1,1),0)</f>
        <v>0</v>
      </c>
      <c r="BX468" s="205">
        <f ca="1">IF($AH468&gt;0,OFFSET(DATA!$F$6,BX$10+27*(7-$AG$8),$AG468,1,1)/OFFSET(DATA!$F$6,BX$10,$AG468,1,1),0)</f>
        <v>0</v>
      </c>
      <c r="BY468" s="205">
        <f ca="1">IF($AH468&gt;0,OFFSET(DATA!$F$6,BY$10+27*(7-$AG$8),$AG468,1,1)/OFFSET(DATA!$F$6,BY$10,$AG468,1,1),0)</f>
        <v>0</v>
      </c>
    </row>
    <row r="469" spans="33:77" x14ac:dyDescent="0.2">
      <c r="AG469" s="472">
        <v>458</v>
      </c>
      <c r="AH469" s="471">
        <f ca="1">OFFSET(DATA!$F$6,$AG$10,$AG469,1,1)</f>
        <v>0</v>
      </c>
      <c r="AI469" s="205">
        <f ca="1">IF($AH469&gt;0,OFFSET(DATA!$F$6,$AG$10+27*AI$10,$AG469,1,1)/$AH469,0)</f>
        <v>0</v>
      </c>
      <c r="AJ469" s="205">
        <f ca="1">IF($AH469&gt;0,OFFSET(DATA!$F$6,$AG$10+27*AJ$10,$AG469,1,1)/$AH469,0)</f>
        <v>0</v>
      </c>
      <c r="AK469" s="205">
        <f ca="1">IF($AH469&gt;0,OFFSET(DATA!$F$6,$AG$10+27*AK$10,$AG469,1,1)/$AH469,0)</f>
        <v>0</v>
      </c>
      <c r="AL469" s="205">
        <f ca="1">IF($AH469&gt;0,OFFSET(DATA!$F$6,$AG$10+27*AL$10,$AG469,1,1)/$AH469,0)</f>
        <v>0</v>
      </c>
      <c r="AM469" s="205">
        <f ca="1">IF($AH469&gt;0,OFFSET(DATA!$F$6,$AG$10+27*AM$10,$AG469,1,1)/$AH469,0)</f>
        <v>0</v>
      </c>
      <c r="AN469" s="205">
        <f ca="1">IF($AH469&gt;0,OFFSET(DATA!$F$6,$AG$10+27*AN$10,$AG469,1,1)/$AH469,0)</f>
        <v>0</v>
      </c>
      <c r="AO469" s="472">
        <f ca="1">OFFSET(DATA!$F$6,$AG$10+27*AO$10,$AG469,1,1)</f>
        <v>0</v>
      </c>
      <c r="AP469" s="472">
        <f t="shared" ca="1" si="14"/>
        <v>0</v>
      </c>
      <c r="AQ469" s="471"/>
      <c r="AR469" s="471">
        <f ca="1">OFFSET(DATA!$F$6,25,$AG469,1,1)</f>
        <v>0</v>
      </c>
      <c r="AS469" s="205">
        <f ca="1">IF($AR469&gt;0,OFFSET(DATA!$F$6,25+27*AS$10,$AG469,1,1)/$AR469,0)</f>
        <v>0</v>
      </c>
      <c r="AT469" s="205">
        <f ca="1">IF($AR469&gt;0,OFFSET(DATA!$F$6,25+27*AT$10,$AG469,1,1)/$AR469,0)</f>
        <v>0</v>
      </c>
      <c r="AU469" s="205">
        <f ca="1">IF($AR469&gt;0,OFFSET(DATA!$F$6,25+27*AU$10,$AG469,1,1)/$AR469,0)</f>
        <v>0</v>
      </c>
      <c r="AV469" s="205">
        <f ca="1">IF($AR469&gt;0,OFFSET(DATA!$F$6,25+27*AV$10,$AG469,1,1)/$AR469,0)</f>
        <v>0</v>
      </c>
      <c r="AW469" s="205">
        <f ca="1">IF($AR469&gt;0,OFFSET(DATA!$F$6,25+27*AW$10,$AG469,1,1)/$AR469,0)</f>
        <v>0</v>
      </c>
      <c r="AX469" s="205">
        <f ca="1">IF($AR469&gt;0,OFFSET(DATA!$F$6,25+27*AX$10,$AG469,1,1)/$AR469,0)</f>
        <v>0</v>
      </c>
      <c r="AY469" s="471"/>
      <c r="AZ469" s="471"/>
      <c r="BA469" s="472">
        <f t="shared" ca="1" si="13"/>
        <v>1</v>
      </c>
      <c r="BB469" s="205">
        <f ca="1">IF($AH469&gt;0,OFFSET(DATA!$F$6,BB$10+27*(7-$AG$8),$AG469,1,1)/OFFSET(DATA!$F$6,BB$10,$AG469,1,1),0)</f>
        <v>0</v>
      </c>
      <c r="BC469" s="205">
        <f ca="1">IF($AH469&gt;0,OFFSET(DATA!$F$6,BC$10+27*(7-$AG$8),$AG469,1,1)/OFFSET(DATA!$F$6,BC$10,$AG469,1,1),0)</f>
        <v>0</v>
      </c>
      <c r="BD469" s="205">
        <f ca="1">IF($AH469&gt;0,OFFSET(DATA!$F$6,BD$10+27*(7-$AG$8),$AG469,1,1)/OFFSET(DATA!$F$6,BD$10,$AG469,1,1),0)</f>
        <v>0</v>
      </c>
      <c r="BE469" s="205">
        <f ca="1">IF($AH469&gt;0,OFFSET(DATA!$F$6,BE$10+27*(7-$AG$8),$AG469,1,1)/OFFSET(DATA!$F$6,BE$10,$AG469,1,1),0)</f>
        <v>0</v>
      </c>
      <c r="BF469" s="205">
        <f ca="1">IF($AH469&gt;0,OFFSET(DATA!$F$6,BF$10+27*(7-$AG$8),$AG469,1,1)/OFFSET(DATA!$F$6,BF$10,$AG469,1,1),0)</f>
        <v>0</v>
      </c>
      <c r="BG469" s="205">
        <f ca="1">IF($AH469&gt;0,OFFSET(DATA!$F$6,BG$10+27*(7-$AG$8),$AG469,1,1)/OFFSET(DATA!$F$6,BG$10,$AG469,1,1),0)</f>
        <v>0</v>
      </c>
      <c r="BH469" s="205">
        <f ca="1">IF($AH469&gt;0,OFFSET(DATA!$F$6,BH$10+27*(7-$AG$8),$AG469,1,1)/OFFSET(DATA!$F$6,BH$10,$AG469,1,1),0)</f>
        <v>0</v>
      </c>
      <c r="BI469" s="205">
        <f ca="1">IF($AH469&gt;0,OFFSET(DATA!$F$6,BI$10+27*(7-$AG$8),$AG469,1,1)/OFFSET(DATA!$F$6,BI$10,$AG469,1,1),0)</f>
        <v>0</v>
      </c>
      <c r="BJ469" s="205">
        <f ca="1">IF($AH469&gt;0,OFFSET(DATA!$F$6,BJ$10+27*(7-$AG$8),$AG469,1,1)/OFFSET(DATA!$F$6,BJ$10,$AG469,1,1),0)</f>
        <v>0</v>
      </c>
      <c r="BK469" s="205">
        <f ca="1">IF($AH469&gt;0,OFFSET(DATA!$F$6,BK$10+27*(7-$AG$8),$AG469,1,1)/OFFSET(DATA!$F$6,BK$10,$AG469,1,1),0)</f>
        <v>0</v>
      </c>
      <c r="BL469" s="205">
        <f ca="1">IF($AH469&gt;0,OFFSET(DATA!$F$6,BL$10+27*(7-$AG$8),$AG469,1,1)/OFFSET(DATA!$F$6,BL$10,$AG469,1,1),0)</f>
        <v>0</v>
      </c>
      <c r="BM469" s="205">
        <f ca="1">IF($AH469&gt;0,OFFSET(DATA!$F$6,BM$10+27*(7-$AG$8),$AG469,1,1)/OFFSET(DATA!$F$6,BM$10,$AG469,1,1),0)</f>
        <v>0</v>
      </c>
      <c r="BN469" s="205">
        <f ca="1">IF($AH469&gt;0,OFFSET(DATA!$F$6,BN$10+27*(7-$AG$8),$AG469,1,1)/OFFSET(DATA!$F$6,BN$10,$AG469,1,1),0)</f>
        <v>0</v>
      </c>
      <c r="BO469" s="205">
        <f ca="1">IF($AH469&gt;0,OFFSET(DATA!$F$6,BO$10+27*(7-$AG$8),$AG469,1,1)/OFFSET(DATA!$F$6,BO$10,$AG469,1,1),0)</f>
        <v>0</v>
      </c>
      <c r="BP469" s="205">
        <f ca="1">IF($AH469&gt;0,OFFSET(DATA!$F$6,BP$10+27*(7-$AG$8),$AG469,1,1)/OFFSET(DATA!$F$6,BP$10,$AG469,1,1),0)</f>
        <v>0</v>
      </c>
      <c r="BQ469" s="205">
        <f ca="1">IF($AH469&gt;0,OFFSET(DATA!$F$6,BQ$10+27*(7-$AG$8),$AG469,1,1)/OFFSET(DATA!$F$6,BQ$10,$AG469,1,1),0)</f>
        <v>0</v>
      </c>
      <c r="BR469" s="205">
        <f ca="1">IF($AH469&gt;0,OFFSET(DATA!$F$6,BR$10+27*(7-$AG$8),$AG469,1,1)/OFFSET(DATA!$F$6,BR$10,$AG469,1,1),0)</f>
        <v>0</v>
      </c>
      <c r="BS469" s="205">
        <f ca="1">IF($AH469&gt;0,OFFSET(DATA!$F$6,BS$10+27*(7-$AG$8),$AG469,1,1)/OFFSET(DATA!$F$6,BS$10,$AG469,1,1),0)</f>
        <v>0</v>
      </c>
      <c r="BT469" s="205">
        <f ca="1">IF($AH469&gt;0,OFFSET(DATA!$F$6,BT$10+27*(7-$AG$8),$AG469,1,1)/OFFSET(DATA!$F$6,BT$10,$AG469,1,1),0)</f>
        <v>0</v>
      </c>
      <c r="BU469" s="205">
        <f ca="1">IF($AH469&gt;0,OFFSET(DATA!$F$6,BU$10+27*(7-$AG$8),$AG469,1,1)/OFFSET(DATA!$F$6,BU$10,$AG469,1,1),0)</f>
        <v>0</v>
      </c>
      <c r="BV469" s="205">
        <f ca="1">IF($AH469&gt;0,OFFSET(DATA!$F$6,BV$10+27*(7-$AG$8),$AG469,1,1)/OFFSET(DATA!$F$6,BV$10,$AG469,1,1),0)</f>
        <v>0</v>
      </c>
      <c r="BW469" s="205">
        <f ca="1">IF($AH469&gt;0,OFFSET(DATA!$F$6,BW$10+27*(7-$AG$8),$AG469,1,1)/OFFSET(DATA!$F$6,BW$10,$AG469,1,1),0)</f>
        <v>0</v>
      </c>
      <c r="BX469" s="205">
        <f ca="1">IF($AH469&gt;0,OFFSET(DATA!$F$6,BX$10+27*(7-$AG$8),$AG469,1,1)/OFFSET(DATA!$F$6,BX$10,$AG469,1,1),0)</f>
        <v>0</v>
      </c>
      <c r="BY469" s="205">
        <f ca="1">IF($AH469&gt;0,OFFSET(DATA!$F$6,BY$10+27*(7-$AG$8),$AG469,1,1)/OFFSET(DATA!$F$6,BY$10,$AG469,1,1),0)</f>
        <v>0</v>
      </c>
    </row>
    <row r="470" spans="33:77" x14ac:dyDescent="0.2">
      <c r="AG470" s="472">
        <v>459</v>
      </c>
      <c r="AH470" s="471">
        <f ca="1">OFFSET(DATA!$F$6,$AG$10,$AG470,1,1)</f>
        <v>0</v>
      </c>
      <c r="AI470" s="205">
        <f ca="1">IF($AH470&gt;0,OFFSET(DATA!$F$6,$AG$10+27*AI$10,$AG470,1,1)/$AH470,0)</f>
        <v>0</v>
      </c>
      <c r="AJ470" s="205">
        <f ca="1">IF($AH470&gt;0,OFFSET(DATA!$F$6,$AG$10+27*AJ$10,$AG470,1,1)/$AH470,0)</f>
        <v>0</v>
      </c>
      <c r="AK470" s="205">
        <f ca="1">IF($AH470&gt;0,OFFSET(DATA!$F$6,$AG$10+27*AK$10,$AG470,1,1)/$AH470,0)</f>
        <v>0</v>
      </c>
      <c r="AL470" s="205">
        <f ca="1">IF($AH470&gt;0,OFFSET(DATA!$F$6,$AG$10+27*AL$10,$AG470,1,1)/$AH470,0)</f>
        <v>0</v>
      </c>
      <c r="AM470" s="205">
        <f ca="1">IF($AH470&gt;0,OFFSET(DATA!$F$6,$AG$10+27*AM$10,$AG470,1,1)/$AH470,0)</f>
        <v>0</v>
      </c>
      <c r="AN470" s="205">
        <f ca="1">IF($AH470&gt;0,OFFSET(DATA!$F$6,$AG$10+27*AN$10,$AG470,1,1)/$AH470,0)</f>
        <v>0</v>
      </c>
      <c r="AO470" s="472">
        <f ca="1">OFFSET(DATA!$F$6,$AG$10+27*AO$10,$AG470,1,1)</f>
        <v>0</v>
      </c>
      <c r="AP470" s="472">
        <f t="shared" ca="1" si="14"/>
        <v>0</v>
      </c>
      <c r="AQ470" s="471"/>
      <c r="AR470" s="471">
        <f ca="1">OFFSET(DATA!$F$6,25,$AG470,1,1)</f>
        <v>0</v>
      </c>
      <c r="AS470" s="205">
        <f ca="1">IF($AR470&gt;0,OFFSET(DATA!$F$6,25+27*AS$10,$AG470,1,1)/$AR470,0)</f>
        <v>0</v>
      </c>
      <c r="AT470" s="205">
        <f ca="1">IF($AR470&gt;0,OFFSET(DATA!$F$6,25+27*AT$10,$AG470,1,1)/$AR470,0)</f>
        <v>0</v>
      </c>
      <c r="AU470" s="205">
        <f ca="1">IF($AR470&gt;0,OFFSET(DATA!$F$6,25+27*AU$10,$AG470,1,1)/$AR470,0)</f>
        <v>0</v>
      </c>
      <c r="AV470" s="205">
        <f ca="1">IF($AR470&gt;0,OFFSET(DATA!$F$6,25+27*AV$10,$AG470,1,1)/$AR470,0)</f>
        <v>0</v>
      </c>
      <c r="AW470" s="205">
        <f ca="1">IF($AR470&gt;0,OFFSET(DATA!$F$6,25+27*AW$10,$AG470,1,1)/$AR470,0)</f>
        <v>0</v>
      </c>
      <c r="AX470" s="205">
        <f ca="1">IF($AR470&gt;0,OFFSET(DATA!$F$6,25+27*AX$10,$AG470,1,1)/$AR470,0)</f>
        <v>0</v>
      </c>
      <c r="AY470" s="471"/>
      <c r="AZ470" s="471"/>
      <c r="BA470" s="472">
        <f t="shared" ca="1" si="13"/>
        <v>1</v>
      </c>
      <c r="BB470" s="205">
        <f ca="1">IF($AH470&gt;0,OFFSET(DATA!$F$6,BB$10+27*(7-$AG$8),$AG470,1,1)/OFFSET(DATA!$F$6,BB$10,$AG470,1,1),0)</f>
        <v>0</v>
      </c>
      <c r="BC470" s="205">
        <f ca="1">IF($AH470&gt;0,OFFSET(DATA!$F$6,BC$10+27*(7-$AG$8),$AG470,1,1)/OFFSET(DATA!$F$6,BC$10,$AG470,1,1),0)</f>
        <v>0</v>
      </c>
      <c r="BD470" s="205">
        <f ca="1">IF($AH470&gt;0,OFFSET(DATA!$F$6,BD$10+27*(7-$AG$8),$AG470,1,1)/OFFSET(DATA!$F$6,BD$10,$AG470,1,1),0)</f>
        <v>0</v>
      </c>
      <c r="BE470" s="205">
        <f ca="1">IF($AH470&gt;0,OFFSET(DATA!$F$6,BE$10+27*(7-$AG$8),$AG470,1,1)/OFFSET(DATA!$F$6,BE$10,$AG470,1,1),0)</f>
        <v>0</v>
      </c>
      <c r="BF470" s="205">
        <f ca="1">IF($AH470&gt;0,OFFSET(DATA!$F$6,BF$10+27*(7-$AG$8),$AG470,1,1)/OFFSET(DATA!$F$6,BF$10,$AG470,1,1),0)</f>
        <v>0</v>
      </c>
      <c r="BG470" s="205">
        <f ca="1">IF($AH470&gt;0,OFFSET(DATA!$F$6,BG$10+27*(7-$AG$8),$AG470,1,1)/OFFSET(DATA!$F$6,BG$10,$AG470,1,1),0)</f>
        <v>0</v>
      </c>
      <c r="BH470" s="205">
        <f ca="1">IF($AH470&gt;0,OFFSET(DATA!$F$6,BH$10+27*(7-$AG$8),$AG470,1,1)/OFFSET(DATA!$F$6,BH$10,$AG470,1,1),0)</f>
        <v>0</v>
      </c>
      <c r="BI470" s="205">
        <f ca="1">IF($AH470&gt;0,OFFSET(DATA!$F$6,BI$10+27*(7-$AG$8),$AG470,1,1)/OFFSET(DATA!$F$6,BI$10,$AG470,1,1),0)</f>
        <v>0</v>
      </c>
      <c r="BJ470" s="205">
        <f ca="1">IF($AH470&gt;0,OFFSET(DATA!$F$6,BJ$10+27*(7-$AG$8),$AG470,1,1)/OFFSET(DATA!$F$6,BJ$10,$AG470,1,1),0)</f>
        <v>0</v>
      </c>
      <c r="BK470" s="205">
        <f ca="1">IF($AH470&gt;0,OFFSET(DATA!$F$6,BK$10+27*(7-$AG$8),$AG470,1,1)/OFFSET(DATA!$F$6,BK$10,$AG470,1,1),0)</f>
        <v>0</v>
      </c>
      <c r="BL470" s="205">
        <f ca="1">IF($AH470&gt;0,OFFSET(DATA!$F$6,BL$10+27*(7-$AG$8),$AG470,1,1)/OFFSET(DATA!$F$6,BL$10,$AG470,1,1),0)</f>
        <v>0</v>
      </c>
      <c r="BM470" s="205">
        <f ca="1">IF($AH470&gt;0,OFFSET(DATA!$F$6,BM$10+27*(7-$AG$8),$AG470,1,1)/OFFSET(DATA!$F$6,BM$10,$AG470,1,1),0)</f>
        <v>0</v>
      </c>
      <c r="BN470" s="205">
        <f ca="1">IF($AH470&gt;0,OFFSET(DATA!$F$6,BN$10+27*(7-$AG$8),$AG470,1,1)/OFFSET(DATA!$F$6,BN$10,$AG470,1,1),0)</f>
        <v>0</v>
      </c>
      <c r="BO470" s="205">
        <f ca="1">IF($AH470&gt;0,OFFSET(DATA!$F$6,BO$10+27*(7-$AG$8),$AG470,1,1)/OFFSET(DATA!$F$6,BO$10,$AG470,1,1),0)</f>
        <v>0</v>
      </c>
      <c r="BP470" s="205">
        <f ca="1">IF($AH470&gt;0,OFFSET(DATA!$F$6,BP$10+27*(7-$AG$8),$AG470,1,1)/OFFSET(DATA!$F$6,BP$10,$AG470,1,1),0)</f>
        <v>0</v>
      </c>
      <c r="BQ470" s="205">
        <f ca="1">IF($AH470&gt;0,OFFSET(DATA!$F$6,BQ$10+27*(7-$AG$8),$AG470,1,1)/OFFSET(DATA!$F$6,BQ$10,$AG470,1,1),0)</f>
        <v>0</v>
      </c>
      <c r="BR470" s="205">
        <f ca="1">IF($AH470&gt;0,OFFSET(DATA!$F$6,BR$10+27*(7-$AG$8),$AG470,1,1)/OFFSET(DATA!$F$6,BR$10,$AG470,1,1),0)</f>
        <v>0</v>
      </c>
      <c r="BS470" s="205">
        <f ca="1">IF($AH470&gt;0,OFFSET(DATA!$F$6,BS$10+27*(7-$AG$8),$AG470,1,1)/OFFSET(DATA!$F$6,BS$10,$AG470,1,1),0)</f>
        <v>0</v>
      </c>
      <c r="BT470" s="205">
        <f ca="1">IF($AH470&gt;0,OFFSET(DATA!$F$6,BT$10+27*(7-$AG$8),$AG470,1,1)/OFFSET(DATA!$F$6,BT$10,$AG470,1,1),0)</f>
        <v>0</v>
      </c>
      <c r="BU470" s="205">
        <f ca="1">IF($AH470&gt;0,OFFSET(DATA!$F$6,BU$10+27*(7-$AG$8),$AG470,1,1)/OFFSET(DATA!$F$6,BU$10,$AG470,1,1),0)</f>
        <v>0</v>
      </c>
      <c r="BV470" s="205">
        <f ca="1">IF($AH470&gt;0,OFFSET(DATA!$F$6,BV$10+27*(7-$AG$8),$AG470,1,1)/OFFSET(DATA!$F$6,BV$10,$AG470,1,1),0)</f>
        <v>0</v>
      </c>
      <c r="BW470" s="205">
        <f ca="1">IF($AH470&gt;0,OFFSET(DATA!$F$6,BW$10+27*(7-$AG$8),$AG470,1,1)/OFFSET(DATA!$F$6,BW$10,$AG470,1,1),0)</f>
        <v>0</v>
      </c>
      <c r="BX470" s="205">
        <f ca="1">IF($AH470&gt;0,OFFSET(DATA!$F$6,BX$10+27*(7-$AG$8),$AG470,1,1)/OFFSET(DATA!$F$6,BX$10,$AG470,1,1),0)</f>
        <v>0</v>
      </c>
      <c r="BY470" s="205">
        <f ca="1">IF($AH470&gt;0,OFFSET(DATA!$F$6,BY$10+27*(7-$AG$8),$AG470,1,1)/OFFSET(DATA!$F$6,BY$10,$AG470,1,1),0)</f>
        <v>0</v>
      </c>
    </row>
    <row r="471" spans="33:77" x14ac:dyDescent="0.2">
      <c r="AG471" s="472">
        <v>460</v>
      </c>
      <c r="AH471" s="471">
        <f ca="1">OFFSET(DATA!$F$6,$AG$10,$AG471,1,1)</f>
        <v>0</v>
      </c>
      <c r="AI471" s="205">
        <f ca="1">IF($AH471&gt;0,OFFSET(DATA!$F$6,$AG$10+27*AI$10,$AG471,1,1)/$AH471,0)</f>
        <v>0</v>
      </c>
      <c r="AJ471" s="205">
        <f ca="1">IF($AH471&gt;0,OFFSET(DATA!$F$6,$AG$10+27*AJ$10,$AG471,1,1)/$AH471,0)</f>
        <v>0</v>
      </c>
      <c r="AK471" s="205">
        <f ca="1">IF($AH471&gt;0,OFFSET(DATA!$F$6,$AG$10+27*AK$10,$AG471,1,1)/$AH471,0)</f>
        <v>0</v>
      </c>
      <c r="AL471" s="205">
        <f ca="1">IF($AH471&gt;0,OFFSET(DATA!$F$6,$AG$10+27*AL$10,$AG471,1,1)/$AH471,0)</f>
        <v>0</v>
      </c>
      <c r="AM471" s="205">
        <f ca="1">IF($AH471&gt;0,OFFSET(DATA!$F$6,$AG$10+27*AM$10,$AG471,1,1)/$AH471,0)</f>
        <v>0</v>
      </c>
      <c r="AN471" s="205">
        <f ca="1">IF($AH471&gt;0,OFFSET(DATA!$F$6,$AG$10+27*AN$10,$AG471,1,1)/$AH471,0)</f>
        <v>0</v>
      </c>
      <c r="AO471" s="472">
        <f ca="1">OFFSET(DATA!$F$6,$AG$10+27*AO$10,$AG471,1,1)</f>
        <v>0</v>
      </c>
      <c r="AP471" s="472">
        <f t="shared" ca="1" si="14"/>
        <v>0</v>
      </c>
      <c r="AQ471" s="471"/>
      <c r="AR471" s="471">
        <f ca="1">OFFSET(DATA!$F$6,25,$AG471,1,1)</f>
        <v>0</v>
      </c>
      <c r="AS471" s="205">
        <f ca="1">IF($AR471&gt;0,OFFSET(DATA!$F$6,25+27*AS$10,$AG471,1,1)/$AR471,0)</f>
        <v>0</v>
      </c>
      <c r="AT471" s="205">
        <f ca="1">IF($AR471&gt;0,OFFSET(DATA!$F$6,25+27*AT$10,$AG471,1,1)/$AR471,0)</f>
        <v>0</v>
      </c>
      <c r="AU471" s="205">
        <f ca="1">IF($AR471&gt;0,OFFSET(DATA!$F$6,25+27*AU$10,$AG471,1,1)/$AR471,0)</f>
        <v>0</v>
      </c>
      <c r="AV471" s="205">
        <f ca="1">IF($AR471&gt;0,OFFSET(DATA!$F$6,25+27*AV$10,$AG471,1,1)/$AR471,0)</f>
        <v>0</v>
      </c>
      <c r="AW471" s="205">
        <f ca="1">IF($AR471&gt;0,OFFSET(DATA!$F$6,25+27*AW$10,$AG471,1,1)/$AR471,0)</f>
        <v>0</v>
      </c>
      <c r="AX471" s="205">
        <f ca="1">IF($AR471&gt;0,OFFSET(DATA!$F$6,25+27*AX$10,$AG471,1,1)/$AR471,0)</f>
        <v>0</v>
      </c>
      <c r="AY471" s="471"/>
      <c r="AZ471" s="471"/>
      <c r="BA471" s="472">
        <f t="shared" ca="1" si="13"/>
        <v>1</v>
      </c>
      <c r="BB471" s="205">
        <f ca="1">IF($AH471&gt;0,OFFSET(DATA!$F$6,BB$10+27*(7-$AG$8),$AG471,1,1)/OFFSET(DATA!$F$6,BB$10,$AG471,1,1),0)</f>
        <v>0</v>
      </c>
      <c r="BC471" s="205">
        <f ca="1">IF($AH471&gt;0,OFFSET(DATA!$F$6,BC$10+27*(7-$AG$8),$AG471,1,1)/OFFSET(DATA!$F$6,BC$10,$AG471,1,1),0)</f>
        <v>0</v>
      </c>
      <c r="BD471" s="205">
        <f ca="1">IF($AH471&gt;0,OFFSET(DATA!$F$6,BD$10+27*(7-$AG$8),$AG471,1,1)/OFFSET(DATA!$F$6,BD$10,$AG471,1,1),0)</f>
        <v>0</v>
      </c>
      <c r="BE471" s="205">
        <f ca="1">IF($AH471&gt;0,OFFSET(DATA!$F$6,BE$10+27*(7-$AG$8),$AG471,1,1)/OFFSET(DATA!$F$6,BE$10,$AG471,1,1),0)</f>
        <v>0</v>
      </c>
      <c r="BF471" s="205">
        <f ca="1">IF($AH471&gt;0,OFFSET(DATA!$F$6,BF$10+27*(7-$AG$8),$AG471,1,1)/OFFSET(DATA!$F$6,BF$10,$AG471,1,1),0)</f>
        <v>0</v>
      </c>
      <c r="BG471" s="205">
        <f ca="1">IF($AH471&gt;0,OFFSET(DATA!$F$6,BG$10+27*(7-$AG$8),$AG471,1,1)/OFFSET(DATA!$F$6,BG$10,$AG471,1,1),0)</f>
        <v>0</v>
      </c>
      <c r="BH471" s="205">
        <f ca="1">IF($AH471&gt;0,OFFSET(DATA!$F$6,BH$10+27*(7-$AG$8),$AG471,1,1)/OFFSET(DATA!$F$6,BH$10,$AG471,1,1),0)</f>
        <v>0</v>
      </c>
      <c r="BI471" s="205">
        <f ca="1">IF($AH471&gt;0,OFFSET(DATA!$F$6,BI$10+27*(7-$AG$8),$AG471,1,1)/OFFSET(DATA!$F$6,BI$10,$AG471,1,1),0)</f>
        <v>0</v>
      </c>
      <c r="BJ471" s="205">
        <f ca="1">IF($AH471&gt;0,OFFSET(DATA!$F$6,BJ$10+27*(7-$AG$8),$AG471,1,1)/OFFSET(DATA!$F$6,BJ$10,$AG471,1,1),0)</f>
        <v>0</v>
      </c>
      <c r="BK471" s="205">
        <f ca="1">IF($AH471&gt;0,OFFSET(DATA!$F$6,BK$10+27*(7-$AG$8),$AG471,1,1)/OFFSET(DATA!$F$6,BK$10,$AG471,1,1),0)</f>
        <v>0</v>
      </c>
      <c r="BL471" s="205">
        <f ca="1">IF($AH471&gt;0,OFFSET(DATA!$F$6,BL$10+27*(7-$AG$8),$AG471,1,1)/OFFSET(DATA!$F$6,BL$10,$AG471,1,1),0)</f>
        <v>0</v>
      </c>
      <c r="BM471" s="205">
        <f ca="1">IF($AH471&gt;0,OFFSET(DATA!$F$6,BM$10+27*(7-$AG$8),$AG471,1,1)/OFFSET(DATA!$F$6,BM$10,$AG471,1,1),0)</f>
        <v>0</v>
      </c>
      <c r="BN471" s="205">
        <f ca="1">IF($AH471&gt;0,OFFSET(DATA!$F$6,BN$10+27*(7-$AG$8),$AG471,1,1)/OFFSET(DATA!$F$6,BN$10,$AG471,1,1),0)</f>
        <v>0</v>
      </c>
      <c r="BO471" s="205">
        <f ca="1">IF($AH471&gt;0,OFFSET(DATA!$F$6,BO$10+27*(7-$AG$8),$AG471,1,1)/OFFSET(DATA!$F$6,BO$10,$AG471,1,1),0)</f>
        <v>0</v>
      </c>
      <c r="BP471" s="205">
        <f ca="1">IF($AH471&gt;0,OFFSET(DATA!$F$6,BP$10+27*(7-$AG$8),$AG471,1,1)/OFFSET(DATA!$F$6,BP$10,$AG471,1,1),0)</f>
        <v>0</v>
      </c>
      <c r="BQ471" s="205">
        <f ca="1">IF($AH471&gt;0,OFFSET(DATA!$F$6,BQ$10+27*(7-$AG$8),$AG471,1,1)/OFFSET(DATA!$F$6,BQ$10,$AG471,1,1),0)</f>
        <v>0</v>
      </c>
      <c r="BR471" s="205">
        <f ca="1">IF($AH471&gt;0,OFFSET(DATA!$F$6,BR$10+27*(7-$AG$8),$AG471,1,1)/OFFSET(DATA!$F$6,BR$10,$AG471,1,1),0)</f>
        <v>0</v>
      </c>
      <c r="BS471" s="205">
        <f ca="1">IF($AH471&gt;0,OFFSET(DATA!$F$6,BS$10+27*(7-$AG$8),$AG471,1,1)/OFFSET(DATA!$F$6,BS$10,$AG471,1,1),0)</f>
        <v>0</v>
      </c>
      <c r="BT471" s="205">
        <f ca="1">IF($AH471&gt;0,OFFSET(DATA!$F$6,BT$10+27*(7-$AG$8),$AG471,1,1)/OFFSET(DATA!$F$6,BT$10,$AG471,1,1),0)</f>
        <v>0</v>
      </c>
      <c r="BU471" s="205">
        <f ca="1">IF($AH471&gt;0,OFFSET(DATA!$F$6,BU$10+27*(7-$AG$8),$AG471,1,1)/OFFSET(DATA!$F$6,BU$10,$AG471,1,1),0)</f>
        <v>0</v>
      </c>
      <c r="BV471" s="205">
        <f ca="1">IF($AH471&gt;0,OFFSET(DATA!$F$6,BV$10+27*(7-$AG$8),$AG471,1,1)/OFFSET(DATA!$F$6,BV$10,$AG471,1,1),0)</f>
        <v>0</v>
      </c>
      <c r="BW471" s="205">
        <f ca="1">IF($AH471&gt;0,OFFSET(DATA!$F$6,BW$10+27*(7-$AG$8),$AG471,1,1)/OFFSET(DATA!$F$6,BW$10,$AG471,1,1),0)</f>
        <v>0</v>
      </c>
      <c r="BX471" s="205">
        <f ca="1">IF($AH471&gt;0,OFFSET(DATA!$F$6,BX$10+27*(7-$AG$8),$AG471,1,1)/OFFSET(DATA!$F$6,BX$10,$AG471,1,1),0)</f>
        <v>0</v>
      </c>
      <c r="BY471" s="205">
        <f ca="1">IF($AH471&gt;0,OFFSET(DATA!$F$6,BY$10+27*(7-$AG$8),$AG471,1,1)/OFFSET(DATA!$F$6,BY$10,$AG471,1,1),0)</f>
        <v>0</v>
      </c>
    </row>
    <row r="472" spans="33:77" x14ac:dyDescent="0.2">
      <c r="AG472" s="472">
        <v>461</v>
      </c>
      <c r="AH472" s="471">
        <f ca="1">OFFSET(DATA!$F$6,$AG$10,$AG472,1,1)</f>
        <v>0</v>
      </c>
      <c r="AI472" s="205">
        <f ca="1">IF($AH472&gt;0,OFFSET(DATA!$F$6,$AG$10+27*AI$10,$AG472,1,1)/$AH472,0)</f>
        <v>0</v>
      </c>
      <c r="AJ472" s="205">
        <f ca="1">IF($AH472&gt;0,OFFSET(DATA!$F$6,$AG$10+27*AJ$10,$AG472,1,1)/$AH472,0)</f>
        <v>0</v>
      </c>
      <c r="AK472" s="205">
        <f ca="1">IF($AH472&gt;0,OFFSET(DATA!$F$6,$AG$10+27*AK$10,$AG472,1,1)/$AH472,0)</f>
        <v>0</v>
      </c>
      <c r="AL472" s="205">
        <f ca="1">IF($AH472&gt;0,OFFSET(DATA!$F$6,$AG$10+27*AL$10,$AG472,1,1)/$AH472,0)</f>
        <v>0</v>
      </c>
      <c r="AM472" s="205">
        <f ca="1">IF($AH472&gt;0,OFFSET(DATA!$F$6,$AG$10+27*AM$10,$AG472,1,1)/$AH472,0)</f>
        <v>0</v>
      </c>
      <c r="AN472" s="205">
        <f ca="1">IF($AH472&gt;0,OFFSET(DATA!$F$6,$AG$10+27*AN$10,$AG472,1,1)/$AH472,0)</f>
        <v>0</v>
      </c>
      <c r="AO472" s="472">
        <f ca="1">OFFSET(DATA!$F$6,$AG$10+27*AO$10,$AG472,1,1)</f>
        <v>0</v>
      </c>
      <c r="AP472" s="472">
        <f t="shared" ca="1" si="14"/>
        <v>0</v>
      </c>
      <c r="AQ472" s="471"/>
      <c r="AR472" s="471">
        <f ca="1">OFFSET(DATA!$F$6,25,$AG472,1,1)</f>
        <v>0</v>
      </c>
      <c r="AS472" s="205">
        <f ca="1">IF($AR472&gt;0,OFFSET(DATA!$F$6,25+27*AS$10,$AG472,1,1)/$AR472,0)</f>
        <v>0</v>
      </c>
      <c r="AT472" s="205">
        <f ca="1">IF($AR472&gt;0,OFFSET(DATA!$F$6,25+27*AT$10,$AG472,1,1)/$AR472,0)</f>
        <v>0</v>
      </c>
      <c r="AU472" s="205">
        <f ca="1">IF($AR472&gt;0,OFFSET(DATA!$F$6,25+27*AU$10,$AG472,1,1)/$AR472,0)</f>
        <v>0</v>
      </c>
      <c r="AV472" s="205">
        <f ca="1">IF($AR472&gt;0,OFFSET(DATA!$F$6,25+27*AV$10,$AG472,1,1)/$AR472,0)</f>
        <v>0</v>
      </c>
      <c r="AW472" s="205">
        <f ca="1">IF($AR472&gt;0,OFFSET(DATA!$F$6,25+27*AW$10,$AG472,1,1)/$AR472,0)</f>
        <v>0</v>
      </c>
      <c r="AX472" s="205">
        <f ca="1">IF($AR472&gt;0,OFFSET(DATA!$F$6,25+27*AX$10,$AG472,1,1)/$AR472,0)</f>
        <v>0</v>
      </c>
      <c r="AY472" s="471"/>
      <c r="AZ472" s="471"/>
      <c r="BA472" s="472">
        <f t="shared" ca="1" si="13"/>
        <v>1</v>
      </c>
      <c r="BB472" s="205">
        <f ca="1">IF($AH472&gt;0,OFFSET(DATA!$F$6,BB$10+27*(7-$AG$8),$AG472,1,1)/OFFSET(DATA!$F$6,BB$10,$AG472,1,1),0)</f>
        <v>0</v>
      </c>
      <c r="BC472" s="205">
        <f ca="1">IF($AH472&gt;0,OFFSET(DATA!$F$6,BC$10+27*(7-$AG$8),$AG472,1,1)/OFFSET(DATA!$F$6,BC$10,$AG472,1,1),0)</f>
        <v>0</v>
      </c>
      <c r="BD472" s="205">
        <f ca="1">IF($AH472&gt;0,OFFSET(DATA!$F$6,BD$10+27*(7-$AG$8),$AG472,1,1)/OFFSET(DATA!$F$6,BD$10,$AG472,1,1),0)</f>
        <v>0</v>
      </c>
      <c r="BE472" s="205">
        <f ca="1">IF($AH472&gt;0,OFFSET(DATA!$F$6,BE$10+27*(7-$AG$8),$AG472,1,1)/OFFSET(DATA!$F$6,BE$10,$AG472,1,1),0)</f>
        <v>0</v>
      </c>
      <c r="BF472" s="205">
        <f ca="1">IF($AH472&gt;0,OFFSET(DATA!$F$6,BF$10+27*(7-$AG$8),$AG472,1,1)/OFFSET(DATA!$F$6,BF$10,$AG472,1,1),0)</f>
        <v>0</v>
      </c>
      <c r="BG472" s="205">
        <f ca="1">IF($AH472&gt;0,OFFSET(DATA!$F$6,BG$10+27*(7-$AG$8),$AG472,1,1)/OFFSET(DATA!$F$6,BG$10,$AG472,1,1),0)</f>
        <v>0</v>
      </c>
      <c r="BH472" s="205">
        <f ca="1">IF($AH472&gt;0,OFFSET(DATA!$F$6,BH$10+27*(7-$AG$8),$AG472,1,1)/OFFSET(DATA!$F$6,BH$10,$AG472,1,1),0)</f>
        <v>0</v>
      </c>
      <c r="BI472" s="205">
        <f ca="1">IF($AH472&gt;0,OFFSET(DATA!$F$6,BI$10+27*(7-$AG$8),$AG472,1,1)/OFFSET(DATA!$F$6,BI$10,$AG472,1,1),0)</f>
        <v>0</v>
      </c>
      <c r="BJ472" s="205">
        <f ca="1">IF($AH472&gt;0,OFFSET(DATA!$F$6,BJ$10+27*(7-$AG$8),$AG472,1,1)/OFFSET(DATA!$F$6,BJ$10,$AG472,1,1),0)</f>
        <v>0</v>
      </c>
      <c r="BK472" s="205">
        <f ca="1">IF($AH472&gt;0,OFFSET(DATA!$F$6,BK$10+27*(7-$AG$8),$AG472,1,1)/OFFSET(DATA!$F$6,BK$10,$AG472,1,1),0)</f>
        <v>0</v>
      </c>
      <c r="BL472" s="205">
        <f ca="1">IF($AH472&gt;0,OFFSET(DATA!$F$6,BL$10+27*(7-$AG$8),$AG472,1,1)/OFFSET(DATA!$F$6,BL$10,$AG472,1,1),0)</f>
        <v>0</v>
      </c>
      <c r="BM472" s="205">
        <f ca="1">IF($AH472&gt;0,OFFSET(DATA!$F$6,BM$10+27*(7-$AG$8),$AG472,1,1)/OFFSET(DATA!$F$6,BM$10,$AG472,1,1),0)</f>
        <v>0</v>
      </c>
      <c r="BN472" s="205">
        <f ca="1">IF($AH472&gt;0,OFFSET(DATA!$F$6,BN$10+27*(7-$AG$8),$AG472,1,1)/OFFSET(DATA!$F$6,BN$10,$AG472,1,1),0)</f>
        <v>0</v>
      </c>
      <c r="BO472" s="205">
        <f ca="1">IF($AH472&gt;0,OFFSET(DATA!$F$6,BO$10+27*(7-$AG$8),$AG472,1,1)/OFFSET(DATA!$F$6,BO$10,$AG472,1,1),0)</f>
        <v>0</v>
      </c>
      <c r="BP472" s="205">
        <f ca="1">IF($AH472&gt;0,OFFSET(DATA!$F$6,BP$10+27*(7-$AG$8),$AG472,1,1)/OFFSET(DATA!$F$6,BP$10,$AG472,1,1),0)</f>
        <v>0</v>
      </c>
      <c r="BQ472" s="205">
        <f ca="1">IF($AH472&gt;0,OFFSET(DATA!$F$6,BQ$10+27*(7-$AG$8),$AG472,1,1)/OFFSET(DATA!$F$6,BQ$10,$AG472,1,1),0)</f>
        <v>0</v>
      </c>
      <c r="BR472" s="205">
        <f ca="1">IF($AH472&gt;0,OFFSET(DATA!$F$6,BR$10+27*(7-$AG$8),$AG472,1,1)/OFFSET(DATA!$F$6,BR$10,$AG472,1,1),0)</f>
        <v>0</v>
      </c>
      <c r="BS472" s="205">
        <f ca="1">IF($AH472&gt;0,OFFSET(DATA!$F$6,BS$10+27*(7-$AG$8),$AG472,1,1)/OFFSET(DATA!$F$6,BS$10,$AG472,1,1),0)</f>
        <v>0</v>
      </c>
      <c r="BT472" s="205">
        <f ca="1">IF($AH472&gt;0,OFFSET(DATA!$F$6,BT$10+27*(7-$AG$8),$AG472,1,1)/OFFSET(DATA!$F$6,BT$10,$AG472,1,1),0)</f>
        <v>0</v>
      </c>
      <c r="BU472" s="205">
        <f ca="1">IF($AH472&gt;0,OFFSET(DATA!$F$6,BU$10+27*(7-$AG$8),$AG472,1,1)/OFFSET(DATA!$F$6,BU$10,$AG472,1,1),0)</f>
        <v>0</v>
      </c>
      <c r="BV472" s="205">
        <f ca="1">IF($AH472&gt;0,OFFSET(DATA!$F$6,BV$10+27*(7-$AG$8),$AG472,1,1)/OFFSET(DATA!$F$6,BV$10,$AG472,1,1),0)</f>
        <v>0</v>
      </c>
      <c r="BW472" s="205">
        <f ca="1">IF($AH472&gt;0,OFFSET(DATA!$F$6,BW$10+27*(7-$AG$8),$AG472,1,1)/OFFSET(DATA!$F$6,BW$10,$AG472,1,1),0)</f>
        <v>0</v>
      </c>
      <c r="BX472" s="205">
        <f ca="1">IF($AH472&gt;0,OFFSET(DATA!$F$6,BX$10+27*(7-$AG$8),$AG472,1,1)/OFFSET(DATA!$F$6,BX$10,$AG472,1,1),0)</f>
        <v>0</v>
      </c>
      <c r="BY472" s="205">
        <f ca="1">IF($AH472&gt;0,OFFSET(DATA!$F$6,BY$10+27*(7-$AG$8),$AG472,1,1)/OFFSET(DATA!$F$6,BY$10,$AG472,1,1),0)</f>
        <v>0</v>
      </c>
    </row>
    <row r="473" spans="33:77" x14ac:dyDescent="0.2">
      <c r="AG473" s="472">
        <v>462</v>
      </c>
      <c r="AH473" s="471">
        <f ca="1">OFFSET(DATA!$F$6,$AG$10,$AG473,1,1)</f>
        <v>0</v>
      </c>
      <c r="AI473" s="205">
        <f ca="1">IF($AH473&gt;0,OFFSET(DATA!$F$6,$AG$10+27*AI$10,$AG473,1,1)/$AH473,0)</f>
        <v>0</v>
      </c>
      <c r="AJ473" s="205">
        <f ca="1">IF($AH473&gt;0,OFFSET(DATA!$F$6,$AG$10+27*AJ$10,$AG473,1,1)/$AH473,0)</f>
        <v>0</v>
      </c>
      <c r="AK473" s="205">
        <f ca="1">IF($AH473&gt;0,OFFSET(DATA!$F$6,$AG$10+27*AK$10,$AG473,1,1)/$AH473,0)</f>
        <v>0</v>
      </c>
      <c r="AL473" s="205">
        <f ca="1">IF($AH473&gt;0,OFFSET(DATA!$F$6,$AG$10+27*AL$10,$AG473,1,1)/$AH473,0)</f>
        <v>0</v>
      </c>
      <c r="AM473" s="205">
        <f ca="1">IF($AH473&gt;0,OFFSET(DATA!$F$6,$AG$10+27*AM$10,$AG473,1,1)/$AH473,0)</f>
        <v>0</v>
      </c>
      <c r="AN473" s="205">
        <f ca="1">IF($AH473&gt;0,OFFSET(DATA!$F$6,$AG$10+27*AN$10,$AG473,1,1)/$AH473,0)</f>
        <v>0</v>
      </c>
      <c r="AO473" s="472">
        <f ca="1">OFFSET(DATA!$F$6,$AG$10+27*AO$10,$AG473,1,1)</f>
        <v>0</v>
      </c>
      <c r="AP473" s="472">
        <f t="shared" ca="1" si="14"/>
        <v>0</v>
      </c>
      <c r="AQ473" s="471"/>
      <c r="AR473" s="471">
        <f ca="1">OFFSET(DATA!$F$6,25,$AG473,1,1)</f>
        <v>0</v>
      </c>
      <c r="AS473" s="205">
        <f ca="1">IF($AR473&gt;0,OFFSET(DATA!$F$6,25+27*AS$10,$AG473,1,1)/$AR473,0)</f>
        <v>0</v>
      </c>
      <c r="AT473" s="205">
        <f ca="1">IF($AR473&gt;0,OFFSET(DATA!$F$6,25+27*AT$10,$AG473,1,1)/$AR473,0)</f>
        <v>0</v>
      </c>
      <c r="AU473" s="205">
        <f ca="1">IF($AR473&gt;0,OFFSET(DATA!$F$6,25+27*AU$10,$AG473,1,1)/$AR473,0)</f>
        <v>0</v>
      </c>
      <c r="AV473" s="205">
        <f ca="1">IF($AR473&gt;0,OFFSET(DATA!$F$6,25+27*AV$10,$AG473,1,1)/$AR473,0)</f>
        <v>0</v>
      </c>
      <c r="AW473" s="205">
        <f ca="1">IF($AR473&gt;0,OFFSET(DATA!$F$6,25+27*AW$10,$AG473,1,1)/$AR473,0)</f>
        <v>0</v>
      </c>
      <c r="AX473" s="205">
        <f ca="1">IF($AR473&gt;0,OFFSET(DATA!$F$6,25+27*AX$10,$AG473,1,1)/$AR473,0)</f>
        <v>0</v>
      </c>
      <c r="AY473" s="471"/>
      <c r="AZ473" s="471"/>
      <c r="BA473" s="472">
        <f t="shared" ca="1" si="13"/>
        <v>1</v>
      </c>
      <c r="BB473" s="205">
        <f ca="1">IF($AH473&gt;0,OFFSET(DATA!$F$6,BB$10+27*(7-$AG$8),$AG473,1,1)/OFFSET(DATA!$F$6,BB$10,$AG473,1,1),0)</f>
        <v>0</v>
      </c>
      <c r="BC473" s="205">
        <f ca="1">IF($AH473&gt;0,OFFSET(DATA!$F$6,BC$10+27*(7-$AG$8),$AG473,1,1)/OFFSET(DATA!$F$6,BC$10,$AG473,1,1),0)</f>
        <v>0</v>
      </c>
      <c r="BD473" s="205">
        <f ca="1">IF($AH473&gt;0,OFFSET(DATA!$F$6,BD$10+27*(7-$AG$8),$AG473,1,1)/OFFSET(DATA!$F$6,BD$10,$AG473,1,1),0)</f>
        <v>0</v>
      </c>
      <c r="BE473" s="205">
        <f ca="1">IF($AH473&gt;0,OFFSET(DATA!$F$6,BE$10+27*(7-$AG$8),$AG473,1,1)/OFFSET(DATA!$F$6,BE$10,$AG473,1,1),0)</f>
        <v>0</v>
      </c>
      <c r="BF473" s="205">
        <f ca="1">IF($AH473&gt;0,OFFSET(DATA!$F$6,BF$10+27*(7-$AG$8),$AG473,1,1)/OFFSET(DATA!$F$6,BF$10,$AG473,1,1),0)</f>
        <v>0</v>
      </c>
      <c r="BG473" s="205">
        <f ca="1">IF($AH473&gt;0,OFFSET(DATA!$F$6,BG$10+27*(7-$AG$8),$AG473,1,1)/OFFSET(DATA!$F$6,BG$10,$AG473,1,1),0)</f>
        <v>0</v>
      </c>
      <c r="BH473" s="205">
        <f ca="1">IF($AH473&gt;0,OFFSET(DATA!$F$6,BH$10+27*(7-$AG$8),$AG473,1,1)/OFFSET(DATA!$F$6,BH$10,$AG473,1,1),0)</f>
        <v>0</v>
      </c>
      <c r="BI473" s="205">
        <f ca="1">IF($AH473&gt;0,OFFSET(DATA!$F$6,BI$10+27*(7-$AG$8),$AG473,1,1)/OFFSET(DATA!$F$6,BI$10,$AG473,1,1),0)</f>
        <v>0</v>
      </c>
      <c r="BJ473" s="205">
        <f ca="1">IF($AH473&gt;0,OFFSET(DATA!$F$6,BJ$10+27*(7-$AG$8),$AG473,1,1)/OFFSET(DATA!$F$6,BJ$10,$AG473,1,1),0)</f>
        <v>0</v>
      </c>
      <c r="BK473" s="205">
        <f ca="1">IF($AH473&gt;0,OFFSET(DATA!$F$6,BK$10+27*(7-$AG$8),$AG473,1,1)/OFFSET(DATA!$F$6,BK$10,$AG473,1,1),0)</f>
        <v>0</v>
      </c>
      <c r="BL473" s="205">
        <f ca="1">IF($AH473&gt;0,OFFSET(DATA!$F$6,BL$10+27*(7-$AG$8),$AG473,1,1)/OFFSET(DATA!$F$6,BL$10,$AG473,1,1),0)</f>
        <v>0</v>
      </c>
      <c r="BM473" s="205">
        <f ca="1">IF($AH473&gt;0,OFFSET(DATA!$F$6,BM$10+27*(7-$AG$8),$AG473,1,1)/OFFSET(DATA!$F$6,BM$10,$AG473,1,1),0)</f>
        <v>0</v>
      </c>
      <c r="BN473" s="205">
        <f ca="1">IF($AH473&gt;0,OFFSET(DATA!$F$6,BN$10+27*(7-$AG$8),$AG473,1,1)/OFFSET(DATA!$F$6,BN$10,$AG473,1,1),0)</f>
        <v>0</v>
      </c>
      <c r="BO473" s="205">
        <f ca="1">IF($AH473&gt;0,OFFSET(DATA!$F$6,BO$10+27*(7-$AG$8),$AG473,1,1)/OFFSET(DATA!$F$6,BO$10,$AG473,1,1),0)</f>
        <v>0</v>
      </c>
      <c r="BP473" s="205">
        <f ca="1">IF($AH473&gt;0,OFFSET(DATA!$F$6,BP$10+27*(7-$AG$8),$AG473,1,1)/OFFSET(DATA!$F$6,BP$10,$AG473,1,1),0)</f>
        <v>0</v>
      </c>
      <c r="BQ473" s="205">
        <f ca="1">IF($AH473&gt;0,OFFSET(DATA!$F$6,BQ$10+27*(7-$AG$8),$AG473,1,1)/OFFSET(DATA!$F$6,BQ$10,$AG473,1,1),0)</f>
        <v>0</v>
      </c>
      <c r="BR473" s="205">
        <f ca="1">IF($AH473&gt;0,OFFSET(DATA!$F$6,BR$10+27*(7-$AG$8),$AG473,1,1)/OFFSET(DATA!$F$6,BR$10,$AG473,1,1),0)</f>
        <v>0</v>
      </c>
      <c r="BS473" s="205">
        <f ca="1">IF($AH473&gt;0,OFFSET(DATA!$F$6,BS$10+27*(7-$AG$8),$AG473,1,1)/OFFSET(DATA!$F$6,BS$10,$AG473,1,1),0)</f>
        <v>0</v>
      </c>
      <c r="BT473" s="205">
        <f ca="1">IF($AH473&gt;0,OFFSET(DATA!$F$6,BT$10+27*(7-$AG$8),$AG473,1,1)/OFFSET(DATA!$F$6,BT$10,$AG473,1,1),0)</f>
        <v>0</v>
      </c>
      <c r="BU473" s="205">
        <f ca="1">IF($AH473&gt;0,OFFSET(DATA!$F$6,BU$10+27*(7-$AG$8),$AG473,1,1)/OFFSET(DATA!$F$6,BU$10,$AG473,1,1),0)</f>
        <v>0</v>
      </c>
      <c r="BV473" s="205">
        <f ca="1">IF($AH473&gt;0,OFFSET(DATA!$F$6,BV$10+27*(7-$AG$8),$AG473,1,1)/OFFSET(DATA!$F$6,BV$10,$AG473,1,1),0)</f>
        <v>0</v>
      </c>
      <c r="BW473" s="205">
        <f ca="1">IF($AH473&gt;0,OFFSET(DATA!$F$6,BW$10+27*(7-$AG$8),$AG473,1,1)/OFFSET(DATA!$F$6,BW$10,$AG473,1,1),0)</f>
        <v>0</v>
      </c>
      <c r="BX473" s="205">
        <f ca="1">IF($AH473&gt;0,OFFSET(DATA!$F$6,BX$10+27*(7-$AG$8),$AG473,1,1)/OFFSET(DATA!$F$6,BX$10,$AG473,1,1),0)</f>
        <v>0</v>
      </c>
      <c r="BY473" s="205">
        <f ca="1">IF($AH473&gt;0,OFFSET(DATA!$F$6,BY$10+27*(7-$AG$8),$AG473,1,1)/OFFSET(DATA!$F$6,BY$10,$AG473,1,1),0)</f>
        <v>0</v>
      </c>
    </row>
    <row r="474" spans="33:77" x14ac:dyDescent="0.2">
      <c r="AG474" s="472">
        <v>463</v>
      </c>
      <c r="AH474" s="471">
        <f ca="1">OFFSET(DATA!$F$6,$AG$10,$AG474,1,1)</f>
        <v>0</v>
      </c>
      <c r="AI474" s="205">
        <f ca="1">IF($AH474&gt;0,OFFSET(DATA!$F$6,$AG$10+27*AI$10,$AG474,1,1)/$AH474,0)</f>
        <v>0</v>
      </c>
      <c r="AJ474" s="205">
        <f ca="1">IF($AH474&gt;0,OFFSET(DATA!$F$6,$AG$10+27*AJ$10,$AG474,1,1)/$AH474,0)</f>
        <v>0</v>
      </c>
      <c r="AK474" s="205">
        <f ca="1">IF($AH474&gt;0,OFFSET(DATA!$F$6,$AG$10+27*AK$10,$AG474,1,1)/$AH474,0)</f>
        <v>0</v>
      </c>
      <c r="AL474" s="205">
        <f ca="1">IF($AH474&gt;0,OFFSET(DATA!$F$6,$AG$10+27*AL$10,$AG474,1,1)/$AH474,0)</f>
        <v>0</v>
      </c>
      <c r="AM474" s="205">
        <f ca="1">IF($AH474&gt;0,OFFSET(DATA!$F$6,$AG$10+27*AM$10,$AG474,1,1)/$AH474,0)</f>
        <v>0</v>
      </c>
      <c r="AN474" s="205">
        <f ca="1">IF($AH474&gt;0,OFFSET(DATA!$F$6,$AG$10+27*AN$10,$AG474,1,1)/$AH474,0)</f>
        <v>0</v>
      </c>
      <c r="AO474" s="472">
        <f ca="1">OFFSET(DATA!$F$6,$AG$10+27*AO$10,$AG474,1,1)</f>
        <v>0</v>
      </c>
      <c r="AP474" s="472">
        <f t="shared" ca="1" si="14"/>
        <v>0</v>
      </c>
      <c r="AQ474" s="471"/>
      <c r="AR474" s="471">
        <f ca="1">OFFSET(DATA!$F$6,25,$AG474,1,1)</f>
        <v>0</v>
      </c>
      <c r="AS474" s="205">
        <f ca="1">IF($AR474&gt;0,OFFSET(DATA!$F$6,25+27*AS$10,$AG474,1,1)/$AR474,0)</f>
        <v>0</v>
      </c>
      <c r="AT474" s="205">
        <f ca="1">IF($AR474&gt;0,OFFSET(DATA!$F$6,25+27*AT$10,$AG474,1,1)/$AR474,0)</f>
        <v>0</v>
      </c>
      <c r="AU474" s="205">
        <f ca="1">IF($AR474&gt;0,OFFSET(DATA!$F$6,25+27*AU$10,$AG474,1,1)/$AR474,0)</f>
        <v>0</v>
      </c>
      <c r="AV474" s="205">
        <f ca="1">IF($AR474&gt;0,OFFSET(DATA!$F$6,25+27*AV$10,$AG474,1,1)/$AR474,0)</f>
        <v>0</v>
      </c>
      <c r="AW474" s="205">
        <f ca="1">IF($AR474&gt;0,OFFSET(DATA!$F$6,25+27*AW$10,$AG474,1,1)/$AR474,0)</f>
        <v>0</v>
      </c>
      <c r="AX474" s="205">
        <f ca="1">IF($AR474&gt;0,OFFSET(DATA!$F$6,25+27*AX$10,$AG474,1,1)/$AR474,0)</f>
        <v>0</v>
      </c>
      <c r="AY474" s="471"/>
      <c r="AZ474" s="471"/>
      <c r="BA474" s="472">
        <f t="shared" ca="1" si="13"/>
        <v>1</v>
      </c>
      <c r="BB474" s="205">
        <f ca="1">IF($AH474&gt;0,OFFSET(DATA!$F$6,BB$10+27*(7-$AG$8),$AG474,1,1)/OFFSET(DATA!$F$6,BB$10,$AG474,1,1),0)</f>
        <v>0</v>
      </c>
      <c r="BC474" s="205">
        <f ca="1">IF($AH474&gt;0,OFFSET(DATA!$F$6,BC$10+27*(7-$AG$8),$AG474,1,1)/OFFSET(DATA!$F$6,BC$10,$AG474,1,1),0)</f>
        <v>0</v>
      </c>
      <c r="BD474" s="205">
        <f ca="1">IF($AH474&gt;0,OFFSET(DATA!$F$6,BD$10+27*(7-$AG$8),$AG474,1,1)/OFFSET(DATA!$F$6,BD$10,$AG474,1,1),0)</f>
        <v>0</v>
      </c>
      <c r="BE474" s="205">
        <f ca="1">IF($AH474&gt;0,OFFSET(DATA!$F$6,BE$10+27*(7-$AG$8),$AG474,1,1)/OFFSET(DATA!$F$6,BE$10,$AG474,1,1),0)</f>
        <v>0</v>
      </c>
      <c r="BF474" s="205">
        <f ca="1">IF($AH474&gt;0,OFFSET(DATA!$F$6,BF$10+27*(7-$AG$8),$AG474,1,1)/OFFSET(DATA!$F$6,BF$10,$AG474,1,1),0)</f>
        <v>0</v>
      </c>
      <c r="BG474" s="205">
        <f ca="1">IF($AH474&gt;0,OFFSET(DATA!$F$6,BG$10+27*(7-$AG$8),$AG474,1,1)/OFFSET(DATA!$F$6,BG$10,$AG474,1,1),0)</f>
        <v>0</v>
      </c>
      <c r="BH474" s="205">
        <f ca="1">IF($AH474&gt;0,OFFSET(DATA!$F$6,BH$10+27*(7-$AG$8),$AG474,1,1)/OFFSET(DATA!$F$6,BH$10,$AG474,1,1),0)</f>
        <v>0</v>
      </c>
      <c r="BI474" s="205">
        <f ca="1">IF($AH474&gt;0,OFFSET(DATA!$F$6,BI$10+27*(7-$AG$8),$AG474,1,1)/OFFSET(DATA!$F$6,BI$10,$AG474,1,1),0)</f>
        <v>0</v>
      </c>
      <c r="BJ474" s="205">
        <f ca="1">IF($AH474&gt;0,OFFSET(DATA!$F$6,BJ$10+27*(7-$AG$8),$AG474,1,1)/OFFSET(DATA!$F$6,BJ$10,$AG474,1,1),0)</f>
        <v>0</v>
      </c>
      <c r="BK474" s="205">
        <f ca="1">IF($AH474&gt;0,OFFSET(DATA!$F$6,BK$10+27*(7-$AG$8),$AG474,1,1)/OFFSET(DATA!$F$6,BK$10,$AG474,1,1),0)</f>
        <v>0</v>
      </c>
      <c r="BL474" s="205">
        <f ca="1">IF($AH474&gt;0,OFFSET(DATA!$F$6,BL$10+27*(7-$AG$8),$AG474,1,1)/OFFSET(DATA!$F$6,BL$10,$AG474,1,1),0)</f>
        <v>0</v>
      </c>
      <c r="BM474" s="205">
        <f ca="1">IF($AH474&gt;0,OFFSET(DATA!$F$6,BM$10+27*(7-$AG$8),$AG474,1,1)/OFFSET(DATA!$F$6,BM$10,$AG474,1,1),0)</f>
        <v>0</v>
      </c>
      <c r="BN474" s="205">
        <f ca="1">IF($AH474&gt;0,OFFSET(DATA!$F$6,BN$10+27*(7-$AG$8),$AG474,1,1)/OFFSET(DATA!$F$6,BN$10,$AG474,1,1),0)</f>
        <v>0</v>
      </c>
      <c r="BO474" s="205">
        <f ca="1">IF($AH474&gt;0,OFFSET(DATA!$F$6,BO$10+27*(7-$AG$8),$AG474,1,1)/OFFSET(DATA!$F$6,BO$10,$AG474,1,1),0)</f>
        <v>0</v>
      </c>
      <c r="BP474" s="205">
        <f ca="1">IF($AH474&gt;0,OFFSET(DATA!$F$6,BP$10+27*(7-$AG$8),$AG474,1,1)/OFFSET(DATA!$F$6,BP$10,$AG474,1,1),0)</f>
        <v>0</v>
      </c>
      <c r="BQ474" s="205">
        <f ca="1">IF($AH474&gt;0,OFFSET(DATA!$F$6,BQ$10+27*(7-$AG$8),$AG474,1,1)/OFFSET(DATA!$F$6,BQ$10,$AG474,1,1),0)</f>
        <v>0</v>
      </c>
      <c r="BR474" s="205">
        <f ca="1">IF($AH474&gt;0,OFFSET(DATA!$F$6,BR$10+27*(7-$AG$8),$AG474,1,1)/OFFSET(DATA!$F$6,BR$10,$AG474,1,1),0)</f>
        <v>0</v>
      </c>
      <c r="BS474" s="205">
        <f ca="1">IF($AH474&gt;0,OFFSET(DATA!$F$6,BS$10+27*(7-$AG$8),$AG474,1,1)/OFFSET(DATA!$F$6,BS$10,$AG474,1,1),0)</f>
        <v>0</v>
      </c>
      <c r="BT474" s="205">
        <f ca="1">IF($AH474&gt;0,OFFSET(DATA!$F$6,BT$10+27*(7-$AG$8),$AG474,1,1)/OFFSET(DATA!$F$6,BT$10,$AG474,1,1),0)</f>
        <v>0</v>
      </c>
      <c r="BU474" s="205">
        <f ca="1">IF($AH474&gt;0,OFFSET(DATA!$F$6,BU$10+27*(7-$AG$8),$AG474,1,1)/OFFSET(DATA!$F$6,BU$10,$AG474,1,1),0)</f>
        <v>0</v>
      </c>
      <c r="BV474" s="205">
        <f ca="1">IF($AH474&gt;0,OFFSET(DATA!$F$6,BV$10+27*(7-$AG$8),$AG474,1,1)/OFFSET(DATA!$F$6,BV$10,$AG474,1,1),0)</f>
        <v>0</v>
      </c>
      <c r="BW474" s="205">
        <f ca="1">IF($AH474&gt;0,OFFSET(DATA!$F$6,BW$10+27*(7-$AG$8),$AG474,1,1)/OFFSET(DATA!$F$6,BW$10,$AG474,1,1),0)</f>
        <v>0</v>
      </c>
      <c r="BX474" s="205">
        <f ca="1">IF($AH474&gt;0,OFFSET(DATA!$F$6,BX$10+27*(7-$AG$8),$AG474,1,1)/OFFSET(DATA!$F$6,BX$10,$AG474,1,1),0)</f>
        <v>0</v>
      </c>
      <c r="BY474" s="205">
        <f ca="1">IF($AH474&gt;0,OFFSET(DATA!$F$6,BY$10+27*(7-$AG$8),$AG474,1,1)/OFFSET(DATA!$F$6,BY$10,$AG474,1,1),0)</f>
        <v>0</v>
      </c>
    </row>
    <row r="475" spans="33:77" x14ac:dyDescent="0.2">
      <c r="AG475" s="472">
        <v>464</v>
      </c>
      <c r="AH475" s="471">
        <f ca="1">OFFSET(DATA!$F$6,$AG$10,$AG475,1,1)</f>
        <v>0</v>
      </c>
      <c r="AI475" s="205">
        <f ca="1">IF($AH475&gt;0,OFFSET(DATA!$F$6,$AG$10+27*AI$10,$AG475,1,1)/$AH475,0)</f>
        <v>0</v>
      </c>
      <c r="AJ475" s="205">
        <f ca="1">IF($AH475&gt;0,OFFSET(DATA!$F$6,$AG$10+27*AJ$10,$AG475,1,1)/$AH475,0)</f>
        <v>0</v>
      </c>
      <c r="AK475" s="205">
        <f ca="1">IF($AH475&gt;0,OFFSET(DATA!$F$6,$AG$10+27*AK$10,$AG475,1,1)/$AH475,0)</f>
        <v>0</v>
      </c>
      <c r="AL475" s="205">
        <f ca="1">IF($AH475&gt;0,OFFSET(DATA!$F$6,$AG$10+27*AL$10,$AG475,1,1)/$AH475,0)</f>
        <v>0</v>
      </c>
      <c r="AM475" s="205">
        <f ca="1">IF($AH475&gt;0,OFFSET(DATA!$F$6,$AG$10+27*AM$10,$AG475,1,1)/$AH475,0)</f>
        <v>0</v>
      </c>
      <c r="AN475" s="205">
        <f ca="1">IF($AH475&gt;0,OFFSET(DATA!$F$6,$AG$10+27*AN$10,$AG475,1,1)/$AH475,0)</f>
        <v>0</v>
      </c>
      <c r="AO475" s="472">
        <f ca="1">OFFSET(DATA!$F$6,$AG$10+27*AO$10,$AG475,1,1)</f>
        <v>0</v>
      </c>
      <c r="AP475" s="472">
        <f t="shared" ca="1" si="14"/>
        <v>0</v>
      </c>
      <c r="AQ475" s="471"/>
      <c r="AR475" s="471">
        <f ca="1">OFFSET(DATA!$F$6,25,$AG475,1,1)</f>
        <v>0</v>
      </c>
      <c r="AS475" s="205">
        <f ca="1">IF($AR475&gt;0,OFFSET(DATA!$F$6,25+27*AS$10,$AG475,1,1)/$AR475,0)</f>
        <v>0</v>
      </c>
      <c r="AT475" s="205">
        <f ca="1">IF($AR475&gt;0,OFFSET(DATA!$F$6,25+27*AT$10,$AG475,1,1)/$AR475,0)</f>
        <v>0</v>
      </c>
      <c r="AU475" s="205">
        <f ca="1">IF($AR475&gt;0,OFFSET(DATA!$F$6,25+27*AU$10,$AG475,1,1)/$AR475,0)</f>
        <v>0</v>
      </c>
      <c r="AV475" s="205">
        <f ca="1">IF($AR475&gt;0,OFFSET(DATA!$F$6,25+27*AV$10,$AG475,1,1)/$AR475,0)</f>
        <v>0</v>
      </c>
      <c r="AW475" s="205">
        <f ca="1">IF($AR475&gt;0,OFFSET(DATA!$F$6,25+27*AW$10,$AG475,1,1)/$AR475,0)</f>
        <v>0</v>
      </c>
      <c r="AX475" s="205">
        <f ca="1">IF($AR475&gt;0,OFFSET(DATA!$F$6,25+27*AX$10,$AG475,1,1)/$AR475,0)</f>
        <v>0</v>
      </c>
      <c r="AY475" s="471"/>
      <c r="AZ475" s="471"/>
      <c r="BA475" s="472">
        <f t="shared" ca="1" si="13"/>
        <v>1</v>
      </c>
      <c r="BB475" s="205">
        <f ca="1">IF($AH475&gt;0,OFFSET(DATA!$F$6,BB$10+27*(7-$AG$8),$AG475,1,1)/OFFSET(DATA!$F$6,BB$10,$AG475,1,1),0)</f>
        <v>0</v>
      </c>
      <c r="BC475" s="205">
        <f ca="1">IF($AH475&gt;0,OFFSET(DATA!$F$6,BC$10+27*(7-$AG$8),$AG475,1,1)/OFFSET(DATA!$F$6,BC$10,$AG475,1,1),0)</f>
        <v>0</v>
      </c>
      <c r="BD475" s="205">
        <f ca="1">IF($AH475&gt;0,OFFSET(DATA!$F$6,BD$10+27*(7-$AG$8),$AG475,1,1)/OFFSET(DATA!$F$6,BD$10,$AG475,1,1),0)</f>
        <v>0</v>
      </c>
      <c r="BE475" s="205">
        <f ca="1">IF($AH475&gt;0,OFFSET(DATA!$F$6,BE$10+27*(7-$AG$8),$AG475,1,1)/OFFSET(DATA!$F$6,BE$10,$AG475,1,1),0)</f>
        <v>0</v>
      </c>
      <c r="BF475" s="205">
        <f ca="1">IF($AH475&gt;0,OFFSET(DATA!$F$6,BF$10+27*(7-$AG$8),$AG475,1,1)/OFFSET(DATA!$F$6,BF$10,$AG475,1,1),0)</f>
        <v>0</v>
      </c>
      <c r="BG475" s="205">
        <f ca="1">IF($AH475&gt;0,OFFSET(DATA!$F$6,BG$10+27*(7-$AG$8),$AG475,1,1)/OFFSET(DATA!$F$6,BG$10,$AG475,1,1),0)</f>
        <v>0</v>
      </c>
      <c r="BH475" s="205">
        <f ca="1">IF($AH475&gt;0,OFFSET(DATA!$F$6,BH$10+27*(7-$AG$8),$AG475,1,1)/OFFSET(DATA!$F$6,BH$10,$AG475,1,1),0)</f>
        <v>0</v>
      </c>
      <c r="BI475" s="205">
        <f ca="1">IF($AH475&gt;0,OFFSET(DATA!$F$6,BI$10+27*(7-$AG$8),$AG475,1,1)/OFFSET(DATA!$F$6,BI$10,$AG475,1,1),0)</f>
        <v>0</v>
      </c>
      <c r="BJ475" s="205">
        <f ca="1">IF($AH475&gt;0,OFFSET(DATA!$F$6,BJ$10+27*(7-$AG$8),$AG475,1,1)/OFFSET(DATA!$F$6,BJ$10,$AG475,1,1),0)</f>
        <v>0</v>
      </c>
      <c r="BK475" s="205">
        <f ca="1">IF($AH475&gt;0,OFFSET(DATA!$F$6,BK$10+27*(7-$AG$8),$AG475,1,1)/OFFSET(DATA!$F$6,BK$10,$AG475,1,1),0)</f>
        <v>0</v>
      </c>
      <c r="BL475" s="205">
        <f ca="1">IF($AH475&gt;0,OFFSET(DATA!$F$6,BL$10+27*(7-$AG$8),$AG475,1,1)/OFFSET(DATA!$F$6,BL$10,$AG475,1,1),0)</f>
        <v>0</v>
      </c>
      <c r="BM475" s="205">
        <f ca="1">IF($AH475&gt;0,OFFSET(DATA!$F$6,BM$10+27*(7-$AG$8),$AG475,1,1)/OFFSET(DATA!$F$6,BM$10,$AG475,1,1),0)</f>
        <v>0</v>
      </c>
      <c r="BN475" s="205">
        <f ca="1">IF($AH475&gt;0,OFFSET(DATA!$F$6,BN$10+27*(7-$AG$8),$AG475,1,1)/OFFSET(DATA!$F$6,BN$10,$AG475,1,1),0)</f>
        <v>0</v>
      </c>
      <c r="BO475" s="205">
        <f ca="1">IF($AH475&gt;0,OFFSET(DATA!$F$6,BO$10+27*(7-$AG$8),$AG475,1,1)/OFFSET(DATA!$F$6,BO$10,$AG475,1,1),0)</f>
        <v>0</v>
      </c>
      <c r="BP475" s="205">
        <f ca="1">IF($AH475&gt;0,OFFSET(DATA!$F$6,BP$10+27*(7-$AG$8),$AG475,1,1)/OFFSET(DATA!$F$6,BP$10,$AG475,1,1),0)</f>
        <v>0</v>
      </c>
      <c r="BQ475" s="205">
        <f ca="1">IF($AH475&gt;0,OFFSET(DATA!$F$6,BQ$10+27*(7-$AG$8),$AG475,1,1)/OFFSET(DATA!$F$6,BQ$10,$AG475,1,1),0)</f>
        <v>0</v>
      </c>
      <c r="BR475" s="205">
        <f ca="1">IF($AH475&gt;0,OFFSET(DATA!$F$6,BR$10+27*(7-$AG$8),$AG475,1,1)/OFFSET(DATA!$F$6,BR$10,$AG475,1,1),0)</f>
        <v>0</v>
      </c>
      <c r="BS475" s="205">
        <f ca="1">IF($AH475&gt;0,OFFSET(DATA!$F$6,BS$10+27*(7-$AG$8),$AG475,1,1)/OFFSET(DATA!$F$6,BS$10,$AG475,1,1),0)</f>
        <v>0</v>
      </c>
      <c r="BT475" s="205">
        <f ca="1">IF($AH475&gt;0,OFFSET(DATA!$F$6,BT$10+27*(7-$AG$8),$AG475,1,1)/OFFSET(DATA!$F$6,BT$10,$AG475,1,1),0)</f>
        <v>0</v>
      </c>
      <c r="BU475" s="205">
        <f ca="1">IF($AH475&gt;0,OFFSET(DATA!$F$6,BU$10+27*(7-$AG$8),$AG475,1,1)/OFFSET(DATA!$F$6,BU$10,$AG475,1,1),0)</f>
        <v>0</v>
      </c>
      <c r="BV475" s="205">
        <f ca="1">IF($AH475&gt;0,OFFSET(DATA!$F$6,BV$10+27*(7-$AG$8),$AG475,1,1)/OFFSET(DATA!$F$6,BV$10,$AG475,1,1),0)</f>
        <v>0</v>
      </c>
      <c r="BW475" s="205">
        <f ca="1">IF($AH475&gt;0,OFFSET(DATA!$F$6,BW$10+27*(7-$AG$8),$AG475,1,1)/OFFSET(DATA!$F$6,BW$10,$AG475,1,1),0)</f>
        <v>0</v>
      </c>
      <c r="BX475" s="205">
        <f ca="1">IF($AH475&gt;0,OFFSET(DATA!$F$6,BX$10+27*(7-$AG$8),$AG475,1,1)/OFFSET(DATA!$F$6,BX$10,$AG475,1,1),0)</f>
        <v>0</v>
      </c>
      <c r="BY475" s="205">
        <f ca="1">IF($AH475&gt;0,OFFSET(DATA!$F$6,BY$10+27*(7-$AG$8),$AG475,1,1)/OFFSET(DATA!$F$6,BY$10,$AG475,1,1),0)</f>
        <v>0</v>
      </c>
    </row>
    <row r="476" spans="33:77" x14ac:dyDescent="0.2">
      <c r="AG476" s="472">
        <v>465</v>
      </c>
      <c r="AH476" s="471">
        <f ca="1">OFFSET(DATA!$F$6,$AG$10,$AG476,1,1)</f>
        <v>0</v>
      </c>
      <c r="AI476" s="205">
        <f ca="1">IF($AH476&gt;0,OFFSET(DATA!$F$6,$AG$10+27*AI$10,$AG476,1,1)/$AH476,0)</f>
        <v>0</v>
      </c>
      <c r="AJ476" s="205">
        <f ca="1">IF($AH476&gt;0,OFFSET(DATA!$F$6,$AG$10+27*AJ$10,$AG476,1,1)/$AH476,0)</f>
        <v>0</v>
      </c>
      <c r="AK476" s="205">
        <f ca="1">IF($AH476&gt;0,OFFSET(DATA!$F$6,$AG$10+27*AK$10,$AG476,1,1)/$AH476,0)</f>
        <v>0</v>
      </c>
      <c r="AL476" s="205">
        <f ca="1">IF($AH476&gt;0,OFFSET(DATA!$F$6,$AG$10+27*AL$10,$AG476,1,1)/$AH476,0)</f>
        <v>0</v>
      </c>
      <c r="AM476" s="205">
        <f ca="1">IF($AH476&gt;0,OFFSET(DATA!$F$6,$AG$10+27*AM$10,$AG476,1,1)/$AH476,0)</f>
        <v>0</v>
      </c>
      <c r="AN476" s="205">
        <f ca="1">IF($AH476&gt;0,OFFSET(DATA!$F$6,$AG$10+27*AN$10,$AG476,1,1)/$AH476,0)</f>
        <v>0</v>
      </c>
      <c r="AO476" s="472">
        <f ca="1">OFFSET(DATA!$F$6,$AG$10+27*AO$10,$AG476,1,1)</f>
        <v>0</v>
      </c>
      <c r="AP476" s="472">
        <f t="shared" ca="1" si="14"/>
        <v>0</v>
      </c>
      <c r="AQ476" s="471"/>
      <c r="AR476" s="471">
        <f ca="1">OFFSET(DATA!$F$6,25,$AG476,1,1)</f>
        <v>0</v>
      </c>
      <c r="AS476" s="205">
        <f ca="1">IF($AR476&gt;0,OFFSET(DATA!$F$6,25+27*AS$10,$AG476,1,1)/$AR476,0)</f>
        <v>0</v>
      </c>
      <c r="AT476" s="205">
        <f ca="1">IF($AR476&gt;0,OFFSET(DATA!$F$6,25+27*AT$10,$AG476,1,1)/$AR476,0)</f>
        <v>0</v>
      </c>
      <c r="AU476" s="205">
        <f ca="1">IF($AR476&gt;0,OFFSET(DATA!$F$6,25+27*AU$10,$AG476,1,1)/$AR476,0)</f>
        <v>0</v>
      </c>
      <c r="AV476" s="205">
        <f ca="1">IF($AR476&gt;0,OFFSET(DATA!$F$6,25+27*AV$10,$AG476,1,1)/$AR476,0)</f>
        <v>0</v>
      </c>
      <c r="AW476" s="205">
        <f ca="1">IF($AR476&gt;0,OFFSET(DATA!$F$6,25+27*AW$10,$AG476,1,1)/$AR476,0)</f>
        <v>0</v>
      </c>
      <c r="AX476" s="205">
        <f ca="1">IF($AR476&gt;0,OFFSET(DATA!$F$6,25+27*AX$10,$AG476,1,1)/$AR476,0)</f>
        <v>0</v>
      </c>
      <c r="AY476" s="471"/>
      <c r="AZ476" s="471"/>
      <c r="BA476" s="472">
        <f t="shared" ca="1" si="13"/>
        <v>1</v>
      </c>
      <c r="BB476" s="205">
        <f ca="1">IF($AH476&gt;0,OFFSET(DATA!$F$6,BB$10+27*(7-$AG$8),$AG476,1,1)/OFFSET(DATA!$F$6,BB$10,$AG476,1,1),0)</f>
        <v>0</v>
      </c>
      <c r="BC476" s="205">
        <f ca="1">IF($AH476&gt;0,OFFSET(DATA!$F$6,BC$10+27*(7-$AG$8),$AG476,1,1)/OFFSET(DATA!$F$6,BC$10,$AG476,1,1),0)</f>
        <v>0</v>
      </c>
      <c r="BD476" s="205">
        <f ca="1">IF($AH476&gt;0,OFFSET(DATA!$F$6,BD$10+27*(7-$AG$8),$AG476,1,1)/OFFSET(DATA!$F$6,BD$10,$AG476,1,1),0)</f>
        <v>0</v>
      </c>
      <c r="BE476" s="205">
        <f ca="1">IF($AH476&gt;0,OFFSET(DATA!$F$6,BE$10+27*(7-$AG$8),$AG476,1,1)/OFFSET(DATA!$F$6,BE$10,$AG476,1,1),0)</f>
        <v>0</v>
      </c>
      <c r="BF476" s="205">
        <f ca="1">IF($AH476&gt;0,OFFSET(DATA!$F$6,BF$10+27*(7-$AG$8),$AG476,1,1)/OFFSET(DATA!$F$6,BF$10,$AG476,1,1),0)</f>
        <v>0</v>
      </c>
      <c r="BG476" s="205">
        <f ca="1">IF($AH476&gt;0,OFFSET(DATA!$F$6,BG$10+27*(7-$AG$8),$AG476,1,1)/OFFSET(DATA!$F$6,BG$10,$AG476,1,1),0)</f>
        <v>0</v>
      </c>
      <c r="BH476" s="205">
        <f ca="1">IF($AH476&gt;0,OFFSET(DATA!$F$6,BH$10+27*(7-$AG$8),$AG476,1,1)/OFFSET(DATA!$F$6,BH$10,$AG476,1,1),0)</f>
        <v>0</v>
      </c>
      <c r="BI476" s="205">
        <f ca="1">IF($AH476&gt;0,OFFSET(DATA!$F$6,BI$10+27*(7-$AG$8),$AG476,1,1)/OFFSET(DATA!$F$6,BI$10,$AG476,1,1),0)</f>
        <v>0</v>
      </c>
      <c r="BJ476" s="205">
        <f ca="1">IF($AH476&gt;0,OFFSET(DATA!$F$6,BJ$10+27*(7-$AG$8),$AG476,1,1)/OFFSET(DATA!$F$6,BJ$10,$AG476,1,1),0)</f>
        <v>0</v>
      </c>
      <c r="BK476" s="205">
        <f ca="1">IF($AH476&gt;0,OFFSET(DATA!$F$6,BK$10+27*(7-$AG$8),$AG476,1,1)/OFFSET(DATA!$F$6,BK$10,$AG476,1,1),0)</f>
        <v>0</v>
      </c>
      <c r="BL476" s="205">
        <f ca="1">IF($AH476&gt;0,OFFSET(DATA!$F$6,BL$10+27*(7-$AG$8),$AG476,1,1)/OFFSET(DATA!$F$6,BL$10,$AG476,1,1),0)</f>
        <v>0</v>
      </c>
      <c r="BM476" s="205">
        <f ca="1">IF($AH476&gt;0,OFFSET(DATA!$F$6,BM$10+27*(7-$AG$8),$AG476,1,1)/OFFSET(DATA!$F$6,BM$10,$AG476,1,1),0)</f>
        <v>0</v>
      </c>
      <c r="BN476" s="205">
        <f ca="1">IF($AH476&gt;0,OFFSET(DATA!$F$6,BN$10+27*(7-$AG$8),$AG476,1,1)/OFFSET(DATA!$F$6,BN$10,$AG476,1,1),0)</f>
        <v>0</v>
      </c>
      <c r="BO476" s="205">
        <f ca="1">IF($AH476&gt;0,OFFSET(DATA!$F$6,BO$10+27*(7-$AG$8),$AG476,1,1)/OFFSET(DATA!$F$6,BO$10,$AG476,1,1),0)</f>
        <v>0</v>
      </c>
      <c r="BP476" s="205">
        <f ca="1">IF($AH476&gt;0,OFFSET(DATA!$F$6,BP$10+27*(7-$AG$8),$AG476,1,1)/OFFSET(DATA!$F$6,BP$10,$AG476,1,1),0)</f>
        <v>0</v>
      </c>
      <c r="BQ476" s="205">
        <f ca="1">IF($AH476&gt;0,OFFSET(DATA!$F$6,BQ$10+27*(7-$AG$8),$AG476,1,1)/OFFSET(DATA!$F$6,BQ$10,$AG476,1,1),0)</f>
        <v>0</v>
      </c>
      <c r="BR476" s="205">
        <f ca="1">IF($AH476&gt;0,OFFSET(DATA!$F$6,BR$10+27*(7-$AG$8),$AG476,1,1)/OFFSET(DATA!$F$6,BR$10,$AG476,1,1),0)</f>
        <v>0</v>
      </c>
      <c r="BS476" s="205">
        <f ca="1">IF($AH476&gt;0,OFFSET(DATA!$F$6,BS$10+27*(7-$AG$8),$AG476,1,1)/OFFSET(DATA!$F$6,BS$10,$AG476,1,1),0)</f>
        <v>0</v>
      </c>
      <c r="BT476" s="205">
        <f ca="1">IF($AH476&gt;0,OFFSET(DATA!$F$6,BT$10+27*(7-$AG$8),$AG476,1,1)/OFFSET(DATA!$F$6,BT$10,$AG476,1,1),0)</f>
        <v>0</v>
      </c>
      <c r="BU476" s="205">
        <f ca="1">IF($AH476&gt;0,OFFSET(DATA!$F$6,BU$10+27*(7-$AG$8),$AG476,1,1)/OFFSET(DATA!$F$6,BU$10,$AG476,1,1),0)</f>
        <v>0</v>
      </c>
      <c r="BV476" s="205">
        <f ca="1">IF($AH476&gt;0,OFFSET(DATA!$F$6,BV$10+27*(7-$AG$8),$AG476,1,1)/OFFSET(DATA!$F$6,BV$10,$AG476,1,1),0)</f>
        <v>0</v>
      </c>
      <c r="BW476" s="205">
        <f ca="1">IF($AH476&gt;0,OFFSET(DATA!$F$6,BW$10+27*(7-$AG$8),$AG476,1,1)/OFFSET(DATA!$F$6,BW$10,$AG476,1,1),0)</f>
        <v>0</v>
      </c>
      <c r="BX476" s="205">
        <f ca="1">IF($AH476&gt;0,OFFSET(DATA!$F$6,BX$10+27*(7-$AG$8),$AG476,1,1)/OFFSET(DATA!$F$6,BX$10,$AG476,1,1),0)</f>
        <v>0</v>
      </c>
      <c r="BY476" s="205">
        <f ca="1">IF($AH476&gt;0,OFFSET(DATA!$F$6,BY$10+27*(7-$AG$8),$AG476,1,1)/OFFSET(DATA!$F$6,BY$10,$AG476,1,1),0)</f>
        <v>0</v>
      </c>
    </row>
    <row r="477" spans="33:77" x14ac:dyDescent="0.2">
      <c r="AG477" s="472">
        <v>466</v>
      </c>
      <c r="AH477" s="471">
        <f ca="1">OFFSET(DATA!$F$6,$AG$10,$AG477,1,1)</f>
        <v>0</v>
      </c>
      <c r="AI477" s="205">
        <f ca="1">IF($AH477&gt;0,OFFSET(DATA!$F$6,$AG$10+27*AI$10,$AG477,1,1)/$AH477,0)</f>
        <v>0</v>
      </c>
      <c r="AJ477" s="205">
        <f ca="1">IF($AH477&gt;0,OFFSET(DATA!$F$6,$AG$10+27*AJ$10,$AG477,1,1)/$AH477,0)</f>
        <v>0</v>
      </c>
      <c r="AK477" s="205">
        <f ca="1">IF($AH477&gt;0,OFFSET(DATA!$F$6,$AG$10+27*AK$10,$AG477,1,1)/$AH477,0)</f>
        <v>0</v>
      </c>
      <c r="AL477" s="205">
        <f ca="1">IF($AH477&gt;0,OFFSET(DATA!$F$6,$AG$10+27*AL$10,$AG477,1,1)/$AH477,0)</f>
        <v>0</v>
      </c>
      <c r="AM477" s="205">
        <f ca="1">IF($AH477&gt;0,OFFSET(DATA!$F$6,$AG$10+27*AM$10,$AG477,1,1)/$AH477,0)</f>
        <v>0</v>
      </c>
      <c r="AN477" s="205">
        <f ca="1">IF($AH477&gt;0,OFFSET(DATA!$F$6,$AG$10+27*AN$10,$AG477,1,1)/$AH477,0)</f>
        <v>0</v>
      </c>
      <c r="AO477" s="472">
        <f ca="1">OFFSET(DATA!$F$6,$AG$10+27*AO$10,$AG477,1,1)</f>
        <v>0</v>
      </c>
      <c r="AP477" s="472">
        <f t="shared" ca="1" si="14"/>
        <v>0</v>
      </c>
      <c r="AQ477" s="471"/>
      <c r="AR477" s="471">
        <f ca="1">OFFSET(DATA!$F$6,25,$AG477,1,1)</f>
        <v>0</v>
      </c>
      <c r="AS477" s="205">
        <f ca="1">IF($AR477&gt;0,OFFSET(DATA!$F$6,25+27*AS$10,$AG477,1,1)/$AR477,0)</f>
        <v>0</v>
      </c>
      <c r="AT477" s="205">
        <f ca="1">IF($AR477&gt;0,OFFSET(DATA!$F$6,25+27*AT$10,$AG477,1,1)/$AR477,0)</f>
        <v>0</v>
      </c>
      <c r="AU477" s="205">
        <f ca="1">IF($AR477&gt;0,OFFSET(DATA!$F$6,25+27*AU$10,$AG477,1,1)/$AR477,0)</f>
        <v>0</v>
      </c>
      <c r="AV477" s="205">
        <f ca="1">IF($AR477&gt;0,OFFSET(DATA!$F$6,25+27*AV$10,$AG477,1,1)/$AR477,0)</f>
        <v>0</v>
      </c>
      <c r="AW477" s="205">
        <f ca="1">IF($AR477&gt;0,OFFSET(DATA!$F$6,25+27*AW$10,$AG477,1,1)/$AR477,0)</f>
        <v>0</v>
      </c>
      <c r="AX477" s="205">
        <f ca="1">IF($AR477&gt;0,OFFSET(DATA!$F$6,25+27*AX$10,$AG477,1,1)/$AR477,0)</f>
        <v>0</v>
      </c>
      <c r="AY477" s="471"/>
      <c r="AZ477" s="471"/>
      <c r="BA477" s="472">
        <f t="shared" ca="1" si="13"/>
        <v>1</v>
      </c>
      <c r="BB477" s="205">
        <f ca="1">IF($AH477&gt;0,OFFSET(DATA!$F$6,BB$10+27*(7-$AG$8),$AG477,1,1)/OFFSET(DATA!$F$6,BB$10,$AG477,1,1),0)</f>
        <v>0</v>
      </c>
      <c r="BC477" s="205">
        <f ca="1">IF($AH477&gt;0,OFFSET(DATA!$F$6,BC$10+27*(7-$AG$8),$AG477,1,1)/OFFSET(DATA!$F$6,BC$10,$AG477,1,1),0)</f>
        <v>0</v>
      </c>
      <c r="BD477" s="205">
        <f ca="1">IF($AH477&gt;0,OFFSET(DATA!$F$6,BD$10+27*(7-$AG$8),$AG477,1,1)/OFFSET(DATA!$F$6,BD$10,$AG477,1,1),0)</f>
        <v>0</v>
      </c>
      <c r="BE477" s="205">
        <f ca="1">IF($AH477&gt;0,OFFSET(DATA!$F$6,BE$10+27*(7-$AG$8),$AG477,1,1)/OFFSET(DATA!$F$6,BE$10,$AG477,1,1),0)</f>
        <v>0</v>
      </c>
      <c r="BF477" s="205">
        <f ca="1">IF($AH477&gt;0,OFFSET(DATA!$F$6,BF$10+27*(7-$AG$8),$AG477,1,1)/OFFSET(DATA!$F$6,BF$10,$AG477,1,1),0)</f>
        <v>0</v>
      </c>
      <c r="BG477" s="205">
        <f ca="1">IF($AH477&gt;0,OFFSET(DATA!$F$6,BG$10+27*(7-$AG$8),$AG477,1,1)/OFFSET(DATA!$F$6,BG$10,$AG477,1,1),0)</f>
        <v>0</v>
      </c>
      <c r="BH477" s="205">
        <f ca="1">IF($AH477&gt;0,OFFSET(DATA!$F$6,BH$10+27*(7-$AG$8),$AG477,1,1)/OFFSET(DATA!$F$6,BH$10,$AG477,1,1),0)</f>
        <v>0</v>
      </c>
      <c r="BI477" s="205">
        <f ca="1">IF($AH477&gt;0,OFFSET(DATA!$F$6,BI$10+27*(7-$AG$8),$AG477,1,1)/OFFSET(DATA!$F$6,BI$10,$AG477,1,1),0)</f>
        <v>0</v>
      </c>
      <c r="BJ477" s="205">
        <f ca="1">IF($AH477&gt;0,OFFSET(DATA!$F$6,BJ$10+27*(7-$AG$8),$AG477,1,1)/OFFSET(DATA!$F$6,BJ$10,$AG477,1,1),0)</f>
        <v>0</v>
      </c>
      <c r="BK477" s="205">
        <f ca="1">IF($AH477&gt;0,OFFSET(DATA!$F$6,BK$10+27*(7-$AG$8),$AG477,1,1)/OFFSET(DATA!$F$6,BK$10,$AG477,1,1),0)</f>
        <v>0</v>
      </c>
      <c r="BL477" s="205">
        <f ca="1">IF($AH477&gt;0,OFFSET(DATA!$F$6,BL$10+27*(7-$AG$8),$AG477,1,1)/OFFSET(DATA!$F$6,BL$10,$AG477,1,1),0)</f>
        <v>0</v>
      </c>
      <c r="BM477" s="205">
        <f ca="1">IF($AH477&gt;0,OFFSET(DATA!$F$6,BM$10+27*(7-$AG$8),$AG477,1,1)/OFFSET(DATA!$F$6,BM$10,$AG477,1,1),0)</f>
        <v>0</v>
      </c>
      <c r="BN477" s="205">
        <f ca="1">IF($AH477&gt;0,OFFSET(DATA!$F$6,BN$10+27*(7-$AG$8),$AG477,1,1)/OFFSET(DATA!$F$6,BN$10,$AG477,1,1),0)</f>
        <v>0</v>
      </c>
      <c r="BO477" s="205">
        <f ca="1">IF($AH477&gt;0,OFFSET(DATA!$F$6,BO$10+27*(7-$AG$8),$AG477,1,1)/OFFSET(DATA!$F$6,BO$10,$AG477,1,1),0)</f>
        <v>0</v>
      </c>
      <c r="BP477" s="205">
        <f ca="1">IF($AH477&gt;0,OFFSET(DATA!$F$6,BP$10+27*(7-$AG$8),$AG477,1,1)/OFFSET(DATA!$F$6,BP$10,$AG477,1,1),0)</f>
        <v>0</v>
      </c>
      <c r="BQ477" s="205">
        <f ca="1">IF($AH477&gt;0,OFFSET(DATA!$F$6,BQ$10+27*(7-$AG$8),$AG477,1,1)/OFFSET(DATA!$F$6,BQ$10,$AG477,1,1),0)</f>
        <v>0</v>
      </c>
      <c r="BR477" s="205">
        <f ca="1">IF($AH477&gt;0,OFFSET(DATA!$F$6,BR$10+27*(7-$AG$8),$AG477,1,1)/OFFSET(DATA!$F$6,BR$10,$AG477,1,1),0)</f>
        <v>0</v>
      </c>
      <c r="BS477" s="205">
        <f ca="1">IF($AH477&gt;0,OFFSET(DATA!$F$6,BS$10+27*(7-$AG$8),$AG477,1,1)/OFFSET(DATA!$F$6,BS$10,$AG477,1,1),0)</f>
        <v>0</v>
      </c>
      <c r="BT477" s="205">
        <f ca="1">IF($AH477&gt;0,OFFSET(DATA!$F$6,BT$10+27*(7-$AG$8),$AG477,1,1)/OFFSET(DATA!$F$6,BT$10,$AG477,1,1),0)</f>
        <v>0</v>
      </c>
      <c r="BU477" s="205">
        <f ca="1">IF($AH477&gt;0,OFFSET(DATA!$F$6,BU$10+27*(7-$AG$8),$AG477,1,1)/OFFSET(DATA!$F$6,BU$10,$AG477,1,1),0)</f>
        <v>0</v>
      </c>
      <c r="BV477" s="205">
        <f ca="1">IF($AH477&gt;0,OFFSET(DATA!$F$6,BV$10+27*(7-$AG$8),$AG477,1,1)/OFFSET(DATA!$F$6,BV$10,$AG477,1,1),0)</f>
        <v>0</v>
      </c>
      <c r="BW477" s="205">
        <f ca="1">IF($AH477&gt;0,OFFSET(DATA!$F$6,BW$10+27*(7-$AG$8),$AG477,1,1)/OFFSET(DATA!$F$6,BW$10,$AG477,1,1),0)</f>
        <v>0</v>
      </c>
      <c r="BX477" s="205">
        <f ca="1">IF($AH477&gt;0,OFFSET(DATA!$F$6,BX$10+27*(7-$AG$8),$AG477,1,1)/OFFSET(DATA!$F$6,BX$10,$AG477,1,1),0)</f>
        <v>0</v>
      </c>
      <c r="BY477" s="205">
        <f ca="1">IF($AH477&gt;0,OFFSET(DATA!$F$6,BY$10+27*(7-$AG$8),$AG477,1,1)/OFFSET(DATA!$F$6,BY$10,$AG477,1,1),0)</f>
        <v>0</v>
      </c>
    </row>
    <row r="478" spans="33:77" x14ac:dyDescent="0.2">
      <c r="AG478" s="472">
        <v>467</v>
      </c>
      <c r="AH478" s="471">
        <f ca="1">OFFSET(DATA!$F$6,$AG$10,$AG478,1,1)</f>
        <v>0</v>
      </c>
      <c r="AI478" s="205">
        <f ca="1">IF($AH478&gt;0,OFFSET(DATA!$F$6,$AG$10+27*AI$10,$AG478,1,1)/$AH478,0)</f>
        <v>0</v>
      </c>
      <c r="AJ478" s="205">
        <f ca="1">IF($AH478&gt;0,OFFSET(DATA!$F$6,$AG$10+27*AJ$10,$AG478,1,1)/$AH478,0)</f>
        <v>0</v>
      </c>
      <c r="AK478" s="205">
        <f ca="1">IF($AH478&gt;0,OFFSET(DATA!$F$6,$AG$10+27*AK$10,$AG478,1,1)/$AH478,0)</f>
        <v>0</v>
      </c>
      <c r="AL478" s="205">
        <f ca="1">IF($AH478&gt;0,OFFSET(DATA!$F$6,$AG$10+27*AL$10,$AG478,1,1)/$AH478,0)</f>
        <v>0</v>
      </c>
      <c r="AM478" s="205">
        <f ca="1">IF($AH478&gt;0,OFFSET(DATA!$F$6,$AG$10+27*AM$10,$AG478,1,1)/$AH478,0)</f>
        <v>0</v>
      </c>
      <c r="AN478" s="205">
        <f ca="1">IF($AH478&gt;0,OFFSET(DATA!$F$6,$AG$10+27*AN$10,$AG478,1,1)/$AH478,0)</f>
        <v>0</v>
      </c>
      <c r="AO478" s="472">
        <f ca="1">OFFSET(DATA!$F$6,$AG$10+27*AO$10,$AG478,1,1)</f>
        <v>0</v>
      </c>
      <c r="AP478" s="472">
        <f t="shared" ca="1" si="14"/>
        <v>0</v>
      </c>
      <c r="AQ478" s="471"/>
      <c r="AR478" s="471">
        <f ca="1">OFFSET(DATA!$F$6,25,$AG478,1,1)</f>
        <v>0</v>
      </c>
      <c r="AS478" s="205">
        <f ca="1">IF($AR478&gt;0,OFFSET(DATA!$F$6,25+27*AS$10,$AG478,1,1)/$AR478,0)</f>
        <v>0</v>
      </c>
      <c r="AT478" s="205">
        <f ca="1">IF($AR478&gt;0,OFFSET(DATA!$F$6,25+27*AT$10,$AG478,1,1)/$AR478,0)</f>
        <v>0</v>
      </c>
      <c r="AU478" s="205">
        <f ca="1">IF($AR478&gt;0,OFFSET(DATA!$F$6,25+27*AU$10,$AG478,1,1)/$AR478,0)</f>
        <v>0</v>
      </c>
      <c r="AV478" s="205">
        <f ca="1">IF($AR478&gt;0,OFFSET(DATA!$F$6,25+27*AV$10,$AG478,1,1)/$AR478,0)</f>
        <v>0</v>
      </c>
      <c r="AW478" s="205">
        <f ca="1">IF($AR478&gt;0,OFFSET(DATA!$F$6,25+27*AW$10,$AG478,1,1)/$AR478,0)</f>
        <v>0</v>
      </c>
      <c r="AX478" s="205">
        <f ca="1">IF($AR478&gt;0,OFFSET(DATA!$F$6,25+27*AX$10,$AG478,1,1)/$AR478,0)</f>
        <v>0</v>
      </c>
      <c r="AY478" s="471"/>
      <c r="AZ478" s="471"/>
      <c r="BA478" s="472">
        <f t="shared" ca="1" si="13"/>
        <v>1</v>
      </c>
      <c r="BB478" s="205">
        <f ca="1">IF($AH478&gt;0,OFFSET(DATA!$F$6,BB$10+27*(7-$AG$8),$AG478,1,1)/OFFSET(DATA!$F$6,BB$10,$AG478,1,1),0)</f>
        <v>0</v>
      </c>
      <c r="BC478" s="205">
        <f ca="1">IF($AH478&gt;0,OFFSET(DATA!$F$6,BC$10+27*(7-$AG$8),$AG478,1,1)/OFFSET(DATA!$F$6,BC$10,$AG478,1,1),0)</f>
        <v>0</v>
      </c>
      <c r="BD478" s="205">
        <f ca="1">IF($AH478&gt;0,OFFSET(DATA!$F$6,BD$10+27*(7-$AG$8),$AG478,1,1)/OFFSET(DATA!$F$6,BD$10,$AG478,1,1),0)</f>
        <v>0</v>
      </c>
      <c r="BE478" s="205">
        <f ca="1">IF($AH478&gt;0,OFFSET(DATA!$F$6,BE$10+27*(7-$AG$8),$AG478,1,1)/OFFSET(DATA!$F$6,BE$10,$AG478,1,1),0)</f>
        <v>0</v>
      </c>
      <c r="BF478" s="205">
        <f ca="1">IF($AH478&gt;0,OFFSET(DATA!$F$6,BF$10+27*(7-$AG$8),$AG478,1,1)/OFFSET(DATA!$F$6,BF$10,$AG478,1,1),0)</f>
        <v>0</v>
      </c>
      <c r="BG478" s="205">
        <f ca="1">IF($AH478&gt;0,OFFSET(DATA!$F$6,BG$10+27*(7-$AG$8),$AG478,1,1)/OFFSET(DATA!$F$6,BG$10,$AG478,1,1),0)</f>
        <v>0</v>
      </c>
      <c r="BH478" s="205">
        <f ca="1">IF($AH478&gt;0,OFFSET(DATA!$F$6,BH$10+27*(7-$AG$8),$AG478,1,1)/OFFSET(DATA!$F$6,BH$10,$AG478,1,1),0)</f>
        <v>0</v>
      </c>
      <c r="BI478" s="205">
        <f ca="1">IF($AH478&gt;0,OFFSET(DATA!$F$6,BI$10+27*(7-$AG$8),$AG478,1,1)/OFFSET(DATA!$F$6,BI$10,$AG478,1,1),0)</f>
        <v>0</v>
      </c>
      <c r="BJ478" s="205">
        <f ca="1">IF($AH478&gt;0,OFFSET(DATA!$F$6,BJ$10+27*(7-$AG$8),$AG478,1,1)/OFFSET(DATA!$F$6,BJ$10,$AG478,1,1),0)</f>
        <v>0</v>
      </c>
      <c r="BK478" s="205">
        <f ca="1">IF($AH478&gt;0,OFFSET(DATA!$F$6,BK$10+27*(7-$AG$8),$AG478,1,1)/OFFSET(DATA!$F$6,BK$10,$AG478,1,1),0)</f>
        <v>0</v>
      </c>
      <c r="BL478" s="205">
        <f ca="1">IF($AH478&gt;0,OFFSET(DATA!$F$6,BL$10+27*(7-$AG$8),$AG478,1,1)/OFFSET(DATA!$F$6,BL$10,$AG478,1,1),0)</f>
        <v>0</v>
      </c>
      <c r="BM478" s="205">
        <f ca="1">IF($AH478&gt;0,OFFSET(DATA!$F$6,BM$10+27*(7-$AG$8),$AG478,1,1)/OFFSET(DATA!$F$6,BM$10,$AG478,1,1),0)</f>
        <v>0</v>
      </c>
      <c r="BN478" s="205">
        <f ca="1">IF($AH478&gt;0,OFFSET(DATA!$F$6,BN$10+27*(7-$AG$8),$AG478,1,1)/OFFSET(DATA!$F$6,BN$10,$AG478,1,1),0)</f>
        <v>0</v>
      </c>
      <c r="BO478" s="205">
        <f ca="1">IF($AH478&gt;0,OFFSET(DATA!$F$6,BO$10+27*(7-$AG$8),$AG478,1,1)/OFFSET(DATA!$F$6,BO$10,$AG478,1,1),0)</f>
        <v>0</v>
      </c>
      <c r="BP478" s="205">
        <f ca="1">IF($AH478&gt;0,OFFSET(DATA!$F$6,BP$10+27*(7-$AG$8),$AG478,1,1)/OFFSET(DATA!$F$6,BP$10,$AG478,1,1),0)</f>
        <v>0</v>
      </c>
      <c r="BQ478" s="205">
        <f ca="1">IF($AH478&gt;0,OFFSET(DATA!$F$6,BQ$10+27*(7-$AG$8),$AG478,1,1)/OFFSET(DATA!$F$6,BQ$10,$AG478,1,1),0)</f>
        <v>0</v>
      </c>
      <c r="BR478" s="205">
        <f ca="1">IF($AH478&gt;0,OFFSET(DATA!$F$6,BR$10+27*(7-$AG$8),$AG478,1,1)/OFFSET(DATA!$F$6,BR$10,$AG478,1,1),0)</f>
        <v>0</v>
      </c>
      <c r="BS478" s="205">
        <f ca="1">IF($AH478&gt;0,OFFSET(DATA!$F$6,BS$10+27*(7-$AG$8),$AG478,1,1)/OFFSET(DATA!$F$6,BS$10,$AG478,1,1),0)</f>
        <v>0</v>
      </c>
      <c r="BT478" s="205">
        <f ca="1">IF($AH478&gt;0,OFFSET(DATA!$F$6,BT$10+27*(7-$AG$8),$AG478,1,1)/OFFSET(DATA!$F$6,BT$10,$AG478,1,1),0)</f>
        <v>0</v>
      </c>
      <c r="BU478" s="205">
        <f ca="1">IF($AH478&gt;0,OFFSET(DATA!$F$6,BU$10+27*(7-$AG$8),$AG478,1,1)/OFFSET(DATA!$F$6,BU$10,$AG478,1,1),0)</f>
        <v>0</v>
      </c>
      <c r="BV478" s="205">
        <f ca="1">IF($AH478&gt;0,OFFSET(DATA!$F$6,BV$10+27*(7-$AG$8),$AG478,1,1)/OFFSET(DATA!$F$6,BV$10,$AG478,1,1),0)</f>
        <v>0</v>
      </c>
      <c r="BW478" s="205">
        <f ca="1">IF($AH478&gt;0,OFFSET(DATA!$F$6,BW$10+27*(7-$AG$8),$AG478,1,1)/OFFSET(DATA!$F$6,BW$10,$AG478,1,1),0)</f>
        <v>0</v>
      </c>
      <c r="BX478" s="205">
        <f ca="1">IF($AH478&gt;0,OFFSET(DATA!$F$6,BX$10+27*(7-$AG$8),$AG478,1,1)/OFFSET(DATA!$F$6,BX$10,$AG478,1,1),0)</f>
        <v>0</v>
      </c>
      <c r="BY478" s="205">
        <f ca="1">IF($AH478&gt;0,OFFSET(DATA!$F$6,BY$10+27*(7-$AG$8),$AG478,1,1)/OFFSET(DATA!$F$6,BY$10,$AG478,1,1),0)</f>
        <v>0</v>
      </c>
    </row>
    <row r="479" spans="33:77" x14ac:dyDescent="0.2">
      <c r="AG479" s="472">
        <v>468</v>
      </c>
      <c r="AH479" s="471">
        <f ca="1">OFFSET(DATA!$F$6,$AG$10,$AG479,1,1)</f>
        <v>0</v>
      </c>
      <c r="AI479" s="205">
        <f ca="1">IF($AH479&gt;0,OFFSET(DATA!$F$6,$AG$10+27*AI$10,$AG479,1,1)/$AH479,0)</f>
        <v>0</v>
      </c>
      <c r="AJ479" s="205">
        <f ca="1">IF($AH479&gt;0,OFFSET(DATA!$F$6,$AG$10+27*AJ$10,$AG479,1,1)/$AH479,0)</f>
        <v>0</v>
      </c>
      <c r="AK479" s="205">
        <f ca="1">IF($AH479&gt;0,OFFSET(DATA!$F$6,$AG$10+27*AK$10,$AG479,1,1)/$AH479,0)</f>
        <v>0</v>
      </c>
      <c r="AL479" s="205">
        <f ca="1">IF($AH479&gt;0,OFFSET(DATA!$F$6,$AG$10+27*AL$10,$AG479,1,1)/$AH479,0)</f>
        <v>0</v>
      </c>
      <c r="AM479" s="205">
        <f ca="1">IF($AH479&gt;0,OFFSET(DATA!$F$6,$AG$10+27*AM$10,$AG479,1,1)/$AH479,0)</f>
        <v>0</v>
      </c>
      <c r="AN479" s="205">
        <f ca="1">IF($AH479&gt;0,OFFSET(DATA!$F$6,$AG$10+27*AN$10,$AG479,1,1)/$AH479,0)</f>
        <v>0</v>
      </c>
      <c r="AO479" s="472">
        <f ca="1">OFFSET(DATA!$F$6,$AG$10+27*AO$10,$AG479,1,1)</f>
        <v>0</v>
      </c>
      <c r="AP479" s="472">
        <f t="shared" ca="1" si="14"/>
        <v>0</v>
      </c>
      <c r="AQ479" s="471"/>
      <c r="AR479" s="471">
        <f ca="1">OFFSET(DATA!$F$6,25,$AG479,1,1)</f>
        <v>0</v>
      </c>
      <c r="AS479" s="205">
        <f ca="1">IF($AR479&gt;0,OFFSET(DATA!$F$6,25+27*AS$10,$AG479,1,1)/$AR479,0)</f>
        <v>0</v>
      </c>
      <c r="AT479" s="205">
        <f ca="1">IF($AR479&gt;0,OFFSET(DATA!$F$6,25+27*AT$10,$AG479,1,1)/$AR479,0)</f>
        <v>0</v>
      </c>
      <c r="AU479" s="205">
        <f ca="1">IF($AR479&gt;0,OFFSET(DATA!$F$6,25+27*AU$10,$AG479,1,1)/$AR479,0)</f>
        <v>0</v>
      </c>
      <c r="AV479" s="205">
        <f ca="1">IF($AR479&gt;0,OFFSET(DATA!$F$6,25+27*AV$10,$AG479,1,1)/$AR479,0)</f>
        <v>0</v>
      </c>
      <c r="AW479" s="205">
        <f ca="1">IF($AR479&gt;0,OFFSET(DATA!$F$6,25+27*AW$10,$AG479,1,1)/$AR479,0)</f>
        <v>0</v>
      </c>
      <c r="AX479" s="205">
        <f ca="1">IF($AR479&gt;0,OFFSET(DATA!$F$6,25+27*AX$10,$AG479,1,1)/$AR479,0)</f>
        <v>0</v>
      </c>
      <c r="AY479" s="471"/>
      <c r="AZ479" s="471"/>
      <c r="BA479" s="472">
        <f t="shared" ca="1" si="13"/>
        <v>1</v>
      </c>
      <c r="BB479" s="205">
        <f ca="1">IF($AH479&gt;0,OFFSET(DATA!$F$6,BB$10+27*(7-$AG$8),$AG479,1,1)/OFFSET(DATA!$F$6,BB$10,$AG479,1,1),0)</f>
        <v>0</v>
      </c>
      <c r="BC479" s="205">
        <f ca="1">IF($AH479&gt;0,OFFSET(DATA!$F$6,BC$10+27*(7-$AG$8),$AG479,1,1)/OFFSET(DATA!$F$6,BC$10,$AG479,1,1),0)</f>
        <v>0</v>
      </c>
      <c r="BD479" s="205">
        <f ca="1">IF($AH479&gt;0,OFFSET(DATA!$F$6,BD$10+27*(7-$AG$8),$AG479,1,1)/OFFSET(DATA!$F$6,BD$10,$AG479,1,1),0)</f>
        <v>0</v>
      </c>
      <c r="BE479" s="205">
        <f ca="1">IF($AH479&gt;0,OFFSET(DATA!$F$6,BE$10+27*(7-$AG$8),$AG479,1,1)/OFFSET(DATA!$F$6,BE$10,$AG479,1,1),0)</f>
        <v>0</v>
      </c>
      <c r="BF479" s="205">
        <f ca="1">IF($AH479&gt;0,OFFSET(DATA!$F$6,BF$10+27*(7-$AG$8),$AG479,1,1)/OFFSET(DATA!$F$6,BF$10,$AG479,1,1),0)</f>
        <v>0</v>
      </c>
      <c r="BG479" s="205">
        <f ca="1">IF($AH479&gt;0,OFFSET(DATA!$F$6,BG$10+27*(7-$AG$8),$AG479,1,1)/OFFSET(DATA!$F$6,BG$10,$AG479,1,1),0)</f>
        <v>0</v>
      </c>
      <c r="BH479" s="205">
        <f ca="1">IF($AH479&gt;0,OFFSET(DATA!$F$6,BH$10+27*(7-$AG$8),$AG479,1,1)/OFFSET(DATA!$F$6,BH$10,$AG479,1,1),0)</f>
        <v>0</v>
      </c>
      <c r="BI479" s="205">
        <f ca="1">IF($AH479&gt;0,OFFSET(DATA!$F$6,BI$10+27*(7-$AG$8),$AG479,1,1)/OFFSET(DATA!$F$6,BI$10,$AG479,1,1),0)</f>
        <v>0</v>
      </c>
      <c r="BJ479" s="205">
        <f ca="1">IF($AH479&gt;0,OFFSET(DATA!$F$6,BJ$10+27*(7-$AG$8),$AG479,1,1)/OFFSET(DATA!$F$6,BJ$10,$AG479,1,1),0)</f>
        <v>0</v>
      </c>
      <c r="BK479" s="205">
        <f ca="1">IF($AH479&gt;0,OFFSET(DATA!$F$6,BK$10+27*(7-$AG$8),$AG479,1,1)/OFFSET(DATA!$F$6,BK$10,$AG479,1,1),0)</f>
        <v>0</v>
      </c>
      <c r="BL479" s="205">
        <f ca="1">IF($AH479&gt;0,OFFSET(DATA!$F$6,BL$10+27*(7-$AG$8),$AG479,1,1)/OFFSET(DATA!$F$6,BL$10,$AG479,1,1),0)</f>
        <v>0</v>
      </c>
      <c r="BM479" s="205">
        <f ca="1">IF($AH479&gt;0,OFFSET(DATA!$F$6,BM$10+27*(7-$AG$8),$AG479,1,1)/OFFSET(DATA!$F$6,BM$10,$AG479,1,1),0)</f>
        <v>0</v>
      </c>
      <c r="BN479" s="205">
        <f ca="1">IF($AH479&gt;0,OFFSET(DATA!$F$6,BN$10+27*(7-$AG$8),$AG479,1,1)/OFFSET(DATA!$F$6,BN$10,$AG479,1,1),0)</f>
        <v>0</v>
      </c>
      <c r="BO479" s="205">
        <f ca="1">IF($AH479&gt;0,OFFSET(DATA!$F$6,BO$10+27*(7-$AG$8),$AG479,1,1)/OFFSET(DATA!$F$6,BO$10,$AG479,1,1),0)</f>
        <v>0</v>
      </c>
      <c r="BP479" s="205">
        <f ca="1">IF($AH479&gt;0,OFFSET(DATA!$F$6,BP$10+27*(7-$AG$8),$AG479,1,1)/OFFSET(DATA!$F$6,BP$10,$AG479,1,1),0)</f>
        <v>0</v>
      </c>
      <c r="BQ479" s="205">
        <f ca="1">IF($AH479&gt;0,OFFSET(DATA!$F$6,BQ$10+27*(7-$AG$8),$AG479,1,1)/OFFSET(DATA!$F$6,BQ$10,$AG479,1,1),0)</f>
        <v>0</v>
      </c>
      <c r="BR479" s="205">
        <f ca="1">IF($AH479&gt;0,OFFSET(DATA!$F$6,BR$10+27*(7-$AG$8),$AG479,1,1)/OFFSET(DATA!$F$6,BR$10,$AG479,1,1),0)</f>
        <v>0</v>
      </c>
      <c r="BS479" s="205">
        <f ca="1">IF($AH479&gt;0,OFFSET(DATA!$F$6,BS$10+27*(7-$AG$8),$AG479,1,1)/OFFSET(DATA!$F$6,BS$10,$AG479,1,1),0)</f>
        <v>0</v>
      </c>
      <c r="BT479" s="205">
        <f ca="1">IF($AH479&gt;0,OFFSET(DATA!$F$6,BT$10+27*(7-$AG$8),$AG479,1,1)/OFFSET(DATA!$F$6,BT$10,$AG479,1,1),0)</f>
        <v>0</v>
      </c>
      <c r="BU479" s="205">
        <f ca="1">IF($AH479&gt;0,OFFSET(DATA!$F$6,BU$10+27*(7-$AG$8),$AG479,1,1)/OFFSET(DATA!$F$6,BU$10,$AG479,1,1),0)</f>
        <v>0</v>
      </c>
      <c r="BV479" s="205">
        <f ca="1">IF($AH479&gt;0,OFFSET(DATA!$F$6,BV$10+27*(7-$AG$8),$AG479,1,1)/OFFSET(DATA!$F$6,BV$10,$AG479,1,1),0)</f>
        <v>0</v>
      </c>
      <c r="BW479" s="205">
        <f ca="1">IF($AH479&gt;0,OFFSET(DATA!$F$6,BW$10+27*(7-$AG$8),$AG479,1,1)/OFFSET(DATA!$F$6,BW$10,$AG479,1,1),0)</f>
        <v>0</v>
      </c>
      <c r="BX479" s="205">
        <f ca="1">IF($AH479&gt;0,OFFSET(DATA!$F$6,BX$10+27*(7-$AG$8),$AG479,1,1)/OFFSET(DATA!$F$6,BX$10,$AG479,1,1),0)</f>
        <v>0</v>
      </c>
      <c r="BY479" s="205">
        <f ca="1">IF($AH479&gt;0,OFFSET(DATA!$F$6,BY$10+27*(7-$AG$8),$AG479,1,1)/OFFSET(DATA!$F$6,BY$10,$AG479,1,1),0)</f>
        <v>0</v>
      </c>
    </row>
    <row r="480" spans="33:77" x14ac:dyDescent="0.2">
      <c r="AG480" s="472">
        <v>469</v>
      </c>
      <c r="AH480" s="471">
        <f ca="1">OFFSET(DATA!$F$6,$AG$10,$AG480,1,1)</f>
        <v>0</v>
      </c>
      <c r="AI480" s="205">
        <f ca="1">IF($AH480&gt;0,OFFSET(DATA!$F$6,$AG$10+27*AI$10,$AG480,1,1)/$AH480,0)</f>
        <v>0</v>
      </c>
      <c r="AJ480" s="205">
        <f ca="1">IF($AH480&gt;0,OFFSET(DATA!$F$6,$AG$10+27*AJ$10,$AG480,1,1)/$AH480,0)</f>
        <v>0</v>
      </c>
      <c r="AK480" s="205">
        <f ca="1">IF($AH480&gt;0,OFFSET(DATA!$F$6,$AG$10+27*AK$10,$AG480,1,1)/$AH480,0)</f>
        <v>0</v>
      </c>
      <c r="AL480" s="205">
        <f ca="1">IF($AH480&gt;0,OFFSET(DATA!$F$6,$AG$10+27*AL$10,$AG480,1,1)/$AH480,0)</f>
        <v>0</v>
      </c>
      <c r="AM480" s="205">
        <f ca="1">IF($AH480&gt;0,OFFSET(DATA!$F$6,$AG$10+27*AM$10,$AG480,1,1)/$AH480,0)</f>
        <v>0</v>
      </c>
      <c r="AN480" s="205">
        <f ca="1">IF($AH480&gt;0,OFFSET(DATA!$F$6,$AG$10+27*AN$10,$AG480,1,1)/$AH480,0)</f>
        <v>0</v>
      </c>
      <c r="AO480" s="472">
        <f ca="1">OFFSET(DATA!$F$6,$AG$10+27*AO$10,$AG480,1,1)</f>
        <v>0</v>
      </c>
      <c r="AP480" s="472">
        <f t="shared" ca="1" si="14"/>
        <v>0</v>
      </c>
      <c r="AQ480" s="471"/>
      <c r="AR480" s="471">
        <f ca="1">OFFSET(DATA!$F$6,25,$AG480,1,1)</f>
        <v>0</v>
      </c>
      <c r="AS480" s="205">
        <f ca="1">IF($AR480&gt;0,OFFSET(DATA!$F$6,25+27*AS$10,$AG480,1,1)/$AR480,0)</f>
        <v>0</v>
      </c>
      <c r="AT480" s="205">
        <f ca="1">IF($AR480&gt;0,OFFSET(DATA!$F$6,25+27*AT$10,$AG480,1,1)/$AR480,0)</f>
        <v>0</v>
      </c>
      <c r="AU480" s="205">
        <f ca="1">IF($AR480&gt;0,OFFSET(DATA!$F$6,25+27*AU$10,$AG480,1,1)/$AR480,0)</f>
        <v>0</v>
      </c>
      <c r="AV480" s="205">
        <f ca="1">IF($AR480&gt;0,OFFSET(DATA!$F$6,25+27*AV$10,$AG480,1,1)/$AR480,0)</f>
        <v>0</v>
      </c>
      <c r="AW480" s="205">
        <f ca="1">IF($AR480&gt;0,OFFSET(DATA!$F$6,25+27*AW$10,$AG480,1,1)/$AR480,0)</f>
        <v>0</v>
      </c>
      <c r="AX480" s="205">
        <f ca="1">IF($AR480&gt;0,OFFSET(DATA!$F$6,25+27*AX$10,$AG480,1,1)/$AR480,0)</f>
        <v>0</v>
      </c>
      <c r="AY480" s="471"/>
      <c r="AZ480" s="471"/>
      <c r="BA480" s="472">
        <f t="shared" ca="1" si="13"/>
        <v>1</v>
      </c>
      <c r="BB480" s="205">
        <f ca="1">IF($AH480&gt;0,OFFSET(DATA!$F$6,BB$10+27*(7-$AG$8),$AG480,1,1)/OFFSET(DATA!$F$6,BB$10,$AG480,1,1),0)</f>
        <v>0</v>
      </c>
      <c r="BC480" s="205">
        <f ca="1">IF($AH480&gt;0,OFFSET(DATA!$F$6,BC$10+27*(7-$AG$8),$AG480,1,1)/OFFSET(DATA!$F$6,BC$10,$AG480,1,1),0)</f>
        <v>0</v>
      </c>
      <c r="BD480" s="205">
        <f ca="1">IF($AH480&gt;0,OFFSET(DATA!$F$6,BD$10+27*(7-$AG$8),$AG480,1,1)/OFFSET(DATA!$F$6,BD$10,$AG480,1,1),0)</f>
        <v>0</v>
      </c>
      <c r="BE480" s="205">
        <f ca="1">IF($AH480&gt;0,OFFSET(DATA!$F$6,BE$10+27*(7-$AG$8),$AG480,1,1)/OFFSET(DATA!$F$6,BE$10,$AG480,1,1),0)</f>
        <v>0</v>
      </c>
      <c r="BF480" s="205">
        <f ca="1">IF($AH480&gt;0,OFFSET(DATA!$F$6,BF$10+27*(7-$AG$8),$AG480,1,1)/OFFSET(DATA!$F$6,BF$10,$AG480,1,1),0)</f>
        <v>0</v>
      </c>
      <c r="BG480" s="205">
        <f ca="1">IF($AH480&gt;0,OFFSET(DATA!$F$6,BG$10+27*(7-$AG$8),$AG480,1,1)/OFFSET(DATA!$F$6,BG$10,$AG480,1,1),0)</f>
        <v>0</v>
      </c>
      <c r="BH480" s="205">
        <f ca="1">IF($AH480&gt;0,OFFSET(DATA!$F$6,BH$10+27*(7-$AG$8),$AG480,1,1)/OFFSET(DATA!$F$6,BH$10,$AG480,1,1),0)</f>
        <v>0</v>
      </c>
      <c r="BI480" s="205">
        <f ca="1">IF($AH480&gt;0,OFFSET(DATA!$F$6,BI$10+27*(7-$AG$8),$AG480,1,1)/OFFSET(DATA!$F$6,BI$10,$AG480,1,1),0)</f>
        <v>0</v>
      </c>
      <c r="BJ480" s="205">
        <f ca="1">IF($AH480&gt;0,OFFSET(DATA!$F$6,BJ$10+27*(7-$AG$8),$AG480,1,1)/OFFSET(DATA!$F$6,BJ$10,$AG480,1,1),0)</f>
        <v>0</v>
      </c>
      <c r="BK480" s="205">
        <f ca="1">IF($AH480&gt;0,OFFSET(DATA!$F$6,BK$10+27*(7-$AG$8),$AG480,1,1)/OFFSET(DATA!$F$6,BK$10,$AG480,1,1),0)</f>
        <v>0</v>
      </c>
      <c r="BL480" s="205">
        <f ca="1">IF($AH480&gt;0,OFFSET(DATA!$F$6,BL$10+27*(7-$AG$8),$AG480,1,1)/OFFSET(DATA!$F$6,BL$10,$AG480,1,1),0)</f>
        <v>0</v>
      </c>
      <c r="BM480" s="205">
        <f ca="1">IF($AH480&gt;0,OFFSET(DATA!$F$6,BM$10+27*(7-$AG$8),$AG480,1,1)/OFFSET(DATA!$F$6,BM$10,$AG480,1,1),0)</f>
        <v>0</v>
      </c>
      <c r="BN480" s="205">
        <f ca="1">IF($AH480&gt;0,OFFSET(DATA!$F$6,BN$10+27*(7-$AG$8),$AG480,1,1)/OFFSET(DATA!$F$6,BN$10,$AG480,1,1),0)</f>
        <v>0</v>
      </c>
      <c r="BO480" s="205">
        <f ca="1">IF($AH480&gt;0,OFFSET(DATA!$F$6,BO$10+27*(7-$AG$8),$AG480,1,1)/OFFSET(DATA!$F$6,BO$10,$AG480,1,1),0)</f>
        <v>0</v>
      </c>
      <c r="BP480" s="205">
        <f ca="1">IF($AH480&gt;0,OFFSET(DATA!$F$6,BP$10+27*(7-$AG$8),$AG480,1,1)/OFFSET(DATA!$F$6,BP$10,$AG480,1,1),0)</f>
        <v>0</v>
      </c>
      <c r="BQ480" s="205">
        <f ca="1">IF($AH480&gt;0,OFFSET(DATA!$F$6,BQ$10+27*(7-$AG$8),$AG480,1,1)/OFFSET(DATA!$F$6,BQ$10,$AG480,1,1),0)</f>
        <v>0</v>
      </c>
      <c r="BR480" s="205">
        <f ca="1">IF($AH480&gt;0,OFFSET(DATA!$F$6,BR$10+27*(7-$AG$8),$AG480,1,1)/OFFSET(DATA!$F$6,BR$10,$AG480,1,1),0)</f>
        <v>0</v>
      </c>
      <c r="BS480" s="205">
        <f ca="1">IF($AH480&gt;0,OFFSET(DATA!$F$6,BS$10+27*(7-$AG$8),$AG480,1,1)/OFFSET(DATA!$F$6,BS$10,$AG480,1,1),0)</f>
        <v>0</v>
      </c>
      <c r="BT480" s="205">
        <f ca="1">IF($AH480&gt;0,OFFSET(DATA!$F$6,BT$10+27*(7-$AG$8),$AG480,1,1)/OFFSET(DATA!$F$6,BT$10,$AG480,1,1),0)</f>
        <v>0</v>
      </c>
      <c r="BU480" s="205">
        <f ca="1">IF($AH480&gt;0,OFFSET(DATA!$F$6,BU$10+27*(7-$AG$8),$AG480,1,1)/OFFSET(DATA!$F$6,BU$10,$AG480,1,1),0)</f>
        <v>0</v>
      </c>
      <c r="BV480" s="205">
        <f ca="1">IF($AH480&gt;0,OFFSET(DATA!$F$6,BV$10+27*(7-$AG$8),$AG480,1,1)/OFFSET(DATA!$F$6,BV$10,$AG480,1,1),0)</f>
        <v>0</v>
      </c>
      <c r="BW480" s="205">
        <f ca="1">IF($AH480&gt;0,OFFSET(DATA!$F$6,BW$10+27*(7-$AG$8),$AG480,1,1)/OFFSET(DATA!$F$6,BW$10,$AG480,1,1),0)</f>
        <v>0</v>
      </c>
      <c r="BX480" s="205">
        <f ca="1">IF($AH480&gt;0,OFFSET(DATA!$F$6,BX$10+27*(7-$AG$8),$AG480,1,1)/OFFSET(DATA!$F$6,BX$10,$AG480,1,1),0)</f>
        <v>0</v>
      </c>
      <c r="BY480" s="205">
        <f ca="1">IF($AH480&gt;0,OFFSET(DATA!$F$6,BY$10+27*(7-$AG$8),$AG480,1,1)/OFFSET(DATA!$F$6,BY$10,$AG480,1,1),0)</f>
        <v>0</v>
      </c>
    </row>
    <row r="481" spans="33:77" x14ac:dyDescent="0.2">
      <c r="AG481" s="472">
        <v>470</v>
      </c>
      <c r="AH481" s="471">
        <f ca="1">OFFSET(DATA!$F$6,$AG$10,$AG481,1,1)</f>
        <v>0</v>
      </c>
      <c r="AI481" s="205">
        <f ca="1">IF($AH481&gt;0,OFFSET(DATA!$F$6,$AG$10+27*AI$10,$AG481,1,1)/$AH481,0)</f>
        <v>0</v>
      </c>
      <c r="AJ481" s="205">
        <f ca="1">IF($AH481&gt;0,OFFSET(DATA!$F$6,$AG$10+27*AJ$10,$AG481,1,1)/$AH481,0)</f>
        <v>0</v>
      </c>
      <c r="AK481" s="205">
        <f ca="1">IF($AH481&gt;0,OFFSET(DATA!$F$6,$AG$10+27*AK$10,$AG481,1,1)/$AH481,0)</f>
        <v>0</v>
      </c>
      <c r="AL481" s="205">
        <f ca="1">IF($AH481&gt;0,OFFSET(DATA!$F$6,$AG$10+27*AL$10,$AG481,1,1)/$AH481,0)</f>
        <v>0</v>
      </c>
      <c r="AM481" s="205">
        <f ca="1">IF($AH481&gt;0,OFFSET(DATA!$F$6,$AG$10+27*AM$10,$AG481,1,1)/$AH481,0)</f>
        <v>0</v>
      </c>
      <c r="AN481" s="205">
        <f ca="1">IF($AH481&gt;0,OFFSET(DATA!$F$6,$AG$10+27*AN$10,$AG481,1,1)/$AH481,0)</f>
        <v>0</v>
      </c>
      <c r="AO481" s="472">
        <f ca="1">OFFSET(DATA!$F$6,$AG$10+27*AO$10,$AG481,1,1)</f>
        <v>0</v>
      </c>
      <c r="AP481" s="472">
        <f t="shared" ca="1" si="14"/>
        <v>0</v>
      </c>
      <c r="AQ481" s="471"/>
      <c r="AR481" s="471">
        <f ca="1">OFFSET(DATA!$F$6,25,$AG481,1,1)</f>
        <v>0</v>
      </c>
      <c r="AS481" s="205">
        <f ca="1">IF($AR481&gt;0,OFFSET(DATA!$F$6,25+27*AS$10,$AG481,1,1)/$AR481,0)</f>
        <v>0</v>
      </c>
      <c r="AT481" s="205">
        <f ca="1">IF($AR481&gt;0,OFFSET(DATA!$F$6,25+27*AT$10,$AG481,1,1)/$AR481,0)</f>
        <v>0</v>
      </c>
      <c r="AU481" s="205">
        <f ca="1">IF($AR481&gt;0,OFFSET(DATA!$F$6,25+27*AU$10,$AG481,1,1)/$AR481,0)</f>
        <v>0</v>
      </c>
      <c r="AV481" s="205">
        <f ca="1">IF($AR481&gt;0,OFFSET(DATA!$F$6,25+27*AV$10,$AG481,1,1)/$AR481,0)</f>
        <v>0</v>
      </c>
      <c r="AW481" s="205">
        <f ca="1">IF($AR481&gt;0,OFFSET(DATA!$F$6,25+27*AW$10,$AG481,1,1)/$AR481,0)</f>
        <v>0</v>
      </c>
      <c r="AX481" s="205">
        <f ca="1">IF($AR481&gt;0,OFFSET(DATA!$F$6,25+27*AX$10,$AG481,1,1)/$AR481,0)</f>
        <v>0</v>
      </c>
      <c r="AY481" s="471"/>
      <c r="AZ481" s="471"/>
      <c r="BA481" s="472">
        <f t="shared" ca="1" si="13"/>
        <v>1</v>
      </c>
      <c r="BB481" s="205">
        <f ca="1">IF($AH481&gt;0,OFFSET(DATA!$F$6,BB$10+27*(7-$AG$8),$AG481,1,1)/OFFSET(DATA!$F$6,BB$10,$AG481,1,1),0)</f>
        <v>0</v>
      </c>
      <c r="BC481" s="205">
        <f ca="1">IF($AH481&gt;0,OFFSET(DATA!$F$6,BC$10+27*(7-$AG$8),$AG481,1,1)/OFFSET(DATA!$F$6,BC$10,$AG481,1,1),0)</f>
        <v>0</v>
      </c>
      <c r="BD481" s="205">
        <f ca="1">IF($AH481&gt;0,OFFSET(DATA!$F$6,BD$10+27*(7-$AG$8),$AG481,1,1)/OFFSET(DATA!$F$6,BD$10,$AG481,1,1),0)</f>
        <v>0</v>
      </c>
      <c r="BE481" s="205">
        <f ca="1">IF($AH481&gt;0,OFFSET(DATA!$F$6,BE$10+27*(7-$AG$8),$AG481,1,1)/OFFSET(DATA!$F$6,BE$10,$AG481,1,1),0)</f>
        <v>0</v>
      </c>
      <c r="BF481" s="205">
        <f ca="1">IF($AH481&gt;0,OFFSET(DATA!$F$6,BF$10+27*(7-$AG$8),$AG481,1,1)/OFFSET(DATA!$F$6,BF$10,$AG481,1,1),0)</f>
        <v>0</v>
      </c>
      <c r="BG481" s="205">
        <f ca="1">IF($AH481&gt;0,OFFSET(DATA!$F$6,BG$10+27*(7-$AG$8),$AG481,1,1)/OFFSET(DATA!$F$6,BG$10,$AG481,1,1),0)</f>
        <v>0</v>
      </c>
      <c r="BH481" s="205">
        <f ca="1">IF($AH481&gt;0,OFFSET(DATA!$F$6,BH$10+27*(7-$AG$8),$AG481,1,1)/OFFSET(DATA!$F$6,BH$10,$AG481,1,1),0)</f>
        <v>0</v>
      </c>
      <c r="BI481" s="205">
        <f ca="1">IF($AH481&gt;0,OFFSET(DATA!$F$6,BI$10+27*(7-$AG$8),$AG481,1,1)/OFFSET(DATA!$F$6,BI$10,$AG481,1,1),0)</f>
        <v>0</v>
      </c>
      <c r="BJ481" s="205">
        <f ca="1">IF($AH481&gt;0,OFFSET(DATA!$F$6,BJ$10+27*(7-$AG$8),$AG481,1,1)/OFFSET(DATA!$F$6,BJ$10,$AG481,1,1),0)</f>
        <v>0</v>
      </c>
      <c r="BK481" s="205">
        <f ca="1">IF($AH481&gt;0,OFFSET(DATA!$F$6,BK$10+27*(7-$AG$8),$AG481,1,1)/OFFSET(DATA!$F$6,BK$10,$AG481,1,1),0)</f>
        <v>0</v>
      </c>
      <c r="BL481" s="205">
        <f ca="1">IF($AH481&gt;0,OFFSET(DATA!$F$6,BL$10+27*(7-$AG$8),$AG481,1,1)/OFFSET(DATA!$F$6,BL$10,$AG481,1,1),0)</f>
        <v>0</v>
      </c>
      <c r="BM481" s="205">
        <f ca="1">IF($AH481&gt;0,OFFSET(DATA!$F$6,BM$10+27*(7-$AG$8),$AG481,1,1)/OFFSET(DATA!$F$6,BM$10,$AG481,1,1),0)</f>
        <v>0</v>
      </c>
      <c r="BN481" s="205">
        <f ca="1">IF($AH481&gt;0,OFFSET(DATA!$F$6,BN$10+27*(7-$AG$8),$AG481,1,1)/OFFSET(DATA!$F$6,BN$10,$AG481,1,1),0)</f>
        <v>0</v>
      </c>
      <c r="BO481" s="205">
        <f ca="1">IF($AH481&gt;0,OFFSET(DATA!$F$6,BO$10+27*(7-$AG$8),$AG481,1,1)/OFFSET(DATA!$F$6,BO$10,$AG481,1,1),0)</f>
        <v>0</v>
      </c>
      <c r="BP481" s="205">
        <f ca="1">IF($AH481&gt;0,OFFSET(DATA!$F$6,BP$10+27*(7-$AG$8),$AG481,1,1)/OFFSET(DATA!$F$6,BP$10,$AG481,1,1),0)</f>
        <v>0</v>
      </c>
      <c r="BQ481" s="205">
        <f ca="1">IF($AH481&gt;0,OFFSET(DATA!$F$6,BQ$10+27*(7-$AG$8),$AG481,1,1)/OFFSET(DATA!$F$6,BQ$10,$AG481,1,1),0)</f>
        <v>0</v>
      </c>
      <c r="BR481" s="205">
        <f ca="1">IF($AH481&gt;0,OFFSET(DATA!$F$6,BR$10+27*(7-$AG$8),$AG481,1,1)/OFFSET(DATA!$F$6,BR$10,$AG481,1,1),0)</f>
        <v>0</v>
      </c>
      <c r="BS481" s="205">
        <f ca="1">IF($AH481&gt;0,OFFSET(DATA!$F$6,BS$10+27*(7-$AG$8),$AG481,1,1)/OFFSET(DATA!$F$6,BS$10,$AG481,1,1),0)</f>
        <v>0</v>
      </c>
      <c r="BT481" s="205">
        <f ca="1">IF($AH481&gt;0,OFFSET(DATA!$F$6,BT$10+27*(7-$AG$8),$AG481,1,1)/OFFSET(DATA!$F$6,BT$10,$AG481,1,1),0)</f>
        <v>0</v>
      </c>
      <c r="BU481" s="205">
        <f ca="1">IF($AH481&gt;0,OFFSET(DATA!$F$6,BU$10+27*(7-$AG$8),$AG481,1,1)/OFFSET(DATA!$F$6,BU$10,$AG481,1,1),0)</f>
        <v>0</v>
      </c>
      <c r="BV481" s="205">
        <f ca="1">IF($AH481&gt;0,OFFSET(DATA!$F$6,BV$10+27*(7-$AG$8),$AG481,1,1)/OFFSET(DATA!$F$6,BV$10,$AG481,1,1),0)</f>
        <v>0</v>
      </c>
      <c r="BW481" s="205">
        <f ca="1">IF($AH481&gt;0,OFFSET(DATA!$F$6,BW$10+27*(7-$AG$8),$AG481,1,1)/OFFSET(DATA!$F$6,BW$10,$AG481,1,1),0)</f>
        <v>0</v>
      </c>
      <c r="BX481" s="205">
        <f ca="1">IF($AH481&gt;0,OFFSET(DATA!$F$6,BX$10+27*(7-$AG$8),$AG481,1,1)/OFFSET(DATA!$F$6,BX$10,$AG481,1,1),0)</f>
        <v>0</v>
      </c>
      <c r="BY481" s="205">
        <f ca="1">IF($AH481&gt;0,OFFSET(DATA!$F$6,BY$10+27*(7-$AG$8),$AG481,1,1)/OFFSET(DATA!$F$6,BY$10,$AG481,1,1),0)</f>
        <v>0</v>
      </c>
    </row>
    <row r="482" spans="33:77" x14ac:dyDescent="0.2">
      <c r="AG482" s="472">
        <v>471</v>
      </c>
      <c r="AH482" s="471">
        <f ca="1">OFFSET(DATA!$F$6,$AG$10,$AG482,1,1)</f>
        <v>0</v>
      </c>
      <c r="AI482" s="205">
        <f ca="1">IF($AH482&gt;0,OFFSET(DATA!$F$6,$AG$10+27*AI$10,$AG482,1,1)/$AH482,0)</f>
        <v>0</v>
      </c>
      <c r="AJ482" s="205">
        <f ca="1">IF($AH482&gt;0,OFFSET(DATA!$F$6,$AG$10+27*AJ$10,$AG482,1,1)/$AH482,0)</f>
        <v>0</v>
      </c>
      <c r="AK482" s="205">
        <f ca="1">IF($AH482&gt;0,OFFSET(DATA!$F$6,$AG$10+27*AK$10,$AG482,1,1)/$AH482,0)</f>
        <v>0</v>
      </c>
      <c r="AL482" s="205">
        <f ca="1">IF($AH482&gt;0,OFFSET(DATA!$F$6,$AG$10+27*AL$10,$AG482,1,1)/$AH482,0)</f>
        <v>0</v>
      </c>
      <c r="AM482" s="205">
        <f ca="1">IF($AH482&gt;0,OFFSET(DATA!$F$6,$AG$10+27*AM$10,$AG482,1,1)/$AH482,0)</f>
        <v>0</v>
      </c>
      <c r="AN482" s="205">
        <f ca="1">IF($AH482&gt;0,OFFSET(DATA!$F$6,$AG$10+27*AN$10,$AG482,1,1)/$AH482,0)</f>
        <v>0</v>
      </c>
      <c r="AO482" s="472">
        <f ca="1">OFFSET(DATA!$F$6,$AG$10+27*AO$10,$AG482,1,1)</f>
        <v>0</v>
      </c>
      <c r="AP482" s="472">
        <f t="shared" ca="1" si="14"/>
        <v>0</v>
      </c>
      <c r="AQ482" s="471"/>
      <c r="AR482" s="471">
        <f ca="1">OFFSET(DATA!$F$6,25,$AG482,1,1)</f>
        <v>0</v>
      </c>
      <c r="AS482" s="205">
        <f ca="1">IF($AR482&gt;0,OFFSET(DATA!$F$6,25+27*AS$10,$AG482,1,1)/$AR482,0)</f>
        <v>0</v>
      </c>
      <c r="AT482" s="205">
        <f ca="1">IF($AR482&gt;0,OFFSET(DATA!$F$6,25+27*AT$10,$AG482,1,1)/$AR482,0)</f>
        <v>0</v>
      </c>
      <c r="AU482" s="205">
        <f ca="1">IF($AR482&gt;0,OFFSET(DATA!$F$6,25+27*AU$10,$AG482,1,1)/$AR482,0)</f>
        <v>0</v>
      </c>
      <c r="AV482" s="205">
        <f ca="1">IF($AR482&gt;0,OFFSET(DATA!$F$6,25+27*AV$10,$AG482,1,1)/$AR482,0)</f>
        <v>0</v>
      </c>
      <c r="AW482" s="205">
        <f ca="1">IF($AR482&gt;0,OFFSET(DATA!$F$6,25+27*AW$10,$AG482,1,1)/$AR482,0)</f>
        <v>0</v>
      </c>
      <c r="AX482" s="205">
        <f ca="1">IF($AR482&gt;0,OFFSET(DATA!$F$6,25+27*AX$10,$AG482,1,1)/$AR482,0)</f>
        <v>0</v>
      </c>
      <c r="AY482" s="471"/>
      <c r="AZ482" s="471"/>
      <c r="BA482" s="472">
        <f t="shared" ca="1" si="13"/>
        <v>1</v>
      </c>
      <c r="BB482" s="205">
        <f ca="1">IF($AH482&gt;0,OFFSET(DATA!$F$6,BB$10+27*(7-$AG$8),$AG482,1,1)/OFFSET(DATA!$F$6,BB$10,$AG482,1,1),0)</f>
        <v>0</v>
      </c>
      <c r="BC482" s="205">
        <f ca="1">IF($AH482&gt;0,OFFSET(DATA!$F$6,BC$10+27*(7-$AG$8),$AG482,1,1)/OFFSET(DATA!$F$6,BC$10,$AG482,1,1),0)</f>
        <v>0</v>
      </c>
      <c r="BD482" s="205">
        <f ca="1">IF($AH482&gt;0,OFFSET(DATA!$F$6,BD$10+27*(7-$AG$8),$AG482,1,1)/OFFSET(DATA!$F$6,BD$10,$AG482,1,1),0)</f>
        <v>0</v>
      </c>
      <c r="BE482" s="205">
        <f ca="1">IF($AH482&gt;0,OFFSET(DATA!$F$6,BE$10+27*(7-$AG$8),$AG482,1,1)/OFFSET(DATA!$F$6,BE$10,$AG482,1,1),0)</f>
        <v>0</v>
      </c>
      <c r="BF482" s="205">
        <f ca="1">IF($AH482&gt;0,OFFSET(DATA!$F$6,BF$10+27*(7-$AG$8),$AG482,1,1)/OFFSET(DATA!$F$6,BF$10,$AG482,1,1),0)</f>
        <v>0</v>
      </c>
      <c r="BG482" s="205">
        <f ca="1">IF($AH482&gt;0,OFFSET(DATA!$F$6,BG$10+27*(7-$AG$8),$AG482,1,1)/OFFSET(DATA!$F$6,BG$10,$AG482,1,1),0)</f>
        <v>0</v>
      </c>
      <c r="BH482" s="205">
        <f ca="1">IF($AH482&gt;0,OFFSET(DATA!$F$6,BH$10+27*(7-$AG$8),$AG482,1,1)/OFFSET(DATA!$F$6,BH$10,$AG482,1,1),0)</f>
        <v>0</v>
      </c>
      <c r="BI482" s="205">
        <f ca="1">IF($AH482&gt;0,OFFSET(DATA!$F$6,BI$10+27*(7-$AG$8),$AG482,1,1)/OFFSET(DATA!$F$6,BI$10,$AG482,1,1),0)</f>
        <v>0</v>
      </c>
      <c r="BJ482" s="205">
        <f ca="1">IF($AH482&gt;0,OFFSET(DATA!$F$6,BJ$10+27*(7-$AG$8),$AG482,1,1)/OFFSET(DATA!$F$6,BJ$10,$AG482,1,1),0)</f>
        <v>0</v>
      </c>
      <c r="BK482" s="205">
        <f ca="1">IF($AH482&gt;0,OFFSET(DATA!$F$6,BK$10+27*(7-$AG$8),$AG482,1,1)/OFFSET(DATA!$F$6,BK$10,$AG482,1,1),0)</f>
        <v>0</v>
      </c>
      <c r="BL482" s="205">
        <f ca="1">IF($AH482&gt;0,OFFSET(DATA!$F$6,BL$10+27*(7-$AG$8),$AG482,1,1)/OFFSET(DATA!$F$6,BL$10,$AG482,1,1),0)</f>
        <v>0</v>
      </c>
      <c r="BM482" s="205">
        <f ca="1">IF($AH482&gt;0,OFFSET(DATA!$F$6,BM$10+27*(7-$AG$8),$AG482,1,1)/OFFSET(DATA!$F$6,BM$10,$AG482,1,1),0)</f>
        <v>0</v>
      </c>
      <c r="BN482" s="205">
        <f ca="1">IF($AH482&gt;0,OFFSET(DATA!$F$6,BN$10+27*(7-$AG$8),$AG482,1,1)/OFFSET(DATA!$F$6,BN$10,$AG482,1,1),0)</f>
        <v>0</v>
      </c>
      <c r="BO482" s="205">
        <f ca="1">IF($AH482&gt;0,OFFSET(DATA!$F$6,BO$10+27*(7-$AG$8),$AG482,1,1)/OFFSET(DATA!$F$6,BO$10,$AG482,1,1),0)</f>
        <v>0</v>
      </c>
      <c r="BP482" s="205">
        <f ca="1">IF($AH482&gt;0,OFFSET(DATA!$F$6,BP$10+27*(7-$AG$8),$AG482,1,1)/OFFSET(DATA!$F$6,BP$10,$AG482,1,1),0)</f>
        <v>0</v>
      </c>
      <c r="BQ482" s="205">
        <f ca="1">IF($AH482&gt;0,OFFSET(DATA!$F$6,BQ$10+27*(7-$AG$8),$AG482,1,1)/OFFSET(DATA!$F$6,BQ$10,$AG482,1,1),0)</f>
        <v>0</v>
      </c>
      <c r="BR482" s="205">
        <f ca="1">IF($AH482&gt;0,OFFSET(DATA!$F$6,BR$10+27*(7-$AG$8),$AG482,1,1)/OFFSET(DATA!$F$6,BR$10,$AG482,1,1),0)</f>
        <v>0</v>
      </c>
      <c r="BS482" s="205">
        <f ca="1">IF($AH482&gt;0,OFFSET(DATA!$F$6,BS$10+27*(7-$AG$8),$AG482,1,1)/OFFSET(DATA!$F$6,BS$10,$AG482,1,1),0)</f>
        <v>0</v>
      </c>
      <c r="BT482" s="205">
        <f ca="1">IF($AH482&gt;0,OFFSET(DATA!$F$6,BT$10+27*(7-$AG$8),$AG482,1,1)/OFFSET(DATA!$F$6,BT$10,$AG482,1,1),0)</f>
        <v>0</v>
      </c>
      <c r="BU482" s="205">
        <f ca="1">IF($AH482&gt;0,OFFSET(DATA!$F$6,BU$10+27*(7-$AG$8),$AG482,1,1)/OFFSET(DATA!$F$6,BU$10,$AG482,1,1),0)</f>
        <v>0</v>
      </c>
      <c r="BV482" s="205">
        <f ca="1">IF($AH482&gt;0,OFFSET(DATA!$F$6,BV$10+27*(7-$AG$8),$AG482,1,1)/OFFSET(DATA!$F$6,BV$10,$AG482,1,1),0)</f>
        <v>0</v>
      </c>
      <c r="BW482" s="205">
        <f ca="1">IF($AH482&gt;0,OFFSET(DATA!$F$6,BW$10+27*(7-$AG$8),$AG482,1,1)/OFFSET(DATA!$F$6,BW$10,$AG482,1,1),0)</f>
        <v>0</v>
      </c>
      <c r="BX482" s="205">
        <f ca="1">IF($AH482&gt;0,OFFSET(DATA!$F$6,BX$10+27*(7-$AG$8),$AG482,1,1)/OFFSET(DATA!$F$6,BX$10,$AG482,1,1),0)</f>
        <v>0</v>
      </c>
      <c r="BY482" s="205">
        <f ca="1">IF($AH482&gt;0,OFFSET(DATA!$F$6,BY$10+27*(7-$AG$8),$AG482,1,1)/OFFSET(DATA!$F$6,BY$10,$AG482,1,1),0)</f>
        <v>0</v>
      </c>
    </row>
    <row r="483" spans="33:77" x14ac:dyDescent="0.2">
      <c r="AG483" s="472">
        <v>472</v>
      </c>
      <c r="AH483" s="471">
        <f ca="1">OFFSET(DATA!$F$6,$AG$10,$AG483,1,1)</f>
        <v>0</v>
      </c>
      <c r="AI483" s="205">
        <f ca="1">IF($AH483&gt;0,OFFSET(DATA!$F$6,$AG$10+27*AI$10,$AG483,1,1)/$AH483,0)</f>
        <v>0</v>
      </c>
      <c r="AJ483" s="205">
        <f ca="1">IF($AH483&gt;0,OFFSET(DATA!$F$6,$AG$10+27*AJ$10,$AG483,1,1)/$AH483,0)</f>
        <v>0</v>
      </c>
      <c r="AK483" s="205">
        <f ca="1">IF($AH483&gt;0,OFFSET(DATA!$F$6,$AG$10+27*AK$10,$AG483,1,1)/$AH483,0)</f>
        <v>0</v>
      </c>
      <c r="AL483" s="205">
        <f ca="1">IF($AH483&gt;0,OFFSET(DATA!$F$6,$AG$10+27*AL$10,$AG483,1,1)/$AH483,0)</f>
        <v>0</v>
      </c>
      <c r="AM483" s="205">
        <f ca="1">IF($AH483&gt;0,OFFSET(DATA!$F$6,$AG$10+27*AM$10,$AG483,1,1)/$AH483,0)</f>
        <v>0</v>
      </c>
      <c r="AN483" s="205">
        <f ca="1">IF($AH483&gt;0,OFFSET(DATA!$F$6,$AG$10+27*AN$10,$AG483,1,1)/$AH483,0)</f>
        <v>0</v>
      </c>
      <c r="AO483" s="472">
        <f ca="1">OFFSET(DATA!$F$6,$AG$10+27*AO$10,$AG483,1,1)</f>
        <v>0</v>
      </c>
      <c r="AP483" s="472">
        <f t="shared" ca="1" si="14"/>
        <v>0</v>
      </c>
      <c r="AQ483" s="471"/>
      <c r="AR483" s="471">
        <f ca="1">OFFSET(DATA!$F$6,25,$AG483,1,1)</f>
        <v>0</v>
      </c>
      <c r="AS483" s="205">
        <f ca="1">IF($AR483&gt;0,OFFSET(DATA!$F$6,25+27*AS$10,$AG483,1,1)/$AR483,0)</f>
        <v>0</v>
      </c>
      <c r="AT483" s="205">
        <f ca="1">IF($AR483&gt;0,OFFSET(DATA!$F$6,25+27*AT$10,$AG483,1,1)/$AR483,0)</f>
        <v>0</v>
      </c>
      <c r="AU483" s="205">
        <f ca="1">IF($AR483&gt;0,OFFSET(DATA!$F$6,25+27*AU$10,$AG483,1,1)/$AR483,0)</f>
        <v>0</v>
      </c>
      <c r="AV483" s="205">
        <f ca="1">IF($AR483&gt;0,OFFSET(DATA!$F$6,25+27*AV$10,$AG483,1,1)/$AR483,0)</f>
        <v>0</v>
      </c>
      <c r="AW483" s="205">
        <f ca="1">IF($AR483&gt;0,OFFSET(DATA!$F$6,25+27*AW$10,$AG483,1,1)/$AR483,0)</f>
        <v>0</v>
      </c>
      <c r="AX483" s="205">
        <f ca="1">IF($AR483&gt;0,OFFSET(DATA!$F$6,25+27*AX$10,$AG483,1,1)/$AR483,0)</f>
        <v>0</v>
      </c>
      <c r="AY483" s="471"/>
      <c r="AZ483" s="471"/>
      <c r="BA483" s="472">
        <f t="shared" ref="BA483:BA491" ca="1" si="15">RANK(OFFSET($BA482,$AG$12,$AG$10,1,1),$BB483:$BY483,OFFSET($AZ$21,7-$AG$8,0,1,1))</f>
        <v>1</v>
      </c>
      <c r="BB483" s="205">
        <f ca="1">IF($AH483&gt;0,OFFSET(DATA!$F$6,BB$10+27*(7-$AG$8),$AG483,1,1)/OFFSET(DATA!$F$6,BB$10,$AG483,1,1),0)</f>
        <v>0</v>
      </c>
      <c r="BC483" s="205">
        <f ca="1">IF($AH483&gt;0,OFFSET(DATA!$F$6,BC$10+27*(7-$AG$8),$AG483,1,1)/OFFSET(DATA!$F$6,BC$10,$AG483,1,1),0)</f>
        <v>0</v>
      </c>
      <c r="BD483" s="205">
        <f ca="1">IF($AH483&gt;0,OFFSET(DATA!$F$6,BD$10+27*(7-$AG$8),$AG483,1,1)/OFFSET(DATA!$F$6,BD$10,$AG483,1,1),0)</f>
        <v>0</v>
      </c>
      <c r="BE483" s="205">
        <f ca="1">IF($AH483&gt;0,OFFSET(DATA!$F$6,BE$10+27*(7-$AG$8),$AG483,1,1)/OFFSET(DATA!$F$6,BE$10,$AG483,1,1),0)</f>
        <v>0</v>
      </c>
      <c r="BF483" s="205">
        <f ca="1">IF($AH483&gt;0,OFFSET(DATA!$F$6,BF$10+27*(7-$AG$8),$AG483,1,1)/OFFSET(DATA!$F$6,BF$10,$AG483,1,1),0)</f>
        <v>0</v>
      </c>
      <c r="BG483" s="205">
        <f ca="1">IF($AH483&gt;0,OFFSET(DATA!$F$6,BG$10+27*(7-$AG$8),$AG483,1,1)/OFFSET(DATA!$F$6,BG$10,$AG483,1,1),0)</f>
        <v>0</v>
      </c>
      <c r="BH483" s="205">
        <f ca="1">IF($AH483&gt;0,OFFSET(DATA!$F$6,BH$10+27*(7-$AG$8),$AG483,1,1)/OFFSET(DATA!$F$6,BH$10,$AG483,1,1),0)</f>
        <v>0</v>
      </c>
      <c r="BI483" s="205">
        <f ca="1">IF($AH483&gt;0,OFFSET(DATA!$F$6,BI$10+27*(7-$AG$8),$AG483,1,1)/OFFSET(DATA!$F$6,BI$10,$AG483,1,1),0)</f>
        <v>0</v>
      </c>
      <c r="BJ483" s="205">
        <f ca="1">IF($AH483&gt;0,OFFSET(DATA!$F$6,BJ$10+27*(7-$AG$8),$AG483,1,1)/OFFSET(DATA!$F$6,BJ$10,$AG483,1,1),0)</f>
        <v>0</v>
      </c>
      <c r="BK483" s="205">
        <f ca="1">IF($AH483&gt;0,OFFSET(DATA!$F$6,BK$10+27*(7-$AG$8),$AG483,1,1)/OFFSET(DATA!$F$6,BK$10,$AG483,1,1),0)</f>
        <v>0</v>
      </c>
      <c r="BL483" s="205">
        <f ca="1">IF($AH483&gt;0,OFFSET(DATA!$F$6,BL$10+27*(7-$AG$8),$AG483,1,1)/OFFSET(DATA!$F$6,BL$10,$AG483,1,1),0)</f>
        <v>0</v>
      </c>
      <c r="BM483" s="205">
        <f ca="1">IF($AH483&gt;0,OFFSET(DATA!$F$6,BM$10+27*(7-$AG$8),$AG483,1,1)/OFFSET(DATA!$F$6,BM$10,$AG483,1,1),0)</f>
        <v>0</v>
      </c>
      <c r="BN483" s="205">
        <f ca="1">IF($AH483&gt;0,OFFSET(DATA!$F$6,BN$10+27*(7-$AG$8),$AG483,1,1)/OFFSET(DATA!$F$6,BN$10,$AG483,1,1),0)</f>
        <v>0</v>
      </c>
      <c r="BO483" s="205">
        <f ca="1">IF($AH483&gt;0,OFFSET(DATA!$F$6,BO$10+27*(7-$AG$8),$AG483,1,1)/OFFSET(DATA!$F$6,BO$10,$AG483,1,1),0)</f>
        <v>0</v>
      </c>
      <c r="BP483" s="205">
        <f ca="1">IF($AH483&gt;0,OFFSET(DATA!$F$6,BP$10+27*(7-$AG$8),$AG483,1,1)/OFFSET(DATA!$F$6,BP$10,$AG483,1,1),0)</f>
        <v>0</v>
      </c>
      <c r="BQ483" s="205">
        <f ca="1">IF($AH483&gt;0,OFFSET(DATA!$F$6,BQ$10+27*(7-$AG$8),$AG483,1,1)/OFFSET(DATA!$F$6,BQ$10,$AG483,1,1),0)</f>
        <v>0</v>
      </c>
      <c r="BR483" s="205">
        <f ca="1">IF($AH483&gt;0,OFFSET(DATA!$F$6,BR$10+27*(7-$AG$8),$AG483,1,1)/OFFSET(DATA!$F$6,BR$10,$AG483,1,1),0)</f>
        <v>0</v>
      </c>
      <c r="BS483" s="205">
        <f ca="1">IF($AH483&gt;0,OFFSET(DATA!$F$6,BS$10+27*(7-$AG$8),$AG483,1,1)/OFFSET(DATA!$F$6,BS$10,$AG483,1,1),0)</f>
        <v>0</v>
      </c>
      <c r="BT483" s="205">
        <f ca="1">IF($AH483&gt;0,OFFSET(DATA!$F$6,BT$10+27*(7-$AG$8),$AG483,1,1)/OFFSET(DATA!$F$6,BT$10,$AG483,1,1),0)</f>
        <v>0</v>
      </c>
      <c r="BU483" s="205">
        <f ca="1">IF($AH483&gt;0,OFFSET(DATA!$F$6,BU$10+27*(7-$AG$8),$AG483,1,1)/OFFSET(DATA!$F$6,BU$10,$AG483,1,1),0)</f>
        <v>0</v>
      </c>
      <c r="BV483" s="205">
        <f ca="1">IF($AH483&gt;0,OFFSET(DATA!$F$6,BV$10+27*(7-$AG$8),$AG483,1,1)/OFFSET(DATA!$F$6,BV$10,$AG483,1,1),0)</f>
        <v>0</v>
      </c>
      <c r="BW483" s="205">
        <f ca="1">IF($AH483&gt;0,OFFSET(DATA!$F$6,BW$10+27*(7-$AG$8),$AG483,1,1)/OFFSET(DATA!$F$6,BW$10,$AG483,1,1),0)</f>
        <v>0</v>
      </c>
      <c r="BX483" s="205">
        <f ca="1">IF($AH483&gt;0,OFFSET(DATA!$F$6,BX$10+27*(7-$AG$8),$AG483,1,1)/OFFSET(DATA!$F$6,BX$10,$AG483,1,1),0)</f>
        <v>0</v>
      </c>
      <c r="BY483" s="205">
        <f ca="1">IF($AH483&gt;0,OFFSET(DATA!$F$6,BY$10+27*(7-$AG$8),$AG483,1,1)/OFFSET(DATA!$F$6,BY$10,$AG483,1,1),0)</f>
        <v>0</v>
      </c>
    </row>
    <row r="484" spans="33:77" x14ac:dyDescent="0.2">
      <c r="AG484" s="472">
        <v>473</v>
      </c>
      <c r="AH484" s="471">
        <f ca="1">OFFSET(DATA!$F$6,$AG$10,$AG484,1,1)</f>
        <v>0</v>
      </c>
      <c r="AI484" s="205">
        <f ca="1">IF($AH484&gt;0,OFFSET(DATA!$F$6,$AG$10+27*AI$10,$AG484,1,1)/$AH484,0)</f>
        <v>0</v>
      </c>
      <c r="AJ484" s="205">
        <f ca="1">IF($AH484&gt;0,OFFSET(DATA!$F$6,$AG$10+27*AJ$10,$AG484,1,1)/$AH484,0)</f>
        <v>0</v>
      </c>
      <c r="AK484" s="205">
        <f ca="1">IF($AH484&gt;0,OFFSET(DATA!$F$6,$AG$10+27*AK$10,$AG484,1,1)/$AH484,0)</f>
        <v>0</v>
      </c>
      <c r="AL484" s="205">
        <f ca="1">IF($AH484&gt;0,OFFSET(DATA!$F$6,$AG$10+27*AL$10,$AG484,1,1)/$AH484,0)</f>
        <v>0</v>
      </c>
      <c r="AM484" s="205">
        <f ca="1">IF($AH484&gt;0,OFFSET(DATA!$F$6,$AG$10+27*AM$10,$AG484,1,1)/$AH484,0)</f>
        <v>0</v>
      </c>
      <c r="AN484" s="205">
        <f ca="1">IF($AH484&gt;0,OFFSET(DATA!$F$6,$AG$10+27*AN$10,$AG484,1,1)/$AH484,0)</f>
        <v>0</v>
      </c>
      <c r="AO484" s="472">
        <f ca="1">OFFSET(DATA!$F$6,$AG$10+27*AO$10,$AG484,1,1)</f>
        <v>0</v>
      </c>
      <c r="AP484" s="472">
        <f t="shared" ca="1" si="14"/>
        <v>0</v>
      </c>
      <c r="AQ484" s="471"/>
      <c r="AR484" s="471">
        <f ca="1">OFFSET(DATA!$F$6,25,$AG484,1,1)</f>
        <v>0</v>
      </c>
      <c r="AS484" s="205">
        <f ca="1">IF($AR484&gt;0,OFFSET(DATA!$F$6,25+27*AS$10,$AG484,1,1)/$AR484,0)</f>
        <v>0</v>
      </c>
      <c r="AT484" s="205">
        <f ca="1">IF($AR484&gt;0,OFFSET(DATA!$F$6,25+27*AT$10,$AG484,1,1)/$AR484,0)</f>
        <v>0</v>
      </c>
      <c r="AU484" s="205">
        <f ca="1">IF($AR484&gt;0,OFFSET(DATA!$F$6,25+27*AU$10,$AG484,1,1)/$AR484,0)</f>
        <v>0</v>
      </c>
      <c r="AV484" s="205">
        <f ca="1">IF($AR484&gt;0,OFFSET(DATA!$F$6,25+27*AV$10,$AG484,1,1)/$AR484,0)</f>
        <v>0</v>
      </c>
      <c r="AW484" s="205">
        <f ca="1">IF($AR484&gt;0,OFFSET(DATA!$F$6,25+27*AW$10,$AG484,1,1)/$AR484,0)</f>
        <v>0</v>
      </c>
      <c r="AX484" s="205">
        <f ca="1">IF($AR484&gt;0,OFFSET(DATA!$F$6,25+27*AX$10,$AG484,1,1)/$AR484,0)</f>
        <v>0</v>
      </c>
      <c r="AY484" s="471"/>
      <c r="AZ484" s="471"/>
      <c r="BA484" s="472">
        <f t="shared" ca="1" si="15"/>
        <v>1</v>
      </c>
      <c r="BB484" s="205">
        <f ca="1">IF($AH484&gt;0,OFFSET(DATA!$F$6,BB$10+27*(7-$AG$8),$AG484,1,1)/OFFSET(DATA!$F$6,BB$10,$AG484,1,1),0)</f>
        <v>0</v>
      </c>
      <c r="BC484" s="205">
        <f ca="1">IF($AH484&gt;0,OFFSET(DATA!$F$6,BC$10+27*(7-$AG$8),$AG484,1,1)/OFFSET(DATA!$F$6,BC$10,$AG484,1,1),0)</f>
        <v>0</v>
      </c>
      <c r="BD484" s="205">
        <f ca="1">IF($AH484&gt;0,OFFSET(DATA!$F$6,BD$10+27*(7-$AG$8),$AG484,1,1)/OFFSET(DATA!$F$6,BD$10,$AG484,1,1),0)</f>
        <v>0</v>
      </c>
      <c r="BE484" s="205">
        <f ca="1">IF($AH484&gt;0,OFFSET(DATA!$F$6,BE$10+27*(7-$AG$8),$AG484,1,1)/OFFSET(DATA!$F$6,BE$10,$AG484,1,1),0)</f>
        <v>0</v>
      </c>
      <c r="BF484" s="205">
        <f ca="1">IF($AH484&gt;0,OFFSET(DATA!$F$6,BF$10+27*(7-$AG$8),$AG484,1,1)/OFFSET(DATA!$F$6,BF$10,$AG484,1,1),0)</f>
        <v>0</v>
      </c>
      <c r="BG484" s="205">
        <f ca="1">IF($AH484&gt;0,OFFSET(DATA!$F$6,BG$10+27*(7-$AG$8),$AG484,1,1)/OFFSET(DATA!$F$6,BG$10,$AG484,1,1),0)</f>
        <v>0</v>
      </c>
      <c r="BH484" s="205">
        <f ca="1">IF($AH484&gt;0,OFFSET(DATA!$F$6,BH$10+27*(7-$AG$8),$AG484,1,1)/OFFSET(DATA!$F$6,BH$10,$AG484,1,1),0)</f>
        <v>0</v>
      </c>
      <c r="BI484" s="205">
        <f ca="1">IF($AH484&gt;0,OFFSET(DATA!$F$6,BI$10+27*(7-$AG$8),$AG484,1,1)/OFFSET(DATA!$F$6,BI$10,$AG484,1,1),0)</f>
        <v>0</v>
      </c>
      <c r="BJ484" s="205">
        <f ca="1">IF($AH484&gt;0,OFFSET(DATA!$F$6,BJ$10+27*(7-$AG$8),$AG484,1,1)/OFFSET(DATA!$F$6,BJ$10,$AG484,1,1),0)</f>
        <v>0</v>
      </c>
      <c r="BK484" s="205">
        <f ca="1">IF($AH484&gt;0,OFFSET(DATA!$F$6,BK$10+27*(7-$AG$8),$AG484,1,1)/OFFSET(DATA!$F$6,BK$10,$AG484,1,1),0)</f>
        <v>0</v>
      </c>
      <c r="BL484" s="205">
        <f ca="1">IF($AH484&gt;0,OFFSET(DATA!$F$6,BL$10+27*(7-$AG$8),$AG484,1,1)/OFFSET(DATA!$F$6,BL$10,$AG484,1,1),0)</f>
        <v>0</v>
      </c>
      <c r="BM484" s="205">
        <f ca="1">IF($AH484&gt;0,OFFSET(DATA!$F$6,BM$10+27*(7-$AG$8),$AG484,1,1)/OFFSET(DATA!$F$6,BM$10,$AG484,1,1),0)</f>
        <v>0</v>
      </c>
      <c r="BN484" s="205">
        <f ca="1">IF($AH484&gt;0,OFFSET(DATA!$F$6,BN$10+27*(7-$AG$8),$AG484,1,1)/OFFSET(DATA!$F$6,BN$10,$AG484,1,1),0)</f>
        <v>0</v>
      </c>
      <c r="BO484" s="205">
        <f ca="1">IF($AH484&gt;0,OFFSET(DATA!$F$6,BO$10+27*(7-$AG$8),$AG484,1,1)/OFFSET(DATA!$F$6,BO$10,$AG484,1,1),0)</f>
        <v>0</v>
      </c>
      <c r="BP484" s="205">
        <f ca="1">IF($AH484&gt;0,OFFSET(DATA!$F$6,BP$10+27*(7-$AG$8),$AG484,1,1)/OFFSET(DATA!$F$6,BP$10,$AG484,1,1),0)</f>
        <v>0</v>
      </c>
      <c r="BQ484" s="205">
        <f ca="1">IF($AH484&gt;0,OFFSET(DATA!$F$6,BQ$10+27*(7-$AG$8),$AG484,1,1)/OFFSET(DATA!$F$6,BQ$10,$AG484,1,1),0)</f>
        <v>0</v>
      </c>
      <c r="BR484" s="205">
        <f ca="1">IF($AH484&gt;0,OFFSET(DATA!$F$6,BR$10+27*(7-$AG$8),$AG484,1,1)/OFFSET(DATA!$F$6,BR$10,$AG484,1,1),0)</f>
        <v>0</v>
      </c>
      <c r="BS484" s="205">
        <f ca="1">IF($AH484&gt;0,OFFSET(DATA!$F$6,BS$10+27*(7-$AG$8),$AG484,1,1)/OFFSET(DATA!$F$6,BS$10,$AG484,1,1),0)</f>
        <v>0</v>
      </c>
      <c r="BT484" s="205">
        <f ca="1">IF($AH484&gt;0,OFFSET(DATA!$F$6,BT$10+27*(7-$AG$8),$AG484,1,1)/OFFSET(DATA!$F$6,BT$10,$AG484,1,1),0)</f>
        <v>0</v>
      </c>
      <c r="BU484" s="205">
        <f ca="1">IF($AH484&gt;0,OFFSET(DATA!$F$6,BU$10+27*(7-$AG$8),$AG484,1,1)/OFFSET(DATA!$F$6,BU$10,$AG484,1,1),0)</f>
        <v>0</v>
      </c>
      <c r="BV484" s="205">
        <f ca="1">IF($AH484&gt;0,OFFSET(DATA!$F$6,BV$10+27*(7-$AG$8),$AG484,1,1)/OFFSET(DATA!$F$6,BV$10,$AG484,1,1),0)</f>
        <v>0</v>
      </c>
      <c r="BW484" s="205">
        <f ca="1">IF($AH484&gt;0,OFFSET(DATA!$F$6,BW$10+27*(7-$AG$8),$AG484,1,1)/OFFSET(DATA!$F$6,BW$10,$AG484,1,1),0)</f>
        <v>0</v>
      </c>
      <c r="BX484" s="205">
        <f ca="1">IF($AH484&gt;0,OFFSET(DATA!$F$6,BX$10+27*(7-$AG$8),$AG484,1,1)/OFFSET(DATA!$F$6,BX$10,$AG484,1,1),0)</f>
        <v>0</v>
      </c>
      <c r="BY484" s="205">
        <f ca="1">IF($AH484&gt;0,OFFSET(DATA!$F$6,BY$10+27*(7-$AG$8),$AG484,1,1)/OFFSET(DATA!$F$6,BY$10,$AG484,1,1),0)</f>
        <v>0</v>
      </c>
    </row>
    <row r="485" spans="33:77" x14ac:dyDescent="0.2">
      <c r="AG485" s="472">
        <v>474</v>
      </c>
      <c r="AH485" s="471">
        <f ca="1">OFFSET(DATA!$F$6,$AG$10,$AG485,1,1)</f>
        <v>0</v>
      </c>
      <c r="AI485" s="205">
        <f ca="1">IF($AH485&gt;0,OFFSET(DATA!$F$6,$AG$10+27*AI$10,$AG485,1,1)/$AH485,0)</f>
        <v>0</v>
      </c>
      <c r="AJ485" s="205">
        <f ca="1">IF($AH485&gt;0,OFFSET(DATA!$F$6,$AG$10+27*AJ$10,$AG485,1,1)/$AH485,0)</f>
        <v>0</v>
      </c>
      <c r="AK485" s="205">
        <f ca="1">IF($AH485&gt;0,OFFSET(DATA!$F$6,$AG$10+27*AK$10,$AG485,1,1)/$AH485,0)</f>
        <v>0</v>
      </c>
      <c r="AL485" s="205">
        <f ca="1">IF($AH485&gt;0,OFFSET(DATA!$F$6,$AG$10+27*AL$10,$AG485,1,1)/$AH485,0)</f>
        <v>0</v>
      </c>
      <c r="AM485" s="205">
        <f ca="1">IF($AH485&gt;0,OFFSET(DATA!$F$6,$AG$10+27*AM$10,$AG485,1,1)/$AH485,0)</f>
        <v>0</v>
      </c>
      <c r="AN485" s="205">
        <f ca="1">IF($AH485&gt;0,OFFSET(DATA!$F$6,$AG$10+27*AN$10,$AG485,1,1)/$AH485,0)</f>
        <v>0</v>
      </c>
      <c r="AO485" s="472">
        <f ca="1">OFFSET(DATA!$F$6,$AG$10+27*AO$10,$AG485,1,1)</f>
        <v>0</v>
      </c>
      <c r="AP485" s="472">
        <f t="shared" ca="1" si="14"/>
        <v>0</v>
      </c>
      <c r="AQ485" s="471"/>
      <c r="AR485" s="471">
        <f ca="1">OFFSET(DATA!$F$6,25,$AG485,1,1)</f>
        <v>0</v>
      </c>
      <c r="AS485" s="205">
        <f ca="1">IF($AR485&gt;0,OFFSET(DATA!$F$6,25+27*AS$10,$AG485,1,1)/$AR485,0)</f>
        <v>0</v>
      </c>
      <c r="AT485" s="205">
        <f ca="1">IF($AR485&gt;0,OFFSET(DATA!$F$6,25+27*AT$10,$AG485,1,1)/$AR485,0)</f>
        <v>0</v>
      </c>
      <c r="AU485" s="205">
        <f ca="1">IF($AR485&gt;0,OFFSET(DATA!$F$6,25+27*AU$10,$AG485,1,1)/$AR485,0)</f>
        <v>0</v>
      </c>
      <c r="AV485" s="205">
        <f ca="1">IF($AR485&gt;0,OFFSET(DATA!$F$6,25+27*AV$10,$AG485,1,1)/$AR485,0)</f>
        <v>0</v>
      </c>
      <c r="AW485" s="205">
        <f ca="1">IF($AR485&gt;0,OFFSET(DATA!$F$6,25+27*AW$10,$AG485,1,1)/$AR485,0)</f>
        <v>0</v>
      </c>
      <c r="AX485" s="205">
        <f ca="1">IF($AR485&gt;0,OFFSET(DATA!$F$6,25+27*AX$10,$AG485,1,1)/$AR485,0)</f>
        <v>0</v>
      </c>
      <c r="AY485" s="471"/>
      <c r="AZ485" s="471"/>
      <c r="BA485" s="472">
        <f t="shared" ca="1" si="15"/>
        <v>1</v>
      </c>
      <c r="BB485" s="205">
        <f ca="1">IF($AH485&gt;0,OFFSET(DATA!$F$6,BB$10+27*(7-$AG$8),$AG485,1,1)/OFFSET(DATA!$F$6,BB$10,$AG485,1,1),0)</f>
        <v>0</v>
      </c>
      <c r="BC485" s="205">
        <f ca="1">IF($AH485&gt;0,OFFSET(DATA!$F$6,BC$10+27*(7-$AG$8),$AG485,1,1)/OFFSET(DATA!$F$6,BC$10,$AG485,1,1),0)</f>
        <v>0</v>
      </c>
      <c r="BD485" s="205">
        <f ca="1">IF($AH485&gt;0,OFFSET(DATA!$F$6,BD$10+27*(7-$AG$8),$AG485,1,1)/OFFSET(DATA!$F$6,BD$10,$AG485,1,1),0)</f>
        <v>0</v>
      </c>
      <c r="BE485" s="205">
        <f ca="1">IF($AH485&gt;0,OFFSET(DATA!$F$6,BE$10+27*(7-$AG$8),$AG485,1,1)/OFFSET(DATA!$F$6,BE$10,$AG485,1,1),0)</f>
        <v>0</v>
      </c>
      <c r="BF485" s="205">
        <f ca="1">IF($AH485&gt;0,OFFSET(DATA!$F$6,BF$10+27*(7-$AG$8),$AG485,1,1)/OFFSET(DATA!$F$6,BF$10,$AG485,1,1),0)</f>
        <v>0</v>
      </c>
      <c r="BG485" s="205">
        <f ca="1">IF($AH485&gt;0,OFFSET(DATA!$F$6,BG$10+27*(7-$AG$8),$AG485,1,1)/OFFSET(DATA!$F$6,BG$10,$AG485,1,1),0)</f>
        <v>0</v>
      </c>
      <c r="BH485" s="205">
        <f ca="1">IF($AH485&gt;0,OFFSET(DATA!$F$6,BH$10+27*(7-$AG$8),$AG485,1,1)/OFFSET(DATA!$F$6,BH$10,$AG485,1,1),0)</f>
        <v>0</v>
      </c>
      <c r="BI485" s="205">
        <f ca="1">IF($AH485&gt;0,OFFSET(DATA!$F$6,BI$10+27*(7-$AG$8),$AG485,1,1)/OFFSET(DATA!$F$6,BI$10,$AG485,1,1),0)</f>
        <v>0</v>
      </c>
      <c r="BJ485" s="205">
        <f ca="1">IF($AH485&gt;0,OFFSET(DATA!$F$6,BJ$10+27*(7-$AG$8),$AG485,1,1)/OFFSET(DATA!$F$6,BJ$10,$AG485,1,1),0)</f>
        <v>0</v>
      </c>
      <c r="BK485" s="205">
        <f ca="1">IF($AH485&gt;0,OFFSET(DATA!$F$6,BK$10+27*(7-$AG$8),$AG485,1,1)/OFFSET(DATA!$F$6,BK$10,$AG485,1,1),0)</f>
        <v>0</v>
      </c>
      <c r="BL485" s="205">
        <f ca="1">IF($AH485&gt;0,OFFSET(DATA!$F$6,BL$10+27*(7-$AG$8),$AG485,1,1)/OFFSET(DATA!$F$6,BL$10,$AG485,1,1),0)</f>
        <v>0</v>
      </c>
      <c r="BM485" s="205">
        <f ca="1">IF($AH485&gt;0,OFFSET(DATA!$F$6,BM$10+27*(7-$AG$8),$AG485,1,1)/OFFSET(DATA!$F$6,BM$10,$AG485,1,1),0)</f>
        <v>0</v>
      </c>
      <c r="BN485" s="205">
        <f ca="1">IF($AH485&gt;0,OFFSET(DATA!$F$6,BN$10+27*(7-$AG$8),$AG485,1,1)/OFFSET(DATA!$F$6,BN$10,$AG485,1,1),0)</f>
        <v>0</v>
      </c>
      <c r="BO485" s="205">
        <f ca="1">IF($AH485&gt;0,OFFSET(DATA!$F$6,BO$10+27*(7-$AG$8),$AG485,1,1)/OFFSET(DATA!$F$6,BO$10,$AG485,1,1),0)</f>
        <v>0</v>
      </c>
      <c r="BP485" s="205">
        <f ca="1">IF($AH485&gt;0,OFFSET(DATA!$F$6,BP$10+27*(7-$AG$8),$AG485,1,1)/OFFSET(DATA!$F$6,BP$10,$AG485,1,1),0)</f>
        <v>0</v>
      </c>
      <c r="BQ485" s="205">
        <f ca="1">IF($AH485&gt;0,OFFSET(DATA!$F$6,BQ$10+27*(7-$AG$8),$AG485,1,1)/OFFSET(DATA!$F$6,BQ$10,$AG485,1,1),0)</f>
        <v>0</v>
      </c>
      <c r="BR485" s="205">
        <f ca="1">IF($AH485&gt;0,OFFSET(DATA!$F$6,BR$10+27*(7-$AG$8),$AG485,1,1)/OFFSET(DATA!$F$6,BR$10,$AG485,1,1),0)</f>
        <v>0</v>
      </c>
      <c r="BS485" s="205">
        <f ca="1">IF($AH485&gt;0,OFFSET(DATA!$F$6,BS$10+27*(7-$AG$8),$AG485,1,1)/OFFSET(DATA!$F$6,BS$10,$AG485,1,1),0)</f>
        <v>0</v>
      </c>
      <c r="BT485" s="205">
        <f ca="1">IF($AH485&gt;0,OFFSET(DATA!$F$6,BT$10+27*(7-$AG$8),$AG485,1,1)/OFFSET(DATA!$F$6,BT$10,$AG485,1,1),0)</f>
        <v>0</v>
      </c>
      <c r="BU485" s="205">
        <f ca="1">IF($AH485&gt;0,OFFSET(DATA!$F$6,BU$10+27*(7-$AG$8),$AG485,1,1)/OFFSET(DATA!$F$6,BU$10,$AG485,1,1),0)</f>
        <v>0</v>
      </c>
      <c r="BV485" s="205">
        <f ca="1">IF($AH485&gt;0,OFFSET(DATA!$F$6,BV$10+27*(7-$AG$8),$AG485,1,1)/OFFSET(DATA!$F$6,BV$10,$AG485,1,1),0)</f>
        <v>0</v>
      </c>
      <c r="BW485" s="205">
        <f ca="1">IF($AH485&gt;0,OFFSET(DATA!$F$6,BW$10+27*(7-$AG$8),$AG485,1,1)/OFFSET(DATA!$F$6,BW$10,$AG485,1,1),0)</f>
        <v>0</v>
      </c>
      <c r="BX485" s="205">
        <f ca="1">IF($AH485&gt;0,OFFSET(DATA!$F$6,BX$10+27*(7-$AG$8),$AG485,1,1)/OFFSET(DATA!$F$6,BX$10,$AG485,1,1),0)</f>
        <v>0</v>
      </c>
      <c r="BY485" s="205">
        <f ca="1">IF($AH485&gt;0,OFFSET(DATA!$F$6,BY$10+27*(7-$AG$8),$AG485,1,1)/OFFSET(DATA!$F$6,BY$10,$AG485,1,1),0)</f>
        <v>0</v>
      </c>
    </row>
    <row r="486" spans="33:77" x14ac:dyDescent="0.2">
      <c r="AG486" s="472">
        <v>475</v>
      </c>
      <c r="AH486" s="471">
        <f ca="1">OFFSET(DATA!$F$6,$AG$10,$AG486,1,1)</f>
        <v>0</v>
      </c>
      <c r="AI486" s="205">
        <f ca="1">IF($AH486&gt;0,OFFSET(DATA!$F$6,$AG$10+27*AI$10,$AG486,1,1)/$AH486,0)</f>
        <v>0</v>
      </c>
      <c r="AJ486" s="205">
        <f ca="1">IF($AH486&gt;0,OFFSET(DATA!$F$6,$AG$10+27*AJ$10,$AG486,1,1)/$AH486,0)</f>
        <v>0</v>
      </c>
      <c r="AK486" s="205">
        <f ca="1">IF($AH486&gt;0,OFFSET(DATA!$F$6,$AG$10+27*AK$10,$AG486,1,1)/$AH486,0)</f>
        <v>0</v>
      </c>
      <c r="AL486" s="205">
        <f ca="1">IF($AH486&gt;0,OFFSET(DATA!$F$6,$AG$10+27*AL$10,$AG486,1,1)/$AH486,0)</f>
        <v>0</v>
      </c>
      <c r="AM486" s="205">
        <f ca="1">IF($AH486&gt;0,OFFSET(DATA!$F$6,$AG$10+27*AM$10,$AG486,1,1)/$AH486,0)</f>
        <v>0</v>
      </c>
      <c r="AN486" s="205">
        <f ca="1">IF($AH486&gt;0,OFFSET(DATA!$F$6,$AG$10+27*AN$10,$AG486,1,1)/$AH486,0)</f>
        <v>0</v>
      </c>
      <c r="AO486" s="472">
        <f ca="1">OFFSET(DATA!$F$6,$AG$10+27*AO$10,$AG486,1,1)</f>
        <v>0</v>
      </c>
      <c r="AP486" s="472">
        <f t="shared" ca="1" si="14"/>
        <v>0</v>
      </c>
      <c r="AQ486" s="471"/>
      <c r="AR486" s="471">
        <f ca="1">OFFSET(DATA!$F$6,25,$AG486,1,1)</f>
        <v>0</v>
      </c>
      <c r="AS486" s="205">
        <f ca="1">IF($AR486&gt;0,OFFSET(DATA!$F$6,25+27*AS$10,$AG486,1,1)/$AR486,0)</f>
        <v>0</v>
      </c>
      <c r="AT486" s="205">
        <f ca="1">IF($AR486&gt;0,OFFSET(DATA!$F$6,25+27*AT$10,$AG486,1,1)/$AR486,0)</f>
        <v>0</v>
      </c>
      <c r="AU486" s="205">
        <f ca="1">IF($AR486&gt;0,OFFSET(DATA!$F$6,25+27*AU$10,$AG486,1,1)/$AR486,0)</f>
        <v>0</v>
      </c>
      <c r="AV486" s="205">
        <f ca="1">IF($AR486&gt;0,OFFSET(DATA!$F$6,25+27*AV$10,$AG486,1,1)/$AR486,0)</f>
        <v>0</v>
      </c>
      <c r="AW486" s="205">
        <f ca="1">IF($AR486&gt;0,OFFSET(DATA!$F$6,25+27*AW$10,$AG486,1,1)/$AR486,0)</f>
        <v>0</v>
      </c>
      <c r="AX486" s="205">
        <f ca="1">IF($AR486&gt;0,OFFSET(DATA!$F$6,25+27*AX$10,$AG486,1,1)/$AR486,0)</f>
        <v>0</v>
      </c>
      <c r="AY486" s="471"/>
      <c r="AZ486" s="471"/>
      <c r="BA486" s="472">
        <f t="shared" ca="1" si="15"/>
        <v>1</v>
      </c>
      <c r="BB486" s="205">
        <f ca="1">IF($AH486&gt;0,OFFSET(DATA!$F$6,BB$10+27*(7-$AG$8),$AG486,1,1)/OFFSET(DATA!$F$6,BB$10,$AG486,1,1),0)</f>
        <v>0</v>
      </c>
      <c r="BC486" s="205">
        <f ca="1">IF($AH486&gt;0,OFFSET(DATA!$F$6,BC$10+27*(7-$AG$8),$AG486,1,1)/OFFSET(DATA!$F$6,BC$10,$AG486,1,1),0)</f>
        <v>0</v>
      </c>
      <c r="BD486" s="205">
        <f ca="1">IF($AH486&gt;0,OFFSET(DATA!$F$6,BD$10+27*(7-$AG$8),$AG486,1,1)/OFFSET(DATA!$F$6,BD$10,$AG486,1,1),0)</f>
        <v>0</v>
      </c>
      <c r="BE486" s="205">
        <f ca="1">IF($AH486&gt;0,OFFSET(DATA!$F$6,BE$10+27*(7-$AG$8),$AG486,1,1)/OFFSET(DATA!$F$6,BE$10,$AG486,1,1),0)</f>
        <v>0</v>
      </c>
      <c r="BF486" s="205">
        <f ca="1">IF($AH486&gt;0,OFFSET(DATA!$F$6,BF$10+27*(7-$AG$8),$AG486,1,1)/OFFSET(DATA!$F$6,BF$10,$AG486,1,1),0)</f>
        <v>0</v>
      </c>
      <c r="BG486" s="205">
        <f ca="1">IF($AH486&gt;0,OFFSET(DATA!$F$6,BG$10+27*(7-$AG$8),$AG486,1,1)/OFFSET(DATA!$F$6,BG$10,$AG486,1,1),0)</f>
        <v>0</v>
      </c>
      <c r="BH486" s="205">
        <f ca="1">IF($AH486&gt;0,OFFSET(DATA!$F$6,BH$10+27*(7-$AG$8),$AG486,1,1)/OFFSET(DATA!$F$6,BH$10,$AG486,1,1),0)</f>
        <v>0</v>
      </c>
      <c r="BI486" s="205">
        <f ca="1">IF($AH486&gt;0,OFFSET(DATA!$F$6,BI$10+27*(7-$AG$8),$AG486,1,1)/OFFSET(DATA!$F$6,BI$10,$AG486,1,1),0)</f>
        <v>0</v>
      </c>
      <c r="BJ486" s="205">
        <f ca="1">IF($AH486&gt;0,OFFSET(DATA!$F$6,BJ$10+27*(7-$AG$8),$AG486,1,1)/OFFSET(DATA!$F$6,BJ$10,$AG486,1,1),0)</f>
        <v>0</v>
      </c>
      <c r="BK486" s="205">
        <f ca="1">IF($AH486&gt;0,OFFSET(DATA!$F$6,BK$10+27*(7-$AG$8),$AG486,1,1)/OFFSET(DATA!$F$6,BK$10,$AG486,1,1),0)</f>
        <v>0</v>
      </c>
      <c r="BL486" s="205">
        <f ca="1">IF($AH486&gt;0,OFFSET(DATA!$F$6,BL$10+27*(7-$AG$8),$AG486,1,1)/OFFSET(DATA!$F$6,BL$10,$AG486,1,1),0)</f>
        <v>0</v>
      </c>
      <c r="BM486" s="205">
        <f ca="1">IF($AH486&gt;0,OFFSET(DATA!$F$6,BM$10+27*(7-$AG$8),$AG486,1,1)/OFFSET(DATA!$F$6,BM$10,$AG486,1,1),0)</f>
        <v>0</v>
      </c>
      <c r="BN486" s="205">
        <f ca="1">IF($AH486&gt;0,OFFSET(DATA!$F$6,BN$10+27*(7-$AG$8),$AG486,1,1)/OFFSET(DATA!$F$6,BN$10,$AG486,1,1),0)</f>
        <v>0</v>
      </c>
      <c r="BO486" s="205">
        <f ca="1">IF($AH486&gt;0,OFFSET(DATA!$F$6,BO$10+27*(7-$AG$8),$AG486,1,1)/OFFSET(DATA!$F$6,BO$10,$AG486,1,1),0)</f>
        <v>0</v>
      </c>
      <c r="BP486" s="205">
        <f ca="1">IF($AH486&gt;0,OFFSET(DATA!$F$6,BP$10+27*(7-$AG$8),$AG486,1,1)/OFFSET(DATA!$F$6,BP$10,$AG486,1,1),0)</f>
        <v>0</v>
      </c>
      <c r="BQ486" s="205">
        <f ca="1">IF($AH486&gt;0,OFFSET(DATA!$F$6,BQ$10+27*(7-$AG$8),$AG486,1,1)/OFFSET(DATA!$F$6,BQ$10,$AG486,1,1),0)</f>
        <v>0</v>
      </c>
      <c r="BR486" s="205">
        <f ca="1">IF($AH486&gt;0,OFFSET(DATA!$F$6,BR$10+27*(7-$AG$8),$AG486,1,1)/OFFSET(DATA!$F$6,BR$10,$AG486,1,1),0)</f>
        <v>0</v>
      </c>
      <c r="BS486" s="205">
        <f ca="1">IF($AH486&gt;0,OFFSET(DATA!$F$6,BS$10+27*(7-$AG$8),$AG486,1,1)/OFFSET(DATA!$F$6,BS$10,$AG486,1,1),0)</f>
        <v>0</v>
      </c>
      <c r="BT486" s="205">
        <f ca="1">IF($AH486&gt;0,OFFSET(DATA!$F$6,BT$10+27*(7-$AG$8),$AG486,1,1)/OFFSET(DATA!$F$6,BT$10,$AG486,1,1),0)</f>
        <v>0</v>
      </c>
      <c r="BU486" s="205">
        <f ca="1">IF($AH486&gt;0,OFFSET(DATA!$F$6,BU$10+27*(7-$AG$8),$AG486,1,1)/OFFSET(DATA!$F$6,BU$10,$AG486,1,1),0)</f>
        <v>0</v>
      </c>
      <c r="BV486" s="205">
        <f ca="1">IF($AH486&gt;0,OFFSET(DATA!$F$6,BV$10+27*(7-$AG$8),$AG486,1,1)/OFFSET(DATA!$F$6,BV$10,$AG486,1,1),0)</f>
        <v>0</v>
      </c>
      <c r="BW486" s="205">
        <f ca="1">IF($AH486&gt;0,OFFSET(DATA!$F$6,BW$10+27*(7-$AG$8),$AG486,1,1)/OFFSET(DATA!$F$6,BW$10,$AG486,1,1),0)</f>
        <v>0</v>
      </c>
      <c r="BX486" s="205">
        <f ca="1">IF($AH486&gt;0,OFFSET(DATA!$F$6,BX$10+27*(7-$AG$8),$AG486,1,1)/OFFSET(DATA!$F$6,BX$10,$AG486,1,1),0)</f>
        <v>0</v>
      </c>
      <c r="BY486" s="205">
        <f ca="1">IF($AH486&gt;0,OFFSET(DATA!$F$6,BY$10+27*(7-$AG$8),$AG486,1,1)/OFFSET(DATA!$F$6,BY$10,$AG486,1,1),0)</f>
        <v>0</v>
      </c>
    </row>
    <row r="487" spans="33:77" x14ac:dyDescent="0.2">
      <c r="AG487" s="472">
        <v>476</v>
      </c>
      <c r="AH487" s="471">
        <f ca="1">OFFSET(DATA!$F$6,$AG$10,$AG487,1,1)</f>
        <v>0</v>
      </c>
      <c r="AI487" s="205">
        <f ca="1">IF($AH487&gt;0,OFFSET(DATA!$F$6,$AG$10+27*AI$10,$AG487,1,1)/$AH487,0)</f>
        <v>0</v>
      </c>
      <c r="AJ487" s="205">
        <f ca="1">IF($AH487&gt;0,OFFSET(DATA!$F$6,$AG$10+27*AJ$10,$AG487,1,1)/$AH487,0)</f>
        <v>0</v>
      </c>
      <c r="AK487" s="205">
        <f ca="1">IF($AH487&gt;0,OFFSET(DATA!$F$6,$AG$10+27*AK$10,$AG487,1,1)/$AH487,0)</f>
        <v>0</v>
      </c>
      <c r="AL487" s="205">
        <f ca="1">IF($AH487&gt;0,OFFSET(DATA!$F$6,$AG$10+27*AL$10,$AG487,1,1)/$AH487,0)</f>
        <v>0</v>
      </c>
      <c r="AM487" s="205">
        <f ca="1">IF($AH487&gt;0,OFFSET(DATA!$F$6,$AG$10+27*AM$10,$AG487,1,1)/$AH487,0)</f>
        <v>0</v>
      </c>
      <c r="AN487" s="205">
        <f ca="1">IF($AH487&gt;0,OFFSET(DATA!$F$6,$AG$10+27*AN$10,$AG487,1,1)/$AH487,0)</f>
        <v>0</v>
      </c>
      <c r="AO487" s="472">
        <f ca="1">OFFSET(DATA!$F$6,$AG$10+27*AO$10,$AG487,1,1)</f>
        <v>0</v>
      </c>
      <c r="AP487" s="472">
        <f t="shared" ca="1" si="14"/>
        <v>0</v>
      </c>
      <c r="AQ487" s="471"/>
      <c r="AR487" s="471">
        <f ca="1">OFFSET(DATA!$F$6,25,$AG487,1,1)</f>
        <v>0</v>
      </c>
      <c r="AS487" s="205">
        <f ca="1">IF($AR487&gt;0,OFFSET(DATA!$F$6,25+27*AS$10,$AG487,1,1)/$AR487,0)</f>
        <v>0</v>
      </c>
      <c r="AT487" s="205">
        <f ca="1">IF($AR487&gt;0,OFFSET(DATA!$F$6,25+27*AT$10,$AG487,1,1)/$AR487,0)</f>
        <v>0</v>
      </c>
      <c r="AU487" s="205">
        <f ca="1">IF($AR487&gt;0,OFFSET(DATA!$F$6,25+27*AU$10,$AG487,1,1)/$AR487,0)</f>
        <v>0</v>
      </c>
      <c r="AV487" s="205">
        <f ca="1">IF($AR487&gt;0,OFFSET(DATA!$F$6,25+27*AV$10,$AG487,1,1)/$AR487,0)</f>
        <v>0</v>
      </c>
      <c r="AW487" s="205">
        <f ca="1">IF($AR487&gt;0,OFFSET(DATA!$F$6,25+27*AW$10,$AG487,1,1)/$AR487,0)</f>
        <v>0</v>
      </c>
      <c r="AX487" s="205">
        <f ca="1">IF($AR487&gt;0,OFFSET(DATA!$F$6,25+27*AX$10,$AG487,1,1)/$AR487,0)</f>
        <v>0</v>
      </c>
      <c r="AY487" s="471"/>
      <c r="AZ487" s="471"/>
      <c r="BA487" s="472">
        <f t="shared" ca="1" si="15"/>
        <v>1</v>
      </c>
      <c r="BB487" s="205">
        <f ca="1">IF($AH487&gt;0,OFFSET(DATA!$F$6,BB$10+27*(7-$AG$8),$AG487,1,1)/OFFSET(DATA!$F$6,BB$10,$AG487,1,1),0)</f>
        <v>0</v>
      </c>
      <c r="BC487" s="205">
        <f ca="1">IF($AH487&gt;0,OFFSET(DATA!$F$6,BC$10+27*(7-$AG$8),$AG487,1,1)/OFFSET(DATA!$F$6,BC$10,$AG487,1,1),0)</f>
        <v>0</v>
      </c>
      <c r="BD487" s="205">
        <f ca="1">IF($AH487&gt;0,OFFSET(DATA!$F$6,BD$10+27*(7-$AG$8),$AG487,1,1)/OFFSET(DATA!$F$6,BD$10,$AG487,1,1),0)</f>
        <v>0</v>
      </c>
      <c r="BE487" s="205">
        <f ca="1">IF($AH487&gt;0,OFFSET(DATA!$F$6,BE$10+27*(7-$AG$8),$AG487,1,1)/OFFSET(DATA!$F$6,BE$10,$AG487,1,1),0)</f>
        <v>0</v>
      </c>
      <c r="BF487" s="205">
        <f ca="1">IF($AH487&gt;0,OFFSET(DATA!$F$6,BF$10+27*(7-$AG$8),$AG487,1,1)/OFFSET(DATA!$F$6,BF$10,$AG487,1,1),0)</f>
        <v>0</v>
      </c>
      <c r="BG487" s="205">
        <f ca="1">IF($AH487&gt;0,OFFSET(DATA!$F$6,BG$10+27*(7-$AG$8),$AG487,1,1)/OFFSET(DATA!$F$6,BG$10,$AG487,1,1),0)</f>
        <v>0</v>
      </c>
      <c r="BH487" s="205">
        <f ca="1">IF($AH487&gt;0,OFFSET(DATA!$F$6,BH$10+27*(7-$AG$8),$AG487,1,1)/OFFSET(DATA!$F$6,BH$10,$AG487,1,1),0)</f>
        <v>0</v>
      </c>
      <c r="BI487" s="205">
        <f ca="1">IF($AH487&gt;0,OFFSET(DATA!$F$6,BI$10+27*(7-$AG$8),$AG487,1,1)/OFFSET(DATA!$F$6,BI$10,$AG487,1,1),0)</f>
        <v>0</v>
      </c>
      <c r="BJ487" s="205">
        <f ca="1">IF($AH487&gt;0,OFFSET(DATA!$F$6,BJ$10+27*(7-$AG$8),$AG487,1,1)/OFFSET(DATA!$F$6,BJ$10,$AG487,1,1),0)</f>
        <v>0</v>
      </c>
      <c r="BK487" s="205">
        <f ca="1">IF($AH487&gt;0,OFFSET(DATA!$F$6,BK$10+27*(7-$AG$8),$AG487,1,1)/OFFSET(DATA!$F$6,BK$10,$AG487,1,1),0)</f>
        <v>0</v>
      </c>
      <c r="BL487" s="205">
        <f ca="1">IF($AH487&gt;0,OFFSET(DATA!$F$6,BL$10+27*(7-$AG$8),$AG487,1,1)/OFFSET(DATA!$F$6,BL$10,$AG487,1,1),0)</f>
        <v>0</v>
      </c>
      <c r="BM487" s="205">
        <f ca="1">IF($AH487&gt;0,OFFSET(DATA!$F$6,BM$10+27*(7-$AG$8),$AG487,1,1)/OFFSET(DATA!$F$6,BM$10,$AG487,1,1),0)</f>
        <v>0</v>
      </c>
      <c r="BN487" s="205">
        <f ca="1">IF($AH487&gt;0,OFFSET(DATA!$F$6,BN$10+27*(7-$AG$8),$AG487,1,1)/OFFSET(DATA!$F$6,BN$10,$AG487,1,1),0)</f>
        <v>0</v>
      </c>
      <c r="BO487" s="205">
        <f ca="1">IF($AH487&gt;0,OFFSET(DATA!$F$6,BO$10+27*(7-$AG$8),$AG487,1,1)/OFFSET(DATA!$F$6,BO$10,$AG487,1,1),0)</f>
        <v>0</v>
      </c>
      <c r="BP487" s="205">
        <f ca="1">IF($AH487&gt;0,OFFSET(DATA!$F$6,BP$10+27*(7-$AG$8),$AG487,1,1)/OFFSET(DATA!$F$6,BP$10,$AG487,1,1),0)</f>
        <v>0</v>
      </c>
      <c r="BQ487" s="205">
        <f ca="1">IF($AH487&gt;0,OFFSET(DATA!$F$6,BQ$10+27*(7-$AG$8),$AG487,1,1)/OFFSET(DATA!$F$6,BQ$10,$AG487,1,1),0)</f>
        <v>0</v>
      </c>
      <c r="BR487" s="205">
        <f ca="1">IF($AH487&gt;0,OFFSET(DATA!$F$6,BR$10+27*(7-$AG$8),$AG487,1,1)/OFFSET(DATA!$F$6,BR$10,$AG487,1,1),0)</f>
        <v>0</v>
      </c>
      <c r="BS487" s="205">
        <f ca="1">IF($AH487&gt;0,OFFSET(DATA!$F$6,BS$10+27*(7-$AG$8),$AG487,1,1)/OFFSET(DATA!$F$6,BS$10,$AG487,1,1),0)</f>
        <v>0</v>
      </c>
      <c r="BT487" s="205">
        <f ca="1">IF($AH487&gt;0,OFFSET(DATA!$F$6,BT$10+27*(7-$AG$8),$AG487,1,1)/OFFSET(DATA!$F$6,BT$10,$AG487,1,1),0)</f>
        <v>0</v>
      </c>
      <c r="BU487" s="205">
        <f ca="1">IF($AH487&gt;0,OFFSET(DATA!$F$6,BU$10+27*(7-$AG$8),$AG487,1,1)/OFFSET(DATA!$F$6,BU$10,$AG487,1,1),0)</f>
        <v>0</v>
      </c>
      <c r="BV487" s="205">
        <f ca="1">IF($AH487&gt;0,OFFSET(DATA!$F$6,BV$10+27*(7-$AG$8),$AG487,1,1)/OFFSET(DATA!$F$6,BV$10,$AG487,1,1),0)</f>
        <v>0</v>
      </c>
      <c r="BW487" s="205">
        <f ca="1">IF($AH487&gt;0,OFFSET(DATA!$F$6,BW$10+27*(7-$AG$8),$AG487,1,1)/OFFSET(DATA!$F$6,BW$10,$AG487,1,1),0)</f>
        <v>0</v>
      </c>
      <c r="BX487" s="205">
        <f ca="1">IF($AH487&gt;0,OFFSET(DATA!$F$6,BX$10+27*(7-$AG$8),$AG487,1,1)/OFFSET(DATA!$F$6,BX$10,$AG487,1,1),0)</f>
        <v>0</v>
      </c>
      <c r="BY487" s="205">
        <f ca="1">IF($AH487&gt;0,OFFSET(DATA!$F$6,BY$10+27*(7-$AG$8),$AG487,1,1)/OFFSET(DATA!$F$6,BY$10,$AG487,1,1),0)</f>
        <v>0</v>
      </c>
    </row>
    <row r="488" spans="33:77" x14ac:dyDescent="0.2">
      <c r="AG488" s="472">
        <v>477</v>
      </c>
      <c r="AH488" s="471">
        <f ca="1">OFFSET(DATA!$F$6,$AG$10,$AG488,1,1)</f>
        <v>0</v>
      </c>
      <c r="AI488" s="205">
        <f ca="1">IF($AH488&gt;0,OFFSET(DATA!$F$6,$AG$10+27*AI$10,$AG488,1,1)/$AH488,0)</f>
        <v>0</v>
      </c>
      <c r="AJ488" s="205">
        <f ca="1">IF($AH488&gt;0,OFFSET(DATA!$F$6,$AG$10+27*AJ$10,$AG488,1,1)/$AH488,0)</f>
        <v>0</v>
      </c>
      <c r="AK488" s="205">
        <f ca="1">IF($AH488&gt;0,OFFSET(DATA!$F$6,$AG$10+27*AK$10,$AG488,1,1)/$AH488,0)</f>
        <v>0</v>
      </c>
      <c r="AL488" s="205">
        <f ca="1">IF($AH488&gt;0,OFFSET(DATA!$F$6,$AG$10+27*AL$10,$AG488,1,1)/$AH488,0)</f>
        <v>0</v>
      </c>
      <c r="AM488" s="205">
        <f ca="1">IF($AH488&gt;0,OFFSET(DATA!$F$6,$AG$10+27*AM$10,$AG488,1,1)/$AH488,0)</f>
        <v>0</v>
      </c>
      <c r="AN488" s="205">
        <f ca="1">IF($AH488&gt;0,OFFSET(DATA!$F$6,$AG$10+27*AN$10,$AG488,1,1)/$AH488,0)</f>
        <v>0</v>
      </c>
      <c r="AO488" s="472">
        <f ca="1">OFFSET(DATA!$F$6,$AG$10+27*AO$10,$AG488,1,1)</f>
        <v>0</v>
      </c>
      <c r="AP488" s="472">
        <f t="shared" ca="1" si="14"/>
        <v>0</v>
      </c>
      <c r="AQ488" s="471"/>
      <c r="AR488" s="471">
        <f ca="1">OFFSET(DATA!$F$6,25,$AG488,1,1)</f>
        <v>0</v>
      </c>
      <c r="AS488" s="205">
        <f ca="1">IF($AR488&gt;0,OFFSET(DATA!$F$6,25+27*AS$10,$AG488,1,1)/$AR488,0)</f>
        <v>0</v>
      </c>
      <c r="AT488" s="205">
        <f ca="1">IF($AR488&gt;0,OFFSET(DATA!$F$6,25+27*AT$10,$AG488,1,1)/$AR488,0)</f>
        <v>0</v>
      </c>
      <c r="AU488" s="205">
        <f ca="1">IF($AR488&gt;0,OFFSET(DATA!$F$6,25+27*AU$10,$AG488,1,1)/$AR488,0)</f>
        <v>0</v>
      </c>
      <c r="AV488" s="205">
        <f ca="1">IF($AR488&gt;0,OFFSET(DATA!$F$6,25+27*AV$10,$AG488,1,1)/$AR488,0)</f>
        <v>0</v>
      </c>
      <c r="AW488" s="205">
        <f ca="1">IF($AR488&gt;0,OFFSET(DATA!$F$6,25+27*AW$10,$AG488,1,1)/$AR488,0)</f>
        <v>0</v>
      </c>
      <c r="AX488" s="205">
        <f ca="1">IF($AR488&gt;0,OFFSET(DATA!$F$6,25+27*AX$10,$AG488,1,1)/$AR488,0)</f>
        <v>0</v>
      </c>
      <c r="AY488" s="471"/>
      <c r="AZ488" s="471"/>
      <c r="BA488" s="472">
        <f t="shared" ca="1" si="15"/>
        <v>1</v>
      </c>
      <c r="BB488" s="205">
        <f ca="1">IF($AH488&gt;0,OFFSET(DATA!$F$6,BB$10+27*(7-$AG$8),$AG488,1,1)/OFFSET(DATA!$F$6,BB$10,$AG488,1,1),0)</f>
        <v>0</v>
      </c>
      <c r="BC488" s="205">
        <f ca="1">IF($AH488&gt;0,OFFSET(DATA!$F$6,BC$10+27*(7-$AG$8),$AG488,1,1)/OFFSET(DATA!$F$6,BC$10,$AG488,1,1),0)</f>
        <v>0</v>
      </c>
      <c r="BD488" s="205">
        <f ca="1">IF($AH488&gt;0,OFFSET(DATA!$F$6,BD$10+27*(7-$AG$8),$AG488,1,1)/OFFSET(DATA!$F$6,BD$10,$AG488,1,1),0)</f>
        <v>0</v>
      </c>
      <c r="BE488" s="205">
        <f ca="1">IF($AH488&gt;0,OFFSET(DATA!$F$6,BE$10+27*(7-$AG$8),$AG488,1,1)/OFFSET(DATA!$F$6,BE$10,$AG488,1,1),0)</f>
        <v>0</v>
      </c>
      <c r="BF488" s="205">
        <f ca="1">IF($AH488&gt;0,OFFSET(DATA!$F$6,BF$10+27*(7-$AG$8),$AG488,1,1)/OFFSET(DATA!$F$6,BF$10,$AG488,1,1),0)</f>
        <v>0</v>
      </c>
      <c r="BG488" s="205">
        <f ca="1">IF($AH488&gt;0,OFFSET(DATA!$F$6,BG$10+27*(7-$AG$8),$AG488,1,1)/OFFSET(DATA!$F$6,BG$10,$AG488,1,1),0)</f>
        <v>0</v>
      </c>
      <c r="BH488" s="205">
        <f ca="1">IF($AH488&gt;0,OFFSET(DATA!$F$6,BH$10+27*(7-$AG$8),$AG488,1,1)/OFFSET(DATA!$F$6,BH$10,$AG488,1,1),0)</f>
        <v>0</v>
      </c>
      <c r="BI488" s="205">
        <f ca="1">IF($AH488&gt;0,OFFSET(DATA!$F$6,BI$10+27*(7-$AG$8),$AG488,1,1)/OFFSET(DATA!$F$6,BI$10,$AG488,1,1),0)</f>
        <v>0</v>
      </c>
      <c r="BJ488" s="205">
        <f ca="1">IF($AH488&gt;0,OFFSET(DATA!$F$6,BJ$10+27*(7-$AG$8),$AG488,1,1)/OFFSET(DATA!$F$6,BJ$10,$AG488,1,1),0)</f>
        <v>0</v>
      </c>
      <c r="BK488" s="205">
        <f ca="1">IF($AH488&gt;0,OFFSET(DATA!$F$6,BK$10+27*(7-$AG$8),$AG488,1,1)/OFFSET(DATA!$F$6,BK$10,$AG488,1,1),0)</f>
        <v>0</v>
      </c>
      <c r="BL488" s="205">
        <f ca="1">IF($AH488&gt;0,OFFSET(DATA!$F$6,BL$10+27*(7-$AG$8),$AG488,1,1)/OFFSET(DATA!$F$6,BL$10,$AG488,1,1),0)</f>
        <v>0</v>
      </c>
      <c r="BM488" s="205">
        <f ca="1">IF($AH488&gt;0,OFFSET(DATA!$F$6,BM$10+27*(7-$AG$8),$AG488,1,1)/OFFSET(DATA!$F$6,BM$10,$AG488,1,1),0)</f>
        <v>0</v>
      </c>
      <c r="BN488" s="205">
        <f ca="1">IF($AH488&gt;0,OFFSET(DATA!$F$6,BN$10+27*(7-$AG$8),$AG488,1,1)/OFFSET(DATA!$F$6,BN$10,$AG488,1,1),0)</f>
        <v>0</v>
      </c>
      <c r="BO488" s="205">
        <f ca="1">IF($AH488&gt;0,OFFSET(DATA!$F$6,BO$10+27*(7-$AG$8),$AG488,1,1)/OFFSET(DATA!$F$6,BO$10,$AG488,1,1),0)</f>
        <v>0</v>
      </c>
      <c r="BP488" s="205">
        <f ca="1">IF($AH488&gt;0,OFFSET(DATA!$F$6,BP$10+27*(7-$AG$8),$AG488,1,1)/OFFSET(DATA!$F$6,BP$10,$AG488,1,1),0)</f>
        <v>0</v>
      </c>
      <c r="BQ488" s="205">
        <f ca="1">IF($AH488&gt;0,OFFSET(DATA!$F$6,BQ$10+27*(7-$AG$8),$AG488,1,1)/OFFSET(DATA!$F$6,BQ$10,$AG488,1,1),0)</f>
        <v>0</v>
      </c>
      <c r="BR488" s="205">
        <f ca="1">IF($AH488&gt;0,OFFSET(DATA!$F$6,BR$10+27*(7-$AG$8),$AG488,1,1)/OFFSET(DATA!$F$6,BR$10,$AG488,1,1),0)</f>
        <v>0</v>
      </c>
      <c r="BS488" s="205">
        <f ca="1">IF($AH488&gt;0,OFFSET(DATA!$F$6,BS$10+27*(7-$AG$8),$AG488,1,1)/OFFSET(DATA!$F$6,BS$10,$AG488,1,1),0)</f>
        <v>0</v>
      </c>
      <c r="BT488" s="205">
        <f ca="1">IF($AH488&gt;0,OFFSET(DATA!$F$6,BT$10+27*(7-$AG$8),$AG488,1,1)/OFFSET(DATA!$F$6,BT$10,$AG488,1,1),0)</f>
        <v>0</v>
      </c>
      <c r="BU488" s="205">
        <f ca="1">IF($AH488&gt;0,OFFSET(DATA!$F$6,BU$10+27*(7-$AG$8),$AG488,1,1)/OFFSET(DATA!$F$6,BU$10,$AG488,1,1),0)</f>
        <v>0</v>
      </c>
      <c r="BV488" s="205">
        <f ca="1">IF($AH488&gt;0,OFFSET(DATA!$F$6,BV$10+27*(7-$AG$8),$AG488,1,1)/OFFSET(DATA!$F$6,BV$10,$AG488,1,1),0)</f>
        <v>0</v>
      </c>
      <c r="BW488" s="205">
        <f ca="1">IF($AH488&gt;0,OFFSET(DATA!$F$6,BW$10+27*(7-$AG$8),$AG488,1,1)/OFFSET(DATA!$F$6,BW$10,$AG488,1,1),0)</f>
        <v>0</v>
      </c>
      <c r="BX488" s="205">
        <f ca="1">IF($AH488&gt;0,OFFSET(DATA!$F$6,BX$10+27*(7-$AG$8),$AG488,1,1)/OFFSET(DATA!$F$6,BX$10,$AG488,1,1),0)</f>
        <v>0</v>
      </c>
      <c r="BY488" s="205">
        <f ca="1">IF($AH488&gt;0,OFFSET(DATA!$F$6,BY$10+27*(7-$AG$8),$AG488,1,1)/OFFSET(DATA!$F$6,BY$10,$AG488,1,1),0)</f>
        <v>0</v>
      </c>
    </row>
    <row r="489" spans="33:77" x14ac:dyDescent="0.2">
      <c r="AG489" s="472">
        <v>478</v>
      </c>
      <c r="AH489" s="471">
        <f ca="1">OFFSET(DATA!$F$6,$AG$10,$AG489,1,1)</f>
        <v>0</v>
      </c>
      <c r="AI489" s="205">
        <f ca="1">IF($AH489&gt;0,OFFSET(DATA!$F$6,$AG$10+27*AI$10,$AG489,1,1)/$AH489,0)</f>
        <v>0</v>
      </c>
      <c r="AJ489" s="205">
        <f ca="1">IF($AH489&gt;0,OFFSET(DATA!$F$6,$AG$10+27*AJ$10,$AG489,1,1)/$AH489,0)</f>
        <v>0</v>
      </c>
      <c r="AK489" s="205">
        <f ca="1">IF($AH489&gt;0,OFFSET(DATA!$F$6,$AG$10+27*AK$10,$AG489,1,1)/$AH489,0)</f>
        <v>0</v>
      </c>
      <c r="AL489" s="205">
        <f ca="1">IF($AH489&gt;0,OFFSET(DATA!$F$6,$AG$10+27*AL$10,$AG489,1,1)/$AH489,0)</f>
        <v>0</v>
      </c>
      <c r="AM489" s="205">
        <f ca="1">IF($AH489&gt;0,OFFSET(DATA!$F$6,$AG$10+27*AM$10,$AG489,1,1)/$AH489,0)</f>
        <v>0</v>
      </c>
      <c r="AN489" s="205">
        <f ca="1">IF($AH489&gt;0,OFFSET(DATA!$F$6,$AG$10+27*AN$10,$AG489,1,1)/$AH489,0)</f>
        <v>0</v>
      </c>
      <c r="AO489" s="472">
        <f ca="1">OFFSET(DATA!$F$6,$AG$10+27*AO$10,$AG489,1,1)</f>
        <v>0</v>
      </c>
      <c r="AP489" s="472">
        <f t="shared" ca="1" si="14"/>
        <v>0</v>
      </c>
      <c r="AQ489" s="471"/>
      <c r="AR489" s="471">
        <f ca="1">OFFSET(DATA!$F$6,25,$AG489,1,1)</f>
        <v>0</v>
      </c>
      <c r="AS489" s="205">
        <f ca="1">IF($AR489&gt;0,OFFSET(DATA!$F$6,25+27*AS$10,$AG489,1,1)/$AR489,0)</f>
        <v>0</v>
      </c>
      <c r="AT489" s="205">
        <f ca="1">IF($AR489&gt;0,OFFSET(DATA!$F$6,25+27*AT$10,$AG489,1,1)/$AR489,0)</f>
        <v>0</v>
      </c>
      <c r="AU489" s="205">
        <f ca="1">IF($AR489&gt;0,OFFSET(DATA!$F$6,25+27*AU$10,$AG489,1,1)/$AR489,0)</f>
        <v>0</v>
      </c>
      <c r="AV489" s="205">
        <f ca="1">IF($AR489&gt;0,OFFSET(DATA!$F$6,25+27*AV$10,$AG489,1,1)/$AR489,0)</f>
        <v>0</v>
      </c>
      <c r="AW489" s="205">
        <f ca="1">IF($AR489&gt;0,OFFSET(DATA!$F$6,25+27*AW$10,$AG489,1,1)/$AR489,0)</f>
        <v>0</v>
      </c>
      <c r="AX489" s="205">
        <f ca="1">IF($AR489&gt;0,OFFSET(DATA!$F$6,25+27*AX$10,$AG489,1,1)/$AR489,0)</f>
        <v>0</v>
      </c>
      <c r="AY489" s="471"/>
      <c r="AZ489" s="471"/>
      <c r="BA489" s="472">
        <f t="shared" ca="1" si="15"/>
        <v>1</v>
      </c>
      <c r="BB489" s="205">
        <f ca="1">IF($AH489&gt;0,OFFSET(DATA!$F$6,BB$10+27*(7-$AG$8),$AG489,1,1)/OFFSET(DATA!$F$6,BB$10,$AG489,1,1),0)</f>
        <v>0</v>
      </c>
      <c r="BC489" s="205">
        <f ca="1">IF($AH489&gt;0,OFFSET(DATA!$F$6,BC$10+27*(7-$AG$8),$AG489,1,1)/OFFSET(DATA!$F$6,BC$10,$AG489,1,1),0)</f>
        <v>0</v>
      </c>
      <c r="BD489" s="205">
        <f ca="1">IF($AH489&gt;0,OFFSET(DATA!$F$6,BD$10+27*(7-$AG$8),$AG489,1,1)/OFFSET(DATA!$F$6,BD$10,$AG489,1,1),0)</f>
        <v>0</v>
      </c>
      <c r="BE489" s="205">
        <f ca="1">IF($AH489&gt;0,OFFSET(DATA!$F$6,BE$10+27*(7-$AG$8),$AG489,1,1)/OFFSET(DATA!$F$6,BE$10,$AG489,1,1),0)</f>
        <v>0</v>
      </c>
      <c r="BF489" s="205">
        <f ca="1">IF($AH489&gt;0,OFFSET(DATA!$F$6,BF$10+27*(7-$AG$8),$AG489,1,1)/OFFSET(DATA!$F$6,BF$10,$AG489,1,1),0)</f>
        <v>0</v>
      </c>
      <c r="BG489" s="205">
        <f ca="1">IF($AH489&gt;0,OFFSET(DATA!$F$6,BG$10+27*(7-$AG$8),$AG489,1,1)/OFFSET(DATA!$F$6,BG$10,$AG489,1,1),0)</f>
        <v>0</v>
      </c>
      <c r="BH489" s="205">
        <f ca="1">IF($AH489&gt;0,OFFSET(DATA!$F$6,BH$10+27*(7-$AG$8),$AG489,1,1)/OFFSET(DATA!$F$6,BH$10,$AG489,1,1),0)</f>
        <v>0</v>
      </c>
      <c r="BI489" s="205">
        <f ca="1">IF($AH489&gt;0,OFFSET(DATA!$F$6,BI$10+27*(7-$AG$8),$AG489,1,1)/OFFSET(DATA!$F$6,BI$10,$AG489,1,1),0)</f>
        <v>0</v>
      </c>
      <c r="BJ489" s="205">
        <f ca="1">IF($AH489&gt;0,OFFSET(DATA!$F$6,BJ$10+27*(7-$AG$8),$AG489,1,1)/OFFSET(DATA!$F$6,BJ$10,$AG489,1,1),0)</f>
        <v>0</v>
      </c>
      <c r="BK489" s="205">
        <f ca="1">IF($AH489&gt;0,OFFSET(DATA!$F$6,BK$10+27*(7-$AG$8),$AG489,1,1)/OFFSET(DATA!$F$6,BK$10,$AG489,1,1),0)</f>
        <v>0</v>
      </c>
      <c r="BL489" s="205">
        <f ca="1">IF($AH489&gt;0,OFFSET(DATA!$F$6,BL$10+27*(7-$AG$8),$AG489,1,1)/OFFSET(DATA!$F$6,BL$10,$AG489,1,1),0)</f>
        <v>0</v>
      </c>
      <c r="BM489" s="205">
        <f ca="1">IF($AH489&gt;0,OFFSET(DATA!$F$6,BM$10+27*(7-$AG$8),$AG489,1,1)/OFFSET(DATA!$F$6,BM$10,$AG489,1,1),0)</f>
        <v>0</v>
      </c>
      <c r="BN489" s="205">
        <f ca="1">IF($AH489&gt;0,OFFSET(DATA!$F$6,BN$10+27*(7-$AG$8),$AG489,1,1)/OFFSET(DATA!$F$6,BN$10,$AG489,1,1),0)</f>
        <v>0</v>
      </c>
      <c r="BO489" s="205">
        <f ca="1">IF($AH489&gt;0,OFFSET(DATA!$F$6,BO$10+27*(7-$AG$8),$AG489,1,1)/OFFSET(DATA!$F$6,BO$10,$AG489,1,1),0)</f>
        <v>0</v>
      </c>
      <c r="BP489" s="205">
        <f ca="1">IF($AH489&gt;0,OFFSET(DATA!$F$6,BP$10+27*(7-$AG$8),$AG489,1,1)/OFFSET(DATA!$F$6,BP$10,$AG489,1,1),0)</f>
        <v>0</v>
      </c>
      <c r="BQ489" s="205">
        <f ca="1">IF($AH489&gt;0,OFFSET(DATA!$F$6,BQ$10+27*(7-$AG$8),$AG489,1,1)/OFFSET(DATA!$F$6,BQ$10,$AG489,1,1),0)</f>
        <v>0</v>
      </c>
      <c r="BR489" s="205">
        <f ca="1">IF($AH489&gt;0,OFFSET(DATA!$F$6,BR$10+27*(7-$AG$8),$AG489,1,1)/OFFSET(DATA!$F$6,BR$10,$AG489,1,1),0)</f>
        <v>0</v>
      </c>
      <c r="BS489" s="205">
        <f ca="1">IF($AH489&gt;0,OFFSET(DATA!$F$6,BS$10+27*(7-$AG$8),$AG489,1,1)/OFFSET(DATA!$F$6,BS$10,$AG489,1,1),0)</f>
        <v>0</v>
      </c>
      <c r="BT489" s="205">
        <f ca="1">IF($AH489&gt;0,OFFSET(DATA!$F$6,BT$10+27*(7-$AG$8),$AG489,1,1)/OFFSET(DATA!$F$6,BT$10,$AG489,1,1),0)</f>
        <v>0</v>
      </c>
      <c r="BU489" s="205">
        <f ca="1">IF($AH489&gt;0,OFFSET(DATA!$F$6,BU$10+27*(7-$AG$8),$AG489,1,1)/OFFSET(DATA!$F$6,BU$10,$AG489,1,1),0)</f>
        <v>0</v>
      </c>
      <c r="BV489" s="205">
        <f ca="1">IF($AH489&gt;0,OFFSET(DATA!$F$6,BV$10+27*(7-$AG$8),$AG489,1,1)/OFFSET(DATA!$F$6,BV$10,$AG489,1,1),0)</f>
        <v>0</v>
      </c>
      <c r="BW489" s="205">
        <f ca="1">IF($AH489&gt;0,OFFSET(DATA!$F$6,BW$10+27*(7-$AG$8),$AG489,1,1)/OFFSET(DATA!$F$6,BW$10,$AG489,1,1),0)</f>
        <v>0</v>
      </c>
      <c r="BX489" s="205">
        <f ca="1">IF($AH489&gt;0,OFFSET(DATA!$F$6,BX$10+27*(7-$AG$8),$AG489,1,1)/OFFSET(DATA!$F$6,BX$10,$AG489,1,1),0)</f>
        <v>0</v>
      </c>
      <c r="BY489" s="205">
        <f ca="1">IF($AH489&gt;0,OFFSET(DATA!$F$6,BY$10+27*(7-$AG$8),$AG489,1,1)/OFFSET(DATA!$F$6,BY$10,$AG489,1,1),0)</f>
        <v>0</v>
      </c>
    </row>
    <row r="490" spans="33:77" x14ac:dyDescent="0.2">
      <c r="AG490" s="472">
        <v>479</v>
      </c>
      <c r="AH490" s="471">
        <f ca="1">OFFSET(DATA!$F$6,$AG$10,$AG490,1,1)</f>
        <v>0</v>
      </c>
      <c r="AI490" s="205">
        <f ca="1">IF($AH490&gt;0,OFFSET(DATA!$F$6,$AG$10+27*AI$10,$AG490,1,1)/$AH490,0)</f>
        <v>0</v>
      </c>
      <c r="AJ490" s="205">
        <f ca="1">IF($AH490&gt;0,OFFSET(DATA!$F$6,$AG$10+27*AJ$10,$AG490,1,1)/$AH490,0)</f>
        <v>0</v>
      </c>
      <c r="AK490" s="205">
        <f ca="1">IF($AH490&gt;0,OFFSET(DATA!$F$6,$AG$10+27*AK$10,$AG490,1,1)/$AH490,0)</f>
        <v>0</v>
      </c>
      <c r="AL490" s="205">
        <f ca="1">IF($AH490&gt;0,OFFSET(DATA!$F$6,$AG$10+27*AL$10,$AG490,1,1)/$AH490,0)</f>
        <v>0</v>
      </c>
      <c r="AM490" s="205">
        <f ca="1">IF($AH490&gt;0,OFFSET(DATA!$F$6,$AG$10+27*AM$10,$AG490,1,1)/$AH490,0)</f>
        <v>0</v>
      </c>
      <c r="AN490" s="205">
        <f ca="1">IF($AH490&gt;0,OFFSET(DATA!$F$6,$AG$10+27*AN$10,$AG490,1,1)/$AH490,0)</f>
        <v>0</v>
      </c>
      <c r="AO490" s="472">
        <f ca="1">OFFSET(DATA!$F$6,$AG$10+27*AO$10,$AG490,1,1)</f>
        <v>0</v>
      </c>
      <c r="AP490" s="472">
        <f t="shared" ca="1" si="14"/>
        <v>0</v>
      </c>
      <c r="AQ490" s="471"/>
      <c r="AR490" s="471">
        <f ca="1">OFFSET(DATA!$F$6,25,$AG490,1,1)</f>
        <v>0</v>
      </c>
      <c r="AS490" s="205">
        <f ca="1">IF($AR490&gt;0,OFFSET(DATA!$F$6,25+27*AS$10,$AG490,1,1)/$AR490,0)</f>
        <v>0</v>
      </c>
      <c r="AT490" s="205">
        <f ca="1">IF($AR490&gt;0,OFFSET(DATA!$F$6,25+27*AT$10,$AG490,1,1)/$AR490,0)</f>
        <v>0</v>
      </c>
      <c r="AU490" s="205">
        <f ca="1">IF($AR490&gt;0,OFFSET(DATA!$F$6,25+27*AU$10,$AG490,1,1)/$AR490,0)</f>
        <v>0</v>
      </c>
      <c r="AV490" s="205">
        <f ca="1">IF($AR490&gt;0,OFFSET(DATA!$F$6,25+27*AV$10,$AG490,1,1)/$AR490,0)</f>
        <v>0</v>
      </c>
      <c r="AW490" s="205">
        <f ca="1">IF($AR490&gt;0,OFFSET(DATA!$F$6,25+27*AW$10,$AG490,1,1)/$AR490,0)</f>
        <v>0</v>
      </c>
      <c r="AX490" s="205">
        <f ca="1">IF($AR490&gt;0,OFFSET(DATA!$F$6,25+27*AX$10,$AG490,1,1)/$AR490,0)</f>
        <v>0</v>
      </c>
      <c r="AY490" s="471"/>
      <c r="AZ490" s="471"/>
      <c r="BA490" s="472">
        <f t="shared" ca="1" si="15"/>
        <v>1</v>
      </c>
      <c r="BB490" s="205">
        <f ca="1">IF($AH490&gt;0,OFFSET(DATA!$F$6,BB$10+27*(7-$AG$8),$AG490,1,1)/OFFSET(DATA!$F$6,BB$10,$AG490,1,1),0)</f>
        <v>0</v>
      </c>
      <c r="BC490" s="205">
        <f ca="1">IF($AH490&gt;0,OFFSET(DATA!$F$6,BC$10+27*(7-$AG$8),$AG490,1,1)/OFFSET(DATA!$F$6,BC$10,$AG490,1,1),0)</f>
        <v>0</v>
      </c>
      <c r="BD490" s="205">
        <f ca="1">IF($AH490&gt;0,OFFSET(DATA!$F$6,BD$10+27*(7-$AG$8),$AG490,1,1)/OFFSET(DATA!$F$6,BD$10,$AG490,1,1),0)</f>
        <v>0</v>
      </c>
      <c r="BE490" s="205">
        <f ca="1">IF($AH490&gt;0,OFFSET(DATA!$F$6,BE$10+27*(7-$AG$8),$AG490,1,1)/OFFSET(DATA!$F$6,BE$10,$AG490,1,1),0)</f>
        <v>0</v>
      </c>
      <c r="BF490" s="205">
        <f ca="1">IF($AH490&gt;0,OFFSET(DATA!$F$6,BF$10+27*(7-$AG$8),$AG490,1,1)/OFFSET(DATA!$F$6,BF$10,$AG490,1,1),0)</f>
        <v>0</v>
      </c>
      <c r="BG490" s="205">
        <f ca="1">IF($AH490&gt;0,OFFSET(DATA!$F$6,BG$10+27*(7-$AG$8),$AG490,1,1)/OFFSET(DATA!$F$6,BG$10,$AG490,1,1),0)</f>
        <v>0</v>
      </c>
      <c r="BH490" s="205">
        <f ca="1">IF($AH490&gt;0,OFFSET(DATA!$F$6,BH$10+27*(7-$AG$8),$AG490,1,1)/OFFSET(DATA!$F$6,BH$10,$AG490,1,1),0)</f>
        <v>0</v>
      </c>
      <c r="BI490" s="205">
        <f ca="1">IF($AH490&gt;0,OFFSET(DATA!$F$6,BI$10+27*(7-$AG$8),$AG490,1,1)/OFFSET(DATA!$F$6,BI$10,$AG490,1,1),0)</f>
        <v>0</v>
      </c>
      <c r="BJ490" s="205">
        <f ca="1">IF($AH490&gt;0,OFFSET(DATA!$F$6,BJ$10+27*(7-$AG$8),$AG490,1,1)/OFFSET(DATA!$F$6,BJ$10,$AG490,1,1),0)</f>
        <v>0</v>
      </c>
      <c r="BK490" s="205">
        <f ca="1">IF($AH490&gt;0,OFFSET(DATA!$F$6,BK$10+27*(7-$AG$8),$AG490,1,1)/OFFSET(DATA!$F$6,BK$10,$AG490,1,1),0)</f>
        <v>0</v>
      </c>
      <c r="BL490" s="205">
        <f ca="1">IF($AH490&gt;0,OFFSET(DATA!$F$6,BL$10+27*(7-$AG$8),$AG490,1,1)/OFFSET(DATA!$F$6,BL$10,$AG490,1,1),0)</f>
        <v>0</v>
      </c>
      <c r="BM490" s="205">
        <f ca="1">IF($AH490&gt;0,OFFSET(DATA!$F$6,BM$10+27*(7-$AG$8),$AG490,1,1)/OFFSET(DATA!$F$6,BM$10,$AG490,1,1),0)</f>
        <v>0</v>
      </c>
      <c r="BN490" s="205">
        <f ca="1">IF($AH490&gt;0,OFFSET(DATA!$F$6,BN$10+27*(7-$AG$8),$AG490,1,1)/OFFSET(DATA!$F$6,BN$10,$AG490,1,1),0)</f>
        <v>0</v>
      </c>
      <c r="BO490" s="205">
        <f ca="1">IF($AH490&gt;0,OFFSET(DATA!$F$6,BO$10+27*(7-$AG$8),$AG490,1,1)/OFFSET(DATA!$F$6,BO$10,$AG490,1,1),0)</f>
        <v>0</v>
      </c>
      <c r="BP490" s="205">
        <f ca="1">IF($AH490&gt;0,OFFSET(DATA!$F$6,BP$10+27*(7-$AG$8),$AG490,1,1)/OFFSET(DATA!$F$6,BP$10,$AG490,1,1),0)</f>
        <v>0</v>
      </c>
      <c r="BQ490" s="205">
        <f ca="1">IF($AH490&gt;0,OFFSET(DATA!$F$6,BQ$10+27*(7-$AG$8),$AG490,1,1)/OFFSET(DATA!$F$6,BQ$10,$AG490,1,1),0)</f>
        <v>0</v>
      </c>
      <c r="BR490" s="205">
        <f ca="1">IF($AH490&gt;0,OFFSET(DATA!$F$6,BR$10+27*(7-$AG$8),$AG490,1,1)/OFFSET(DATA!$F$6,BR$10,$AG490,1,1),0)</f>
        <v>0</v>
      </c>
      <c r="BS490" s="205">
        <f ca="1">IF($AH490&gt;0,OFFSET(DATA!$F$6,BS$10+27*(7-$AG$8),$AG490,1,1)/OFFSET(DATA!$F$6,BS$10,$AG490,1,1),0)</f>
        <v>0</v>
      </c>
      <c r="BT490" s="205">
        <f ca="1">IF($AH490&gt;0,OFFSET(DATA!$F$6,BT$10+27*(7-$AG$8),$AG490,1,1)/OFFSET(DATA!$F$6,BT$10,$AG490,1,1),0)</f>
        <v>0</v>
      </c>
      <c r="BU490" s="205">
        <f ca="1">IF($AH490&gt;0,OFFSET(DATA!$F$6,BU$10+27*(7-$AG$8),$AG490,1,1)/OFFSET(DATA!$F$6,BU$10,$AG490,1,1),0)</f>
        <v>0</v>
      </c>
      <c r="BV490" s="205">
        <f ca="1">IF($AH490&gt;0,OFFSET(DATA!$F$6,BV$10+27*(7-$AG$8),$AG490,1,1)/OFFSET(DATA!$F$6,BV$10,$AG490,1,1),0)</f>
        <v>0</v>
      </c>
      <c r="BW490" s="205">
        <f ca="1">IF($AH490&gt;0,OFFSET(DATA!$F$6,BW$10+27*(7-$AG$8),$AG490,1,1)/OFFSET(DATA!$F$6,BW$10,$AG490,1,1),0)</f>
        <v>0</v>
      </c>
      <c r="BX490" s="205">
        <f ca="1">IF($AH490&gt;0,OFFSET(DATA!$F$6,BX$10+27*(7-$AG$8),$AG490,1,1)/OFFSET(DATA!$F$6,BX$10,$AG490,1,1),0)</f>
        <v>0</v>
      </c>
      <c r="BY490" s="205">
        <f ca="1">IF($AH490&gt;0,OFFSET(DATA!$F$6,BY$10+27*(7-$AG$8),$AG490,1,1)/OFFSET(DATA!$F$6,BY$10,$AG490,1,1),0)</f>
        <v>0</v>
      </c>
    </row>
    <row r="491" spans="33:77" x14ac:dyDescent="0.2">
      <c r="AG491" s="472">
        <v>480</v>
      </c>
      <c r="AH491" s="471">
        <f ca="1">OFFSET(DATA!$F$6,$AG$10,$AG491,1,1)</f>
        <v>0</v>
      </c>
      <c r="AI491" s="205">
        <f ca="1">IF($AH491&gt;0,OFFSET(DATA!$F$6,$AG$10+27*AI$10,$AG491,1,1)/$AH491,0)</f>
        <v>0</v>
      </c>
      <c r="AJ491" s="205">
        <f ca="1">IF($AH491&gt;0,OFFSET(DATA!$F$6,$AG$10+27*AJ$10,$AG491,1,1)/$AH491,0)</f>
        <v>0</v>
      </c>
      <c r="AK491" s="205">
        <f ca="1">IF($AH491&gt;0,OFFSET(DATA!$F$6,$AG$10+27*AK$10,$AG491,1,1)/$AH491,0)</f>
        <v>0</v>
      </c>
      <c r="AL491" s="205">
        <f ca="1">IF($AH491&gt;0,OFFSET(DATA!$F$6,$AG$10+27*AL$10,$AG491,1,1)/$AH491,0)</f>
        <v>0</v>
      </c>
      <c r="AM491" s="205">
        <f ca="1">IF($AH491&gt;0,OFFSET(DATA!$F$6,$AG$10+27*AM$10,$AG491,1,1)/$AH491,0)</f>
        <v>0</v>
      </c>
      <c r="AN491" s="205">
        <f ca="1">IF($AH491&gt;0,OFFSET(DATA!$F$6,$AG$10+27*AN$10,$AG491,1,1)/$AH491,0)</f>
        <v>0</v>
      </c>
      <c r="AO491" s="472">
        <f ca="1">OFFSET(DATA!$F$6,$AG$10+27*AO$10,$AG491,1,1)</f>
        <v>0</v>
      </c>
      <c r="AP491" s="472">
        <f t="shared" ca="1" si="14"/>
        <v>0</v>
      </c>
      <c r="AQ491" s="471"/>
      <c r="AR491" s="471">
        <f ca="1">OFFSET(DATA!$F$6,25,$AG491,1,1)</f>
        <v>0</v>
      </c>
      <c r="AS491" s="205">
        <f ca="1">IF($AR491&gt;0,OFFSET(DATA!$F$6,25+27*AS$10,$AG491,1,1)/$AR491,0)</f>
        <v>0</v>
      </c>
      <c r="AT491" s="205">
        <f ca="1">IF($AR491&gt;0,OFFSET(DATA!$F$6,25+27*AT$10,$AG491,1,1)/$AR491,0)</f>
        <v>0</v>
      </c>
      <c r="AU491" s="205">
        <f ca="1">IF($AR491&gt;0,OFFSET(DATA!$F$6,25+27*AU$10,$AG491,1,1)/$AR491,0)</f>
        <v>0</v>
      </c>
      <c r="AV491" s="205">
        <f ca="1">IF($AR491&gt;0,OFFSET(DATA!$F$6,25+27*AV$10,$AG491,1,1)/$AR491,0)</f>
        <v>0</v>
      </c>
      <c r="AW491" s="205">
        <f ca="1">IF($AR491&gt;0,OFFSET(DATA!$F$6,25+27*AW$10,$AG491,1,1)/$AR491,0)</f>
        <v>0</v>
      </c>
      <c r="AX491" s="205">
        <f ca="1">IF($AR491&gt;0,OFFSET(DATA!$F$6,25+27*AX$10,$AG491,1,1)/$AR491,0)</f>
        <v>0</v>
      </c>
      <c r="AY491" s="471"/>
      <c r="AZ491" s="471"/>
      <c r="BA491" s="472">
        <f t="shared" ca="1" si="15"/>
        <v>1</v>
      </c>
      <c r="BB491" s="205">
        <f ca="1">IF($AH491&gt;0,OFFSET(DATA!$F$6,BB$10+27*(7-$AG$8),$AG491,1,1)/OFFSET(DATA!$F$6,BB$10,$AG491,1,1),0)</f>
        <v>0</v>
      </c>
      <c r="BC491" s="205">
        <f ca="1">IF($AH491&gt;0,OFFSET(DATA!$F$6,BC$10+27*(7-$AG$8),$AG491,1,1)/OFFSET(DATA!$F$6,BC$10,$AG491,1,1),0)</f>
        <v>0</v>
      </c>
      <c r="BD491" s="205">
        <f ca="1">IF($AH491&gt;0,OFFSET(DATA!$F$6,BD$10+27*(7-$AG$8),$AG491,1,1)/OFFSET(DATA!$F$6,BD$10,$AG491,1,1),0)</f>
        <v>0</v>
      </c>
      <c r="BE491" s="205">
        <f ca="1">IF($AH491&gt;0,OFFSET(DATA!$F$6,BE$10+27*(7-$AG$8),$AG491,1,1)/OFFSET(DATA!$F$6,BE$10,$AG491,1,1),0)</f>
        <v>0</v>
      </c>
      <c r="BF491" s="205">
        <f ca="1">IF($AH491&gt;0,OFFSET(DATA!$F$6,BF$10+27*(7-$AG$8),$AG491,1,1)/OFFSET(DATA!$F$6,BF$10,$AG491,1,1),0)</f>
        <v>0</v>
      </c>
      <c r="BG491" s="205">
        <f ca="1">IF($AH491&gt;0,OFFSET(DATA!$F$6,BG$10+27*(7-$AG$8),$AG491,1,1)/OFFSET(DATA!$F$6,BG$10,$AG491,1,1),0)</f>
        <v>0</v>
      </c>
      <c r="BH491" s="205">
        <f ca="1">IF($AH491&gt;0,OFFSET(DATA!$F$6,BH$10+27*(7-$AG$8),$AG491,1,1)/OFFSET(DATA!$F$6,BH$10,$AG491,1,1),0)</f>
        <v>0</v>
      </c>
      <c r="BI491" s="205">
        <f ca="1">IF($AH491&gt;0,OFFSET(DATA!$F$6,BI$10+27*(7-$AG$8),$AG491,1,1)/OFFSET(DATA!$F$6,BI$10,$AG491,1,1),0)</f>
        <v>0</v>
      </c>
      <c r="BJ491" s="205">
        <f ca="1">IF($AH491&gt;0,OFFSET(DATA!$F$6,BJ$10+27*(7-$AG$8),$AG491,1,1)/OFFSET(DATA!$F$6,BJ$10,$AG491,1,1),0)</f>
        <v>0</v>
      </c>
      <c r="BK491" s="205">
        <f ca="1">IF($AH491&gt;0,OFFSET(DATA!$F$6,BK$10+27*(7-$AG$8),$AG491,1,1)/OFFSET(DATA!$F$6,BK$10,$AG491,1,1),0)</f>
        <v>0</v>
      </c>
      <c r="BL491" s="205">
        <f ca="1">IF($AH491&gt;0,OFFSET(DATA!$F$6,BL$10+27*(7-$AG$8),$AG491,1,1)/OFFSET(DATA!$F$6,BL$10,$AG491,1,1),0)</f>
        <v>0</v>
      </c>
      <c r="BM491" s="205">
        <f ca="1">IF($AH491&gt;0,OFFSET(DATA!$F$6,BM$10+27*(7-$AG$8),$AG491,1,1)/OFFSET(DATA!$F$6,BM$10,$AG491,1,1),0)</f>
        <v>0</v>
      </c>
      <c r="BN491" s="205">
        <f ca="1">IF($AH491&gt;0,OFFSET(DATA!$F$6,BN$10+27*(7-$AG$8),$AG491,1,1)/OFFSET(DATA!$F$6,BN$10,$AG491,1,1),0)</f>
        <v>0</v>
      </c>
      <c r="BO491" s="205">
        <f ca="1">IF($AH491&gt;0,OFFSET(DATA!$F$6,BO$10+27*(7-$AG$8),$AG491,1,1)/OFFSET(DATA!$F$6,BO$10,$AG491,1,1),0)</f>
        <v>0</v>
      </c>
      <c r="BP491" s="205">
        <f ca="1">IF($AH491&gt;0,OFFSET(DATA!$F$6,BP$10+27*(7-$AG$8),$AG491,1,1)/OFFSET(DATA!$F$6,BP$10,$AG491,1,1),0)</f>
        <v>0</v>
      </c>
      <c r="BQ491" s="205">
        <f ca="1">IF($AH491&gt;0,OFFSET(DATA!$F$6,BQ$10+27*(7-$AG$8),$AG491,1,1)/OFFSET(DATA!$F$6,BQ$10,$AG491,1,1),0)</f>
        <v>0</v>
      </c>
      <c r="BR491" s="205">
        <f ca="1">IF($AH491&gt;0,OFFSET(DATA!$F$6,BR$10+27*(7-$AG$8),$AG491,1,1)/OFFSET(DATA!$F$6,BR$10,$AG491,1,1),0)</f>
        <v>0</v>
      </c>
      <c r="BS491" s="205">
        <f ca="1">IF($AH491&gt;0,OFFSET(DATA!$F$6,BS$10+27*(7-$AG$8),$AG491,1,1)/OFFSET(DATA!$F$6,BS$10,$AG491,1,1),0)</f>
        <v>0</v>
      </c>
      <c r="BT491" s="205">
        <f ca="1">IF($AH491&gt;0,OFFSET(DATA!$F$6,BT$10+27*(7-$AG$8),$AG491,1,1)/OFFSET(DATA!$F$6,BT$10,$AG491,1,1),0)</f>
        <v>0</v>
      </c>
      <c r="BU491" s="205">
        <f ca="1">IF($AH491&gt;0,OFFSET(DATA!$F$6,BU$10+27*(7-$AG$8),$AG491,1,1)/OFFSET(DATA!$F$6,BU$10,$AG491,1,1),0)</f>
        <v>0</v>
      </c>
      <c r="BV491" s="205">
        <f ca="1">IF($AH491&gt;0,OFFSET(DATA!$F$6,BV$10+27*(7-$AG$8),$AG491,1,1)/OFFSET(DATA!$F$6,BV$10,$AG491,1,1),0)</f>
        <v>0</v>
      </c>
      <c r="BW491" s="205">
        <f ca="1">IF($AH491&gt;0,OFFSET(DATA!$F$6,BW$10+27*(7-$AG$8),$AG491,1,1)/OFFSET(DATA!$F$6,BW$10,$AG491,1,1),0)</f>
        <v>0</v>
      </c>
      <c r="BX491" s="205">
        <f ca="1">IF($AH491&gt;0,OFFSET(DATA!$F$6,BX$10+27*(7-$AG$8),$AG491,1,1)/OFFSET(DATA!$F$6,BX$10,$AG491,1,1),0)</f>
        <v>0</v>
      </c>
      <c r="BY491" s="205">
        <f ca="1">IF($AH491&gt;0,OFFSET(DATA!$F$6,BY$10+27*(7-$AG$8),$AG491,1,1)/OFFSET(DATA!$F$6,BY$10,$AG491,1,1),0)</f>
        <v>0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491">
    <cfRule type="expression" dxfId="32" priority="1" stopIfTrue="1">
      <formula>$AP$8=1</formula>
    </cfRule>
    <cfRule type="expression" dxfId="31" priority="2" stopIfTrue="1">
      <formula>$AP$8=2</formula>
    </cfRule>
  </conditionalFormatting>
  <conditionalFormatting sqref="D2:I7">
    <cfRule type="expression" dxfId="30" priority="3" stopIfTrue="1">
      <formula>7-$AG$8=$AG12</formula>
    </cfRule>
  </conditionalFormatting>
  <conditionalFormatting sqref="L4:L8">
    <cfRule type="expression" dxfId="29" priority="6" stopIfTrue="1">
      <formula>$K4=69</formula>
    </cfRule>
    <cfRule type="expression" dxfId="28" priority="7" stopIfTrue="1">
      <formula>$K4&lt;69</formula>
    </cfRule>
  </conditionalFormatting>
  <conditionalFormatting sqref="M4:M8">
    <cfRule type="expression" dxfId="27" priority="8" stopIfTrue="1">
      <formula>$K4=69</formula>
    </cfRule>
    <cfRule type="expression" dxfId="26" priority="9" stopIfTrue="1">
      <formula>$K4&lt;69</formula>
    </cfRule>
  </conditionalFormatting>
  <conditionalFormatting sqref="B2:B7">
    <cfRule type="expression" dxfId="25" priority="10" stopIfTrue="1">
      <formula>7-$AG$8=$AG12</formula>
    </cfRule>
  </conditionalFormatting>
  <conditionalFormatting sqref="O10:R11">
    <cfRule type="expression" dxfId="24" priority="11" stopIfTrue="1">
      <formula>VALUE(RIGHT($O$10,1))=5</formula>
    </cfRule>
    <cfRule type="expression" dxfId="23" priority="12" stopIfTrue="1">
      <formula>VALUE(RIGHT($O$10,1))=6</formula>
    </cfRule>
    <cfRule type="expression" dxfId="22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S53" sqref="S53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">
      <c r="E116" s="149" t="s">
        <v>5</v>
      </c>
      <c r="F116" s="149"/>
      <c r="G116" s="149"/>
      <c r="H116" s="149"/>
      <c r="I116" s="149"/>
      <c r="J116" s="149"/>
    </row>
    <row r="117" spans="2:10" x14ac:dyDescent="0.2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">
      <c r="E122" s="149" t="s">
        <v>329</v>
      </c>
      <c r="F122" s="149"/>
      <c r="G122" s="149"/>
      <c r="H122" s="149"/>
      <c r="I122" s="149"/>
      <c r="J122" s="149"/>
    </row>
    <row r="123" spans="2:10" x14ac:dyDescent="0.2">
      <c r="E123" s="149" t="s">
        <v>330</v>
      </c>
      <c r="F123" s="149"/>
      <c r="G123" s="149"/>
      <c r="H123" s="149"/>
      <c r="I123" s="149"/>
      <c r="J123" s="149"/>
    </row>
    <row r="124" spans="2:10" x14ac:dyDescent="0.2">
      <c r="E124" s="149" t="s">
        <v>331</v>
      </c>
      <c r="F124" s="149"/>
      <c r="G124" s="149"/>
      <c r="H124" s="149"/>
      <c r="I124" s="149"/>
      <c r="J124" s="149"/>
    </row>
    <row r="125" spans="2:10" x14ac:dyDescent="0.2">
      <c r="E125" s="149" t="s">
        <v>332</v>
      </c>
      <c r="F125" s="149"/>
      <c r="G125" s="149"/>
      <c r="H125" s="149"/>
      <c r="I125" s="149"/>
      <c r="J125" s="149"/>
    </row>
    <row r="126" spans="2:10" x14ac:dyDescent="0.2">
      <c r="E126" s="149" t="s">
        <v>333</v>
      </c>
      <c r="F126" s="149"/>
      <c r="G126" s="149"/>
      <c r="H126" s="149"/>
      <c r="I126" s="149"/>
      <c r="J126" s="149"/>
    </row>
    <row r="127" spans="2:10" x14ac:dyDescent="0.2">
      <c r="E127" s="149" t="s">
        <v>334</v>
      </c>
      <c r="F127" s="149"/>
      <c r="G127" s="149"/>
      <c r="H127" s="149"/>
      <c r="I127" s="149"/>
      <c r="J127" s="149"/>
    </row>
    <row r="128" spans="2:10" x14ac:dyDescent="0.2">
      <c r="E128" s="149" t="s">
        <v>335</v>
      </c>
      <c r="F128" s="149"/>
      <c r="G128" s="149"/>
      <c r="H128" s="149"/>
      <c r="I128" s="149"/>
      <c r="J128" s="149"/>
    </row>
    <row r="129" spans="2:15" x14ac:dyDescent="0.2">
      <c r="E129" s="149" t="s">
        <v>336</v>
      </c>
      <c r="F129" s="149"/>
      <c r="G129" s="149"/>
      <c r="H129" s="149"/>
      <c r="I129" s="149"/>
      <c r="J129" s="149"/>
    </row>
    <row r="131" spans="2:15" x14ac:dyDescent="0.2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">
      <c r="C132" t="s">
        <v>362</v>
      </c>
    </row>
    <row r="133" spans="2:15" x14ac:dyDescent="0.2">
      <c r="D133" s="315" t="s">
        <v>101</v>
      </c>
    </row>
    <row r="134" spans="2:15" x14ac:dyDescent="0.2">
      <c r="D134" s="315" t="s">
        <v>363</v>
      </c>
    </row>
    <row r="135" spans="2:15" x14ac:dyDescent="0.2">
      <c r="D135" s="315" t="s">
        <v>140</v>
      </c>
    </row>
    <row r="136" spans="2:15" x14ac:dyDescent="0.2">
      <c r="D136" s="316" t="s">
        <v>141</v>
      </c>
    </row>
    <row r="137" spans="2:15" x14ac:dyDescent="0.2">
      <c r="D137" s="315" t="s">
        <v>142</v>
      </c>
    </row>
    <row r="138" spans="2:15" x14ac:dyDescent="0.2">
      <c r="D138" s="316" t="s">
        <v>143</v>
      </c>
    </row>
    <row r="139" spans="2:15" x14ac:dyDescent="0.2">
      <c r="D139" s="316" t="s">
        <v>364</v>
      </c>
    </row>
    <row r="142" spans="2:15" x14ac:dyDescent="0.2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60" t="s">
        <v>402</v>
      </c>
    </row>
    <row r="14" spans="1:5" x14ac:dyDescent="0.2">
      <c r="D14" s="360" t="s">
        <v>403</v>
      </c>
    </row>
    <row r="15" spans="1:5" x14ac:dyDescent="0.2">
      <c r="D15" s="360" t="s">
        <v>404</v>
      </c>
    </row>
    <row r="16" spans="1:5" x14ac:dyDescent="0.2">
      <c r="D16" s="360" t="s">
        <v>405</v>
      </c>
    </row>
    <row r="17" spans="3:4" x14ac:dyDescent="0.2">
      <c r="D17" s="360" t="s">
        <v>406</v>
      </c>
    </row>
    <row r="18" spans="3:4" x14ac:dyDescent="0.2">
      <c r="D18" s="360" t="s">
        <v>407</v>
      </c>
    </row>
    <row r="19" spans="3:4" x14ac:dyDescent="0.2">
      <c r="D19" s="360" t="s">
        <v>408</v>
      </c>
    </row>
    <row r="20" spans="3:4" x14ac:dyDescent="0.2">
      <c r="D20" s="360" t="s">
        <v>409</v>
      </c>
    </row>
    <row r="21" spans="3:4" x14ac:dyDescent="0.2">
      <c r="D21" s="360" t="s">
        <v>410</v>
      </c>
    </row>
    <row r="22" spans="3:4" x14ac:dyDescent="0.2">
      <c r="D22" s="360" t="s">
        <v>411</v>
      </c>
    </row>
    <row r="23" spans="3:4" x14ac:dyDescent="0.2">
      <c r="D23" s="360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60" t="s">
        <v>400</v>
      </c>
    </row>
    <row r="36" spans="3:4" x14ac:dyDescent="0.2">
      <c r="D36" s="360" t="s">
        <v>397</v>
      </c>
    </row>
    <row r="37" spans="3:4" x14ac:dyDescent="0.2">
      <c r="D37" s="360" t="s">
        <v>398</v>
      </c>
    </row>
    <row r="38" spans="3:4" x14ac:dyDescent="0.2">
      <c r="D38" s="360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60" t="s">
        <v>396</v>
      </c>
    </row>
    <row r="53" spans="3:4" x14ac:dyDescent="0.2">
      <c r="D53" s="360" t="s">
        <v>397</v>
      </c>
    </row>
    <row r="54" spans="3:4" x14ac:dyDescent="0.2">
      <c r="D54" s="360" t="s">
        <v>398</v>
      </c>
    </row>
    <row r="55" spans="3:4" x14ac:dyDescent="0.2">
      <c r="D55" s="360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QR863"/>
  <sheetViews>
    <sheetView showRuler="0" zoomScale="75" workbookViewId="0">
      <pane xSplit="6" ySplit="6" topLeftCell="QL529" activePane="bottomRight" state="frozen"/>
      <selection pane="topRight" activeCell="G1" sqref="G1"/>
      <selection pane="bottomLeft" activeCell="A7" sqref="A7"/>
      <selection pane="bottomRight" activeCell="QQ572" sqref="QQ572"/>
    </sheetView>
  </sheetViews>
  <sheetFormatPr defaultRowHeight="12.75" x14ac:dyDescent="0.2"/>
  <cols>
    <col min="1" max="1" width="4.7109375" style="1" customWidth="1"/>
    <col min="2" max="2" width="9.28515625" style="1" bestFit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1"/>
    <col min="165" max="165" width="9.140625" style="341"/>
    <col min="186" max="186" width="9.5703125" bestFit="1" customWidth="1"/>
    <col min="192" max="192" width="9.140625" style="365"/>
    <col min="193" max="193" width="9.7109375" bestFit="1" customWidth="1"/>
    <col min="194" max="194" width="9.140625" style="365"/>
    <col min="195" max="195" width="9.5703125" bestFit="1" customWidth="1"/>
    <col min="196" max="196" width="9.7109375" bestFit="1" customWidth="1"/>
    <col min="198" max="198" width="9.7109375" style="341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4" bestFit="1" customWidth="1"/>
    <col min="214" max="214" width="9" bestFit="1" customWidth="1"/>
    <col min="215" max="217" width="9.5703125" bestFit="1" customWidth="1"/>
    <col min="218" max="218" width="9.5703125" style="341" bestFit="1" customWidth="1"/>
    <col min="220" max="221" width="9.5703125" bestFit="1" customWidth="1"/>
    <col min="239" max="239" width="9.5703125" bestFit="1" customWidth="1"/>
    <col min="245" max="245" width="9.140625" style="365"/>
    <col min="246" max="246" width="9" bestFit="1" customWidth="1"/>
    <col min="247" max="247" width="9.140625" style="365"/>
    <col min="248" max="248" width="9.5703125" style="341" bestFit="1" customWidth="1"/>
    <col min="249" max="249" width="9.7109375" bestFit="1" customWidth="1"/>
    <col min="251" max="251" width="9.7109375" style="341" bestFit="1" customWidth="1"/>
    <col min="252" max="255" width="9.7109375" bestFit="1" customWidth="1"/>
    <col min="266" max="266" width="10.28515625" style="362" bestFit="1" customWidth="1"/>
    <col min="274" max="274" width="9.140625" style="341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34" width="10.42578125" bestFit="1" customWidth="1"/>
    <col min="435" max="435" width="10.28515625" customWidth="1"/>
    <col min="436" max="439" width="10.42578125" bestFit="1" customWidth="1"/>
    <col min="440" max="440" width="11.28515625" customWidth="1"/>
    <col min="441" max="441" width="10.85546875" customWidth="1"/>
    <col min="442" max="442" width="10.140625" customWidth="1"/>
    <col min="443" max="446" width="10.42578125" bestFit="1" customWidth="1"/>
    <col min="447" max="447" width="10.28515625" customWidth="1"/>
    <col min="448" max="460" width="10.42578125" bestFit="1" customWidth="1"/>
  </cols>
  <sheetData>
    <row r="1" spans="1:460" ht="13.5" thickBot="1" x14ac:dyDescent="0.25"/>
    <row r="2" spans="1:460" x14ac:dyDescent="0.2">
      <c r="B2" s="584" t="s">
        <v>145</v>
      </c>
      <c r="C2" s="585"/>
      <c r="D2" s="586"/>
    </row>
    <row r="3" spans="1:460" ht="13.5" thickBot="1" x14ac:dyDescent="0.25">
      <c r="B3" s="587"/>
      <c r="C3" s="588"/>
      <c r="D3" s="589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460" s="144" customFormat="1" x14ac:dyDescent="0.2">
      <c r="A4" s="1"/>
      <c r="B4" s="1"/>
      <c r="C4" s="1"/>
      <c r="D4" s="1"/>
      <c r="E4" s="53">
        <f>LOOKUP!F2</f>
        <v>454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460" s="26" customFormat="1" x14ac:dyDescent="0.2">
      <c r="A5" s="23"/>
      <c r="B5" s="24"/>
      <c r="C5" s="25">
        <f ca="1">LOOKUP!E2</f>
        <v>20170911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  <c r="PE5" s="26">
        <v>20161212</v>
      </c>
      <c r="PF5" s="26">
        <v>20161219</v>
      </c>
      <c r="PG5" s="26">
        <v>20161226</v>
      </c>
      <c r="PH5" s="26">
        <v>20170102</v>
      </c>
      <c r="PI5" s="26">
        <v>20170109</v>
      </c>
      <c r="PJ5" s="393">
        <v>20170116</v>
      </c>
      <c r="PK5" s="393">
        <v>20170123</v>
      </c>
      <c r="PL5" s="26">
        <v>20170130</v>
      </c>
      <c r="PM5" s="26">
        <v>20170206</v>
      </c>
      <c r="PN5" s="26">
        <v>20170213</v>
      </c>
      <c r="PO5" s="26">
        <v>20170220</v>
      </c>
      <c r="PP5" s="26">
        <v>20170227</v>
      </c>
      <c r="PQ5" s="26">
        <v>20170306</v>
      </c>
      <c r="PR5" s="26">
        <v>20170313</v>
      </c>
      <c r="PS5" s="26">
        <v>20170320</v>
      </c>
      <c r="PT5" s="26">
        <v>20170327</v>
      </c>
      <c r="PU5" s="26">
        <v>20170403</v>
      </c>
      <c r="PV5" s="26">
        <v>20170410</v>
      </c>
      <c r="PW5" s="26">
        <v>20170417</v>
      </c>
      <c r="PX5" s="26">
        <v>20170424</v>
      </c>
      <c r="PY5" s="26">
        <v>20170501</v>
      </c>
      <c r="PZ5" s="26">
        <v>20170508</v>
      </c>
      <c r="QA5" s="26">
        <v>20170515</v>
      </c>
      <c r="QB5" s="26">
        <v>20170522</v>
      </c>
      <c r="QC5" s="26">
        <v>20170529</v>
      </c>
      <c r="QD5" s="26">
        <v>20170605</v>
      </c>
      <c r="QE5" s="26">
        <v>20170612</v>
      </c>
      <c r="QF5" s="26">
        <v>20170619</v>
      </c>
      <c r="QG5" s="26">
        <v>20170626</v>
      </c>
      <c r="QH5" s="26">
        <v>20170703</v>
      </c>
      <c r="QI5" s="26">
        <v>20170710</v>
      </c>
      <c r="QJ5" s="26">
        <v>20170717</v>
      </c>
      <c r="QK5" s="26">
        <v>20170724</v>
      </c>
      <c r="QL5" s="26">
        <v>20170731</v>
      </c>
      <c r="QM5" s="26">
        <v>20170807</v>
      </c>
      <c r="QN5" s="26">
        <v>20170814</v>
      </c>
      <c r="QO5" s="26">
        <v>20170821</v>
      </c>
      <c r="QP5" s="26">
        <v>20170828</v>
      </c>
      <c r="QQ5" s="26">
        <v>20170904</v>
      </c>
      <c r="QR5" s="26">
        <v>20170911</v>
      </c>
    </row>
    <row r="6" spans="1:460" s="26" customFormat="1" x14ac:dyDescent="0.2">
      <c r="A6" s="55"/>
      <c r="B6" s="94" t="s">
        <v>44</v>
      </c>
      <c r="C6" s="393" t="s">
        <v>1108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</row>
    <row r="7" spans="1:460" x14ac:dyDescent="0.2">
      <c r="B7" s="1">
        <v>1</v>
      </c>
      <c r="C7" s="166">
        <f t="shared" ref="C7:C30" ca="1" si="0">OFFSET($F$6,$B7,$E$4)</f>
        <v>328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1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341">
        <f>SUM(PF7+PH7)/2</f>
        <v>293.5</v>
      </c>
      <c r="PH7">
        <v>287</v>
      </c>
      <c r="PI7">
        <v>286</v>
      </c>
      <c r="PJ7" s="341">
        <f>SUM(PI7+PK7)/2</f>
        <v>299.5</v>
      </c>
      <c r="PK7">
        <v>313</v>
      </c>
      <c r="PL7">
        <v>324</v>
      </c>
      <c r="PM7">
        <v>291</v>
      </c>
      <c r="PN7">
        <v>318</v>
      </c>
      <c r="PO7" s="471">
        <v>332</v>
      </c>
      <c r="PP7">
        <v>339</v>
      </c>
      <c r="PQ7">
        <v>282</v>
      </c>
      <c r="PR7">
        <v>260</v>
      </c>
      <c r="PS7">
        <v>274</v>
      </c>
      <c r="PT7">
        <v>273</v>
      </c>
      <c r="PU7">
        <v>263</v>
      </c>
      <c r="PV7">
        <v>247</v>
      </c>
      <c r="PW7">
        <v>257</v>
      </c>
      <c r="PX7">
        <v>274</v>
      </c>
      <c r="PY7">
        <v>267</v>
      </c>
      <c r="PZ7">
        <v>206</v>
      </c>
      <c r="QA7">
        <v>225</v>
      </c>
      <c r="QB7">
        <v>241</v>
      </c>
      <c r="QC7">
        <v>269</v>
      </c>
      <c r="QD7">
        <v>219</v>
      </c>
      <c r="QE7">
        <v>243</v>
      </c>
      <c r="QF7">
        <v>255</v>
      </c>
      <c r="QG7">
        <v>270</v>
      </c>
      <c r="QH7">
        <v>294</v>
      </c>
      <c r="QI7">
        <v>266</v>
      </c>
      <c r="QJ7">
        <v>261</v>
      </c>
      <c r="QK7">
        <v>275</v>
      </c>
      <c r="QL7">
        <v>293</v>
      </c>
      <c r="QM7">
        <v>263</v>
      </c>
      <c r="QN7">
        <v>279</v>
      </c>
      <c r="QO7">
        <v>308</v>
      </c>
      <c r="QP7">
        <v>348</v>
      </c>
      <c r="QQ7">
        <v>327</v>
      </c>
      <c r="QR7">
        <v>328</v>
      </c>
    </row>
    <row r="8" spans="1:460" x14ac:dyDescent="0.2">
      <c r="A8" s="55"/>
      <c r="B8" s="1">
        <v>2</v>
      </c>
      <c r="C8" s="166">
        <f t="shared" ca="1" si="0"/>
        <v>101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1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341">
        <f t="shared" ref="PG8:PG30" si="6">SUM(PF8+PH8)/2</f>
        <v>125.5</v>
      </c>
      <c r="PH8">
        <v>131</v>
      </c>
      <c r="PI8">
        <v>115</v>
      </c>
      <c r="PJ8" s="341">
        <f t="shared" ref="PJ8:PJ30" si="7">SUM(PI8+PK8)/2</f>
        <v>115.5</v>
      </c>
      <c r="PK8">
        <v>116</v>
      </c>
      <c r="PL8">
        <v>119</v>
      </c>
      <c r="PM8">
        <v>101</v>
      </c>
      <c r="PN8">
        <v>107</v>
      </c>
      <c r="PO8" s="471">
        <v>107</v>
      </c>
      <c r="PP8">
        <v>113</v>
      </c>
      <c r="PQ8">
        <v>99</v>
      </c>
      <c r="PR8">
        <v>101</v>
      </c>
      <c r="PS8">
        <v>107</v>
      </c>
      <c r="PT8">
        <v>110</v>
      </c>
      <c r="PU8">
        <v>105</v>
      </c>
      <c r="PV8">
        <v>99</v>
      </c>
      <c r="PW8">
        <v>103</v>
      </c>
      <c r="PX8">
        <v>104</v>
      </c>
      <c r="PY8">
        <v>106</v>
      </c>
      <c r="PZ8">
        <v>98</v>
      </c>
      <c r="QA8">
        <v>105</v>
      </c>
      <c r="QB8">
        <v>114</v>
      </c>
      <c r="QC8">
        <v>122</v>
      </c>
      <c r="QD8">
        <v>106</v>
      </c>
      <c r="QE8">
        <v>106</v>
      </c>
      <c r="QF8">
        <v>107</v>
      </c>
      <c r="QG8">
        <v>111</v>
      </c>
      <c r="QH8">
        <v>102</v>
      </c>
      <c r="QI8">
        <v>89</v>
      </c>
      <c r="QJ8">
        <v>95</v>
      </c>
      <c r="QK8">
        <v>106</v>
      </c>
      <c r="QL8">
        <v>111</v>
      </c>
      <c r="QM8">
        <v>97</v>
      </c>
      <c r="QN8">
        <v>105</v>
      </c>
      <c r="QO8">
        <v>111</v>
      </c>
      <c r="QP8">
        <v>116</v>
      </c>
      <c r="QQ8">
        <v>104</v>
      </c>
      <c r="QR8">
        <v>101</v>
      </c>
    </row>
    <row r="9" spans="1:460" x14ac:dyDescent="0.2">
      <c r="B9" s="1">
        <v>3</v>
      </c>
      <c r="C9" s="166">
        <f t="shared" ca="1" si="0"/>
        <v>57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1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341">
        <f t="shared" si="6"/>
        <v>72</v>
      </c>
      <c r="PH9">
        <v>63</v>
      </c>
      <c r="PI9">
        <v>62</v>
      </c>
      <c r="PJ9" s="341">
        <f t="shared" si="7"/>
        <v>63.5</v>
      </c>
      <c r="PK9">
        <v>65</v>
      </c>
      <c r="PL9">
        <v>67</v>
      </c>
      <c r="PM9">
        <v>42</v>
      </c>
      <c r="PN9">
        <v>43</v>
      </c>
      <c r="PO9" s="471">
        <v>48</v>
      </c>
      <c r="PP9">
        <v>53</v>
      </c>
      <c r="PQ9">
        <v>49</v>
      </c>
      <c r="PR9">
        <v>56</v>
      </c>
      <c r="PS9">
        <v>61</v>
      </c>
      <c r="PT9">
        <v>64</v>
      </c>
      <c r="PU9">
        <v>57</v>
      </c>
      <c r="PV9">
        <v>55</v>
      </c>
      <c r="PW9">
        <v>54</v>
      </c>
      <c r="PX9">
        <v>68</v>
      </c>
      <c r="PY9">
        <v>71</v>
      </c>
      <c r="PZ9">
        <v>56</v>
      </c>
      <c r="QA9">
        <v>58</v>
      </c>
      <c r="QB9">
        <v>65</v>
      </c>
      <c r="QC9">
        <v>68</v>
      </c>
      <c r="QD9">
        <v>59</v>
      </c>
      <c r="QE9">
        <v>59</v>
      </c>
      <c r="QF9">
        <v>63</v>
      </c>
      <c r="QG9">
        <v>66</v>
      </c>
      <c r="QH9">
        <v>59</v>
      </c>
      <c r="QI9">
        <v>59</v>
      </c>
      <c r="QJ9">
        <v>62</v>
      </c>
      <c r="QK9">
        <v>65</v>
      </c>
      <c r="QL9">
        <v>67</v>
      </c>
      <c r="QM9">
        <v>52</v>
      </c>
      <c r="QN9">
        <v>53</v>
      </c>
      <c r="QO9">
        <v>55</v>
      </c>
      <c r="QP9">
        <v>66</v>
      </c>
      <c r="QQ9">
        <v>59</v>
      </c>
      <c r="QR9">
        <v>57</v>
      </c>
    </row>
    <row r="10" spans="1:460" x14ac:dyDescent="0.2">
      <c r="A10" s="55"/>
      <c r="B10" s="1">
        <v>4</v>
      </c>
      <c r="C10" s="166">
        <f t="shared" ca="1" si="0"/>
        <v>140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1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341">
        <f t="shared" si="6"/>
        <v>129.5</v>
      </c>
      <c r="PH10">
        <v>129</v>
      </c>
      <c r="PI10">
        <v>117</v>
      </c>
      <c r="PJ10" s="341">
        <f t="shared" si="7"/>
        <v>116.5</v>
      </c>
      <c r="PK10">
        <v>116</v>
      </c>
      <c r="PL10">
        <v>117</v>
      </c>
      <c r="PM10">
        <v>119</v>
      </c>
      <c r="PN10">
        <v>116</v>
      </c>
      <c r="PO10" s="471">
        <v>124</v>
      </c>
      <c r="PP10">
        <v>125</v>
      </c>
      <c r="PQ10">
        <v>118</v>
      </c>
      <c r="PR10">
        <v>118</v>
      </c>
      <c r="PS10">
        <v>118</v>
      </c>
      <c r="PT10">
        <v>118</v>
      </c>
      <c r="PU10">
        <v>119</v>
      </c>
      <c r="PV10">
        <v>115</v>
      </c>
      <c r="PW10">
        <v>112</v>
      </c>
      <c r="PX10">
        <v>117</v>
      </c>
      <c r="PY10">
        <v>117</v>
      </c>
      <c r="PZ10">
        <v>110</v>
      </c>
      <c r="QA10">
        <v>115</v>
      </c>
      <c r="QB10">
        <v>118</v>
      </c>
      <c r="QC10">
        <v>122</v>
      </c>
      <c r="QD10">
        <v>122</v>
      </c>
      <c r="QE10">
        <v>126</v>
      </c>
      <c r="QF10">
        <v>123</v>
      </c>
      <c r="QG10">
        <v>120</v>
      </c>
      <c r="QH10">
        <v>123</v>
      </c>
      <c r="QI10">
        <v>124</v>
      </c>
      <c r="QJ10">
        <v>132</v>
      </c>
      <c r="QK10">
        <v>135</v>
      </c>
      <c r="QL10">
        <v>136</v>
      </c>
      <c r="QM10">
        <v>131</v>
      </c>
      <c r="QN10">
        <v>136</v>
      </c>
      <c r="QO10">
        <v>141</v>
      </c>
      <c r="QP10">
        <v>146</v>
      </c>
      <c r="QQ10">
        <v>140</v>
      </c>
      <c r="QR10">
        <v>140</v>
      </c>
    </row>
    <row r="11" spans="1:460" s="144" customFormat="1" x14ac:dyDescent="0.2">
      <c r="A11" s="318"/>
      <c r="B11" s="318">
        <v>5</v>
      </c>
      <c r="C11" s="319">
        <f t="shared" ca="1" si="0"/>
        <v>328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  <c r="OU11" s="144">
        <v>475</v>
      </c>
      <c r="OV11" s="144">
        <v>467</v>
      </c>
      <c r="OW11" s="144">
        <v>479</v>
      </c>
      <c r="OX11" s="144">
        <v>479</v>
      </c>
      <c r="OY11" s="341">
        <f t="shared" si="5"/>
        <v>475.5</v>
      </c>
      <c r="OZ11" s="144">
        <v>472</v>
      </c>
      <c r="PA11" s="144">
        <v>481</v>
      </c>
      <c r="PB11" s="144">
        <v>493</v>
      </c>
      <c r="PC11" s="144">
        <v>500</v>
      </c>
      <c r="PD11" s="144">
        <v>507</v>
      </c>
      <c r="PE11" s="144">
        <v>496</v>
      </c>
      <c r="PF11" s="144">
        <v>483</v>
      </c>
      <c r="PG11" s="341">
        <f t="shared" si="6"/>
        <v>485.5</v>
      </c>
      <c r="PH11" s="144">
        <v>488</v>
      </c>
      <c r="PI11" s="144">
        <v>450</v>
      </c>
      <c r="PJ11" s="341">
        <f t="shared" si="7"/>
        <v>443.5</v>
      </c>
      <c r="PK11" s="144">
        <v>437</v>
      </c>
      <c r="PL11" s="144">
        <v>460</v>
      </c>
      <c r="PM11" s="144">
        <v>464</v>
      </c>
      <c r="PN11" s="144">
        <v>460</v>
      </c>
      <c r="PO11" s="471">
        <v>455</v>
      </c>
      <c r="PP11" s="144">
        <v>447</v>
      </c>
      <c r="PQ11" s="144">
        <v>431</v>
      </c>
      <c r="PR11" s="144">
        <v>428</v>
      </c>
      <c r="PS11" s="144">
        <v>423</v>
      </c>
      <c r="PT11" s="144">
        <v>423</v>
      </c>
      <c r="PU11" s="144">
        <v>417</v>
      </c>
      <c r="PV11" s="144">
        <v>401</v>
      </c>
      <c r="PW11" s="144">
        <v>380</v>
      </c>
      <c r="PX11" s="144">
        <v>357</v>
      </c>
      <c r="PY11" s="144">
        <v>381</v>
      </c>
      <c r="PZ11" s="144">
        <v>361</v>
      </c>
      <c r="QA11" s="144">
        <v>373</v>
      </c>
      <c r="QB11" s="144">
        <v>374</v>
      </c>
      <c r="QC11" s="144">
        <v>353</v>
      </c>
      <c r="QD11" s="144">
        <v>348</v>
      </c>
      <c r="QE11" s="144">
        <v>342</v>
      </c>
      <c r="QF11" s="144">
        <v>355</v>
      </c>
      <c r="QG11" s="144">
        <v>350</v>
      </c>
      <c r="QH11" s="144">
        <v>349</v>
      </c>
      <c r="QI11" s="144">
        <v>359</v>
      </c>
      <c r="QJ11" s="144">
        <v>355</v>
      </c>
      <c r="QK11" s="144">
        <v>345</v>
      </c>
      <c r="QL11" s="144">
        <v>351</v>
      </c>
      <c r="QM11" s="144">
        <v>342</v>
      </c>
      <c r="QN11" s="144">
        <v>319</v>
      </c>
      <c r="QO11" s="144">
        <v>320</v>
      </c>
      <c r="QP11" s="144">
        <v>312</v>
      </c>
      <c r="QQ11" s="144">
        <v>330</v>
      </c>
      <c r="QR11" s="144">
        <v>328</v>
      </c>
    </row>
    <row r="12" spans="1:460" s="144" customFormat="1" x14ac:dyDescent="0.2">
      <c r="A12" s="55"/>
      <c r="B12" s="318">
        <v>6</v>
      </c>
      <c r="C12" s="319">
        <f t="shared" ca="1" si="0"/>
        <v>45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  <c r="OU12" s="144">
        <v>64</v>
      </c>
      <c r="OV12" s="144">
        <v>61</v>
      </c>
      <c r="OW12" s="144">
        <v>56</v>
      </c>
      <c r="OX12" s="144">
        <v>60</v>
      </c>
      <c r="OY12" s="341">
        <f t="shared" si="5"/>
        <v>56</v>
      </c>
      <c r="OZ12" s="144">
        <v>52</v>
      </c>
      <c r="PA12" s="144">
        <v>52</v>
      </c>
      <c r="PB12" s="144">
        <v>55</v>
      </c>
      <c r="PC12" s="144">
        <v>56</v>
      </c>
      <c r="PD12" s="144">
        <v>55</v>
      </c>
      <c r="PE12" s="144">
        <v>52</v>
      </c>
      <c r="PF12" s="144">
        <v>46</v>
      </c>
      <c r="PG12" s="341">
        <f t="shared" si="6"/>
        <v>48.5</v>
      </c>
      <c r="PH12" s="144">
        <v>51</v>
      </c>
      <c r="PI12" s="144">
        <v>50</v>
      </c>
      <c r="PJ12" s="341">
        <f t="shared" si="7"/>
        <v>47.5</v>
      </c>
      <c r="PK12" s="144">
        <v>45</v>
      </c>
      <c r="PL12" s="144">
        <v>47</v>
      </c>
      <c r="PM12" s="144">
        <v>46</v>
      </c>
      <c r="PN12" s="144">
        <v>49</v>
      </c>
      <c r="PO12" s="471">
        <v>49</v>
      </c>
      <c r="PP12" s="144">
        <v>47</v>
      </c>
      <c r="PQ12" s="144">
        <v>43</v>
      </c>
      <c r="PR12" s="144">
        <v>45</v>
      </c>
      <c r="PS12" s="144">
        <v>47</v>
      </c>
      <c r="PT12" s="144">
        <v>42</v>
      </c>
      <c r="PU12" s="144">
        <v>42</v>
      </c>
      <c r="PV12" s="144">
        <v>37</v>
      </c>
      <c r="PW12" s="144">
        <v>39</v>
      </c>
      <c r="PX12" s="144">
        <v>37</v>
      </c>
      <c r="PY12" s="144">
        <v>37</v>
      </c>
      <c r="PZ12" s="144">
        <v>43</v>
      </c>
      <c r="QA12" s="144">
        <v>48</v>
      </c>
      <c r="QB12" s="144">
        <v>41</v>
      </c>
      <c r="QC12" s="144">
        <v>44</v>
      </c>
      <c r="QD12" s="144">
        <v>37</v>
      </c>
      <c r="QE12" s="144">
        <v>36</v>
      </c>
      <c r="QF12" s="144">
        <v>37</v>
      </c>
      <c r="QG12" s="144">
        <v>43</v>
      </c>
      <c r="QH12" s="144">
        <v>50</v>
      </c>
      <c r="QI12" s="144">
        <v>47</v>
      </c>
      <c r="QJ12" s="144">
        <v>50</v>
      </c>
      <c r="QK12" s="144">
        <v>51</v>
      </c>
      <c r="QL12" s="144">
        <v>49</v>
      </c>
      <c r="QM12" s="144">
        <v>46</v>
      </c>
      <c r="QN12" s="144">
        <v>51</v>
      </c>
      <c r="QO12" s="144">
        <v>53</v>
      </c>
      <c r="QP12" s="144">
        <v>58</v>
      </c>
      <c r="QQ12" s="144">
        <v>44</v>
      </c>
      <c r="QR12" s="144">
        <v>45</v>
      </c>
    </row>
    <row r="13" spans="1:460" s="144" customFormat="1" x14ac:dyDescent="0.2">
      <c r="A13" s="318"/>
      <c r="B13" s="318">
        <v>7</v>
      </c>
      <c r="C13" s="319">
        <f t="shared" ca="1" si="0"/>
        <v>84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  <c r="OU13" s="144">
        <v>111</v>
      </c>
      <c r="OV13" s="144">
        <v>96</v>
      </c>
      <c r="OW13" s="144">
        <v>99</v>
      </c>
      <c r="OX13" s="144">
        <v>86</v>
      </c>
      <c r="OY13" s="341">
        <f t="shared" si="5"/>
        <v>82</v>
      </c>
      <c r="OZ13" s="144">
        <v>78</v>
      </c>
      <c r="PA13" s="144">
        <v>79</v>
      </c>
      <c r="PB13" s="144">
        <v>83</v>
      </c>
      <c r="PC13" s="144">
        <v>88</v>
      </c>
      <c r="PD13" s="144">
        <v>94</v>
      </c>
      <c r="PE13" s="144">
        <v>84</v>
      </c>
      <c r="PF13" s="144">
        <v>90</v>
      </c>
      <c r="PG13" s="341">
        <f t="shared" si="6"/>
        <v>94.5</v>
      </c>
      <c r="PH13" s="144">
        <v>99</v>
      </c>
      <c r="PI13" s="144">
        <v>86</v>
      </c>
      <c r="PJ13" s="341">
        <f t="shared" si="7"/>
        <v>90</v>
      </c>
      <c r="PK13" s="144">
        <v>94</v>
      </c>
      <c r="PL13" s="144">
        <v>98</v>
      </c>
      <c r="PM13" s="144">
        <v>94</v>
      </c>
      <c r="PN13" s="144">
        <v>82</v>
      </c>
      <c r="PO13" s="471">
        <v>89</v>
      </c>
      <c r="PP13" s="144">
        <v>81</v>
      </c>
      <c r="PQ13" s="144">
        <v>67</v>
      </c>
      <c r="PR13" s="144">
        <v>66</v>
      </c>
      <c r="PS13" s="144">
        <v>71</v>
      </c>
      <c r="PT13" s="144">
        <v>74</v>
      </c>
      <c r="PU13" s="144">
        <v>73</v>
      </c>
      <c r="PV13" s="144">
        <v>60</v>
      </c>
      <c r="PW13" s="144">
        <v>62</v>
      </c>
      <c r="PX13" s="144">
        <v>72</v>
      </c>
      <c r="PY13" s="144">
        <v>72</v>
      </c>
      <c r="PZ13" s="144">
        <v>68</v>
      </c>
      <c r="QA13" s="144">
        <v>75</v>
      </c>
      <c r="QB13" s="144">
        <v>73</v>
      </c>
      <c r="QC13" s="144">
        <v>75</v>
      </c>
      <c r="QD13" s="144">
        <v>88</v>
      </c>
      <c r="QE13" s="144">
        <v>98</v>
      </c>
      <c r="QF13" s="144">
        <v>100</v>
      </c>
      <c r="QG13" s="144">
        <v>100</v>
      </c>
      <c r="QH13" s="144">
        <v>100</v>
      </c>
      <c r="QI13" s="144">
        <v>92</v>
      </c>
      <c r="QJ13" s="144">
        <v>96</v>
      </c>
      <c r="QK13" s="144">
        <v>99</v>
      </c>
      <c r="QL13" s="144">
        <v>103</v>
      </c>
      <c r="QM13" s="144">
        <v>87</v>
      </c>
      <c r="QN13" s="144">
        <v>79</v>
      </c>
      <c r="QO13" s="144">
        <v>84</v>
      </c>
      <c r="QP13" s="144">
        <v>88</v>
      </c>
      <c r="QQ13" s="144">
        <v>86</v>
      </c>
      <c r="QR13" s="144">
        <v>84</v>
      </c>
    </row>
    <row r="14" spans="1:460" s="144" customFormat="1" x14ac:dyDescent="0.2">
      <c r="A14" s="55"/>
      <c r="B14" s="318">
        <v>8</v>
      </c>
      <c r="C14" s="319">
        <f t="shared" ca="1" si="0"/>
        <v>1019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  <c r="OU14" s="144">
        <v>1139</v>
      </c>
      <c r="OV14" s="144">
        <v>1171</v>
      </c>
      <c r="OW14" s="144">
        <v>1169</v>
      </c>
      <c r="OX14" s="144">
        <v>1128</v>
      </c>
      <c r="OY14" s="341">
        <f t="shared" si="5"/>
        <v>1114.5</v>
      </c>
      <c r="OZ14" s="144">
        <v>1101</v>
      </c>
      <c r="PA14" s="144">
        <v>1116</v>
      </c>
      <c r="PB14" s="144">
        <v>1120</v>
      </c>
      <c r="PC14" s="144">
        <v>1152</v>
      </c>
      <c r="PD14" s="144">
        <v>1127</v>
      </c>
      <c r="PE14" s="144">
        <v>1069</v>
      </c>
      <c r="PF14" s="144">
        <v>1098</v>
      </c>
      <c r="PG14" s="341">
        <f t="shared" si="6"/>
        <v>1095.5</v>
      </c>
      <c r="PH14" s="144">
        <v>1093</v>
      </c>
      <c r="PI14" s="144">
        <v>1042</v>
      </c>
      <c r="PJ14" s="341">
        <f t="shared" si="7"/>
        <v>1044</v>
      </c>
      <c r="PK14" s="144">
        <v>1046</v>
      </c>
      <c r="PL14" s="144">
        <v>1041</v>
      </c>
      <c r="PM14" s="144">
        <v>1023</v>
      </c>
      <c r="PN14" s="144">
        <v>1046</v>
      </c>
      <c r="PO14" s="471">
        <v>1058</v>
      </c>
      <c r="PP14" s="144">
        <v>1048</v>
      </c>
      <c r="PQ14" s="144">
        <v>996</v>
      </c>
      <c r="PR14" s="144">
        <v>962</v>
      </c>
      <c r="PS14" s="144">
        <v>954</v>
      </c>
      <c r="PT14" s="144">
        <v>958</v>
      </c>
      <c r="PU14" s="144">
        <v>949</v>
      </c>
      <c r="PV14" s="144">
        <v>893</v>
      </c>
      <c r="PW14" s="144">
        <v>892</v>
      </c>
      <c r="PX14" s="144">
        <v>878</v>
      </c>
      <c r="PY14" s="144">
        <v>891</v>
      </c>
      <c r="PZ14" s="144">
        <v>902</v>
      </c>
      <c r="QA14" s="144">
        <v>900</v>
      </c>
      <c r="QB14" s="144">
        <v>942</v>
      </c>
      <c r="QC14" s="144">
        <v>940</v>
      </c>
      <c r="QD14" s="144">
        <v>927</v>
      </c>
      <c r="QE14" s="144">
        <v>906</v>
      </c>
      <c r="QF14" s="144">
        <v>924</v>
      </c>
      <c r="QG14" s="144">
        <v>936</v>
      </c>
      <c r="QH14" s="144">
        <v>969</v>
      </c>
      <c r="QI14" s="144">
        <v>935</v>
      </c>
      <c r="QJ14" s="144">
        <v>932</v>
      </c>
      <c r="QK14" s="144">
        <v>921</v>
      </c>
      <c r="QL14" s="144">
        <v>942</v>
      </c>
      <c r="QM14" s="144">
        <v>940</v>
      </c>
      <c r="QN14" s="144">
        <v>960</v>
      </c>
      <c r="QO14" s="144">
        <v>982</v>
      </c>
      <c r="QP14" s="144">
        <v>1003</v>
      </c>
      <c r="QQ14" s="144">
        <v>1000</v>
      </c>
      <c r="QR14" s="144">
        <v>1019</v>
      </c>
    </row>
    <row r="15" spans="1:460" s="144" customFormat="1" x14ac:dyDescent="0.2">
      <c r="A15" s="318"/>
      <c r="B15" s="318">
        <v>9</v>
      </c>
      <c r="C15" s="319">
        <f t="shared" ca="1" si="0"/>
        <v>182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  <c r="OU15" s="144">
        <v>191</v>
      </c>
      <c r="OV15" s="144">
        <v>190</v>
      </c>
      <c r="OW15" s="144">
        <v>195</v>
      </c>
      <c r="OX15" s="144">
        <v>197</v>
      </c>
      <c r="OY15" s="341">
        <f t="shared" si="5"/>
        <v>192.5</v>
      </c>
      <c r="OZ15" s="144">
        <v>188</v>
      </c>
      <c r="PA15" s="144">
        <v>186</v>
      </c>
      <c r="PB15" s="144">
        <v>189</v>
      </c>
      <c r="PC15" s="144">
        <v>196</v>
      </c>
      <c r="PD15" s="144">
        <v>193</v>
      </c>
      <c r="PE15" s="144">
        <v>172</v>
      </c>
      <c r="PF15" s="144">
        <v>172</v>
      </c>
      <c r="PG15" s="341">
        <f t="shared" si="6"/>
        <v>174</v>
      </c>
      <c r="PH15" s="144">
        <v>176</v>
      </c>
      <c r="PI15" s="144">
        <v>172</v>
      </c>
      <c r="PJ15" s="341">
        <f t="shared" si="7"/>
        <v>171.5</v>
      </c>
      <c r="PK15" s="144">
        <v>171</v>
      </c>
      <c r="PL15" s="144">
        <v>170</v>
      </c>
      <c r="PM15" s="144">
        <v>173</v>
      </c>
      <c r="PN15" s="144">
        <v>170</v>
      </c>
      <c r="PO15" s="471">
        <v>171</v>
      </c>
      <c r="PP15" s="144">
        <v>170</v>
      </c>
      <c r="PQ15" s="144">
        <v>163</v>
      </c>
      <c r="PR15" s="144">
        <v>153</v>
      </c>
      <c r="PS15" s="144">
        <v>160</v>
      </c>
      <c r="PT15" s="144">
        <v>157</v>
      </c>
      <c r="PU15" s="144">
        <v>146</v>
      </c>
      <c r="PV15" s="144">
        <v>143</v>
      </c>
      <c r="PW15" s="144">
        <v>155</v>
      </c>
      <c r="PX15" s="144">
        <v>167</v>
      </c>
      <c r="PY15" s="144">
        <v>174</v>
      </c>
      <c r="PZ15" s="144">
        <v>175</v>
      </c>
      <c r="QA15" s="144">
        <v>177</v>
      </c>
      <c r="QB15" s="144">
        <v>172</v>
      </c>
      <c r="QC15" s="144">
        <v>173</v>
      </c>
      <c r="QD15" s="144">
        <v>168</v>
      </c>
      <c r="QE15" s="144">
        <v>165</v>
      </c>
      <c r="QF15" s="144">
        <v>174</v>
      </c>
      <c r="QG15" s="144">
        <v>183</v>
      </c>
      <c r="QH15" s="144">
        <v>184</v>
      </c>
      <c r="QI15" s="144">
        <v>178</v>
      </c>
      <c r="QJ15" s="144">
        <v>178</v>
      </c>
      <c r="QK15" s="144">
        <v>172</v>
      </c>
      <c r="QL15" s="144">
        <v>170</v>
      </c>
      <c r="QM15" s="144">
        <v>176</v>
      </c>
      <c r="QN15" s="144">
        <v>185</v>
      </c>
      <c r="QO15" s="144">
        <v>187</v>
      </c>
      <c r="QP15" s="144">
        <v>196</v>
      </c>
      <c r="QQ15" s="144">
        <v>192</v>
      </c>
      <c r="QR15" s="144">
        <v>182</v>
      </c>
    </row>
    <row r="16" spans="1:460" s="144" customFormat="1" x14ac:dyDescent="0.2">
      <c r="A16" s="55"/>
      <c r="B16" s="318">
        <v>10</v>
      </c>
      <c r="C16" s="319">
        <f t="shared" ca="1" si="0"/>
        <v>214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  <c r="OU16" s="144">
        <v>305</v>
      </c>
      <c r="OV16" s="144">
        <v>277</v>
      </c>
      <c r="OW16" s="144">
        <v>300</v>
      </c>
      <c r="OX16" s="144">
        <v>314</v>
      </c>
      <c r="OY16" s="341">
        <f t="shared" si="5"/>
        <v>296.5</v>
      </c>
      <c r="OZ16" s="144">
        <v>279</v>
      </c>
      <c r="PA16" s="144">
        <v>288</v>
      </c>
      <c r="PB16" s="144">
        <v>306</v>
      </c>
      <c r="PC16" s="144">
        <v>320</v>
      </c>
      <c r="PD16" s="144">
        <v>280</v>
      </c>
      <c r="PE16" s="144">
        <v>285</v>
      </c>
      <c r="PF16" s="144">
        <v>297</v>
      </c>
      <c r="PG16" s="341">
        <f t="shared" si="6"/>
        <v>297</v>
      </c>
      <c r="PH16" s="144">
        <v>297</v>
      </c>
      <c r="PI16" s="144">
        <v>276</v>
      </c>
      <c r="PJ16" s="341">
        <f t="shared" si="7"/>
        <v>284</v>
      </c>
      <c r="PK16" s="144">
        <v>292</v>
      </c>
      <c r="PL16" s="144">
        <v>307</v>
      </c>
      <c r="PM16" s="144">
        <v>255</v>
      </c>
      <c r="PN16" s="144">
        <v>269</v>
      </c>
      <c r="PO16" s="471">
        <v>277</v>
      </c>
      <c r="PP16" s="144">
        <v>292</v>
      </c>
      <c r="PQ16" s="144">
        <v>213</v>
      </c>
      <c r="PR16" s="144">
        <v>219</v>
      </c>
      <c r="PS16" s="144">
        <v>238</v>
      </c>
      <c r="PT16" s="144">
        <v>247</v>
      </c>
      <c r="PU16" s="144">
        <v>225</v>
      </c>
      <c r="PV16" s="144">
        <v>206</v>
      </c>
      <c r="PW16" s="144">
        <v>220</v>
      </c>
      <c r="PX16" s="144">
        <v>233</v>
      </c>
      <c r="PY16" s="144">
        <v>223</v>
      </c>
      <c r="PZ16" s="144">
        <v>203</v>
      </c>
      <c r="QA16" s="144">
        <v>214</v>
      </c>
      <c r="QB16" s="144">
        <v>230</v>
      </c>
      <c r="QC16" s="144">
        <v>253</v>
      </c>
      <c r="QD16" s="144">
        <v>204</v>
      </c>
      <c r="QE16" s="144">
        <v>214</v>
      </c>
      <c r="QF16" s="144">
        <v>232</v>
      </c>
      <c r="QG16" s="144">
        <v>240</v>
      </c>
      <c r="QH16" s="144">
        <v>221</v>
      </c>
      <c r="QI16" s="144">
        <v>210</v>
      </c>
      <c r="QJ16" s="144">
        <v>231</v>
      </c>
      <c r="QK16" s="144">
        <v>248</v>
      </c>
      <c r="QL16" s="144">
        <v>257</v>
      </c>
      <c r="QM16" s="144">
        <v>206</v>
      </c>
      <c r="QN16" s="144">
        <v>205</v>
      </c>
      <c r="QO16" s="144">
        <v>230</v>
      </c>
      <c r="QP16" s="144">
        <v>248</v>
      </c>
      <c r="QQ16" s="144">
        <v>226</v>
      </c>
      <c r="QR16" s="144">
        <v>214</v>
      </c>
    </row>
    <row r="17" spans="1:460" s="144" customFormat="1" x14ac:dyDescent="0.2">
      <c r="A17" s="318"/>
      <c r="B17" s="318">
        <v>11</v>
      </c>
      <c r="C17" s="319">
        <f t="shared" ca="1" si="0"/>
        <v>472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  <c r="OU17" s="144">
        <v>565</v>
      </c>
      <c r="OV17" s="144">
        <v>540</v>
      </c>
      <c r="OW17" s="144">
        <v>581</v>
      </c>
      <c r="OX17" s="144">
        <v>613</v>
      </c>
      <c r="OY17" s="341">
        <f t="shared" si="5"/>
        <v>574</v>
      </c>
      <c r="OZ17" s="144">
        <v>535</v>
      </c>
      <c r="PA17" s="144">
        <v>565</v>
      </c>
      <c r="PB17" s="144">
        <v>601</v>
      </c>
      <c r="PC17" s="144">
        <v>630</v>
      </c>
      <c r="PD17" s="144">
        <v>520</v>
      </c>
      <c r="PE17" s="144">
        <v>550</v>
      </c>
      <c r="PF17" s="144">
        <v>589</v>
      </c>
      <c r="PG17" s="341">
        <f t="shared" si="6"/>
        <v>571</v>
      </c>
      <c r="PH17" s="144">
        <v>553</v>
      </c>
      <c r="PI17" s="144">
        <v>523</v>
      </c>
      <c r="PJ17" s="341">
        <f t="shared" si="7"/>
        <v>551</v>
      </c>
      <c r="PK17" s="144">
        <v>579</v>
      </c>
      <c r="PL17" s="144">
        <v>609</v>
      </c>
      <c r="PM17" s="144">
        <v>527</v>
      </c>
      <c r="PN17" s="144">
        <v>549</v>
      </c>
      <c r="PO17" s="471">
        <v>586</v>
      </c>
      <c r="PP17" s="144">
        <v>612</v>
      </c>
      <c r="PQ17" s="144">
        <v>522</v>
      </c>
      <c r="PR17" s="144">
        <v>525</v>
      </c>
      <c r="PS17" s="144">
        <v>542</v>
      </c>
      <c r="PT17" s="144">
        <v>559</v>
      </c>
      <c r="PU17" s="144">
        <v>470</v>
      </c>
      <c r="PV17" s="144">
        <v>471</v>
      </c>
      <c r="PW17" s="144">
        <v>502</v>
      </c>
      <c r="PX17" s="144">
        <v>517</v>
      </c>
      <c r="PY17" s="144">
        <v>506</v>
      </c>
      <c r="PZ17" s="144">
        <v>440</v>
      </c>
      <c r="QA17" s="144">
        <v>461</v>
      </c>
      <c r="QB17" s="144">
        <v>491</v>
      </c>
      <c r="QC17" s="144">
        <v>512</v>
      </c>
      <c r="QD17" s="144">
        <v>435</v>
      </c>
      <c r="QE17" s="144">
        <v>473</v>
      </c>
      <c r="QF17" s="144">
        <v>495</v>
      </c>
      <c r="QG17" s="144">
        <v>513</v>
      </c>
      <c r="QH17" s="144">
        <v>485</v>
      </c>
      <c r="QI17" s="144">
        <v>471</v>
      </c>
      <c r="QJ17" s="144">
        <v>502</v>
      </c>
      <c r="QK17" s="144">
        <v>517</v>
      </c>
      <c r="QL17" s="144">
        <v>542</v>
      </c>
      <c r="QM17" s="144">
        <v>517</v>
      </c>
      <c r="QN17" s="144">
        <v>476</v>
      </c>
      <c r="QO17" s="144">
        <v>485</v>
      </c>
      <c r="QP17" s="144">
        <v>515</v>
      </c>
      <c r="QQ17" s="144">
        <v>467</v>
      </c>
      <c r="QR17" s="144">
        <v>472</v>
      </c>
    </row>
    <row r="18" spans="1:460" s="144" customFormat="1" x14ac:dyDescent="0.2">
      <c r="A18" s="55"/>
      <c r="B18" s="318">
        <v>12</v>
      </c>
      <c r="C18" s="319">
        <f t="shared" ca="1" si="0"/>
        <v>929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  <c r="OU18" s="144">
        <v>1132</v>
      </c>
      <c r="OV18" s="144">
        <v>1141</v>
      </c>
      <c r="OW18" s="144">
        <v>1132</v>
      </c>
      <c r="OX18" s="144">
        <v>1164</v>
      </c>
      <c r="OY18" s="341">
        <f t="shared" si="5"/>
        <v>1137.5</v>
      </c>
      <c r="OZ18" s="144">
        <v>1111</v>
      </c>
      <c r="PA18" s="144">
        <v>1110</v>
      </c>
      <c r="PB18" s="144">
        <v>1143</v>
      </c>
      <c r="PC18" s="144">
        <v>1161</v>
      </c>
      <c r="PD18" s="144">
        <v>1131</v>
      </c>
      <c r="PE18" s="144">
        <v>1088</v>
      </c>
      <c r="PF18" s="144">
        <v>1147</v>
      </c>
      <c r="PG18" s="341">
        <f t="shared" si="6"/>
        <v>1168</v>
      </c>
      <c r="PH18" s="144">
        <v>1189</v>
      </c>
      <c r="PI18" s="144">
        <v>1125</v>
      </c>
      <c r="PJ18" s="341">
        <f t="shared" si="7"/>
        <v>1105</v>
      </c>
      <c r="PK18" s="144">
        <v>1085</v>
      </c>
      <c r="PL18" s="144">
        <v>1090</v>
      </c>
      <c r="PM18" s="144">
        <v>1008</v>
      </c>
      <c r="PN18" s="144">
        <v>1022</v>
      </c>
      <c r="PO18" s="471">
        <v>997</v>
      </c>
      <c r="PP18" s="144">
        <v>1028</v>
      </c>
      <c r="PQ18" s="144">
        <v>950</v>
      </c>
      <c r="PR18" s="144">
        <v>916</v>
      </c>
      <c r="PS18" s="144">
        <v>912</v>
      </c>
      <c r="PT18" s="144">
        <v>922</v>
      </c>
      <c r="PU18" s="144">
        <v>936</v>
      </c>
      <c r="PV18" s="144">
        <v>890</v>
      </c>
      <c r="PW18" s="144">
        <v>888</v>
      </c>
      <c r="PX18" s="144">
        <v>913</v>
      </c>
      <c r="PY18" s="144">
        <v>944</v>
      </c>
      <c r="PZ18" s="144">
        <v>942</v>
      </c>
      <c r="QA18" s="144">
        <v>930</v>
      </c>
      <c r="QB18" s="144">
        <v>955</v>
      </c>
      <c r="QC18" s="144">
        <v>984</v>
      </c>
      <c r="QD18" s="144">
        <v>971</v>
      </c>
      <c r="QE18" s="144">
        <v>964</v>
      </c>
      <c r="QF18" s="144">
        <v>974</v>
      </c>
      <c r="QG18" s="144">
        <v>985</v>
      </c>
      <c r="QH18" s="144">
        <v>985</v>
      </c>
      <c r="QI18" s="144">
        <v>926</v>
      </c>
      <c r="QJ18" s="144">
        <v>889</v>
      </c>
      <c r="QK18" s="144">
        <v>903</v>
      </c>
      <c r="QL18" s="144">
        <v>924</v>
      </c>
      <c r="QM18" s="144">
        <v>854</v>
      </c>
      <c r="QN18" s="144">
        <v>869</v>
      </c>
      <c r="QO18" s="144">
        <v>893</v>
      </c>
      <c r="QP18" s="144">
        <v>950</v>
      </c>
      <c r="QQ18" s="144">
        <v>935</v>
      </c>
      <c r="QR18" s="144">
        <v>929</v>
      </c>
    </row>
    <row r="19" spans="1:460" s="144" customFormat="1" x14ac:dyDescent="0.2">
      <c r="A19" s="318"/>
      <c r="B19" s="318">
        <v>13</v>
      </c>
      <c r="C19" s="319">
        <f t="shared" ca="1" si="0"/>
        <v>146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  <c r="OU19" s="144">
        <v>112</v>
      </c>
      <c r="OV19" s="144">
        <v>94</v>
      </c>
      <c r="OW19" s="144">
        <v>93</v>
      </c>
      <c r="OX19" s="144">
        <v>92</v>
      </c>
      <c r="OY19" s="341">
        <f t="shared" si="5"/>
        <v>87.5</v>
      </c>
      <c r="OZ19" s="144">
        <v>83</v>
      </c>
      <c r="PA19" s="144">
        <v>86</v>
      </c>
      <c r="PB19" s="144">
        <v>92</v>
      </c>
      <c r="PC19" s="144">
        <v>92</v>
      </c>
      <c r="PD19" s="144">
        <v>80</v>
      </c>
      <c r="PE19" s="144">
        <v>76</v>
      </c>
      <c r="PF19" s="144">
        <v>79</v>
      </c>
      <c r="PG19" s="341">
        <f t="shared" si="6"/>
        <v>80</v>
      </c>
      <c r="PH19" s="144">
        <v>81</v>
      </c>
      <c r="PI19" s="144">
        <v>81</v>
      </c>
      <c r="PJ19" s="341">
        <f t="shared" si="7"/>
        <v>87</v>
      </c>
      <c r="PK19" s="144">
        <v>93</v>
      </c>
      <c r="PL19" s="144">
        <v>98</v>
      </c>
      <c r="PM19" s="144">
        <v>86</v>
      </c>
      <c r="PN19" s="144">
        <v>80</v>
      </c>
      <c r="PO19" s="471">
        <v>88</v>
      </c>
      <c r="PP19" s="144">
        <v>93</v>
      </c>
      <c r="PQ19" s="144">
        <v>81</v>
      </c>
      <c r="PR19" s="144">
        <v>80</v>
      </c>
      <c r="PS19" s="144">
        <v>82</v>
      </c>
      <c r="PT19" s="144">
        <v>86</v>
      </c>
      <c r="PU19" s="144">
        <v>81</v>
      </c>
      <c r="PV19" s="144">
        <v>79</v>
      </c>
      <c r="PW19" s="144">
        <v>85</v>
      </c>
      <c r="PX19" s="144">
        <v>93</v>
      </c>
      <c r="PY19" s="144">
        <v>94</v>
      </c>
      <c r="PZ19" s="144">
        <v>86</v>
      </c>
      <c r="QA19" s="144">
        <v>92</v>
      </c>
      <c r="QB19" s="144">
        <v>93</v>
      </c>
      <c r="QC19" s="144">
        <v>100</v>
      </c>
      <c r="QD19" s="144">
        <v>86</v>
      </c>
      <c r="QE19" s="144">
        <v>98</v>
      </c>
      <c r="QF19" s="144">
        <v>101</v>
      </c>
      <c r="QG19" s="144">
        <v>107</v>
      </c>
      <c r="QH19" s="144">
        <v>118</v>
      </c>
      <c r="QI19" s="144">
        <v>100</v>
      </c>
      <c r="QJ19" s="144">
        <v>116</v>
      </c>
      <c r="QK19" s="144">
        <v>122</v>
      </c>
      <c r="QL19" s="144">
        <v>127</v>
      </c>
      <c r="QM19" s="144">
        <v>114</v>
      </c>
      <c r="QN19" s="144">
        <v>128</v>
      </c>
      <c r="QO19" s="144">
        <v>140</v>
      </c>
      <c r="QP19" s="144">
        <v>144</v>
      </c>
      <c r="QQ19" s="144">
        <v>139</v>
      </c>
      <c r="QR19" s="144">
        <v>146</v>
      </c>
    </row>
    <row r="20" spans="1:460" s="144" customFormat="1" x14ac:dyDescent="0.2">
      <c r="A20" s="55"/>
      <c r="B20" s="318">
        <v>14</v>
      </c>
      <c r="C20" s="319">
        <f t="shared" ca="1" si="0"/>
        <v>313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  <c r="OU20" s="144">
        <v>500</v>
      </c>
      <c r="OV20" s="144">
        <v>475</v>
      </c>
      <c r="OW20" s="144">
        <v>466</v>
      </c>
      <c r="OX20" s="144">
        <v>493</v>
      </c>
      <c r="OY20" s="341">
        <f t="shared" si="5"/>
        <v>481.5</v>
      </c>
      <c r="OZ20" s="144">
        <v>470</v>
      </c>
      <c r="PA20" s="144">
        <v>479</v>
      </c>
      <c r="PB20" s="144">
        <v>481</v>
      </c>
      <c r="PC20" s="144">
        <v>494</v>
      </c>
      <c r="PD20" s="144">
        <v>478</v>
      </c>
      <c r="PE20" s="144">
        <v>438</v>
      </c>
      <c r="PF20" s="144">
        <v>448</v>
      </c>
      <c r="PG20" s="341">
        <f t="shared" si="6"/>
        <v>453</v>
      </c>
      <c r="PH20" s="144">
        <v>458</v>
      </c>
      <c r="PI20" s="144">
        <v>392</v>
      </c>
      <c r="PJ20" s="341">
        <f t="shared" si="7"/>
        <v>398.5</v>
      </c>
      <c r="PK20" s="144">
        <v>405</v>
      </c>
      <c r="PL20" s="144">
        <v>408</v>
      </c>
      <c r="PM20" s="144">
        <v>376</v>
      </c>
      <c r="PN20" s="144">
        <v>399</v>
      </c>
      <c r="PO20" s="471">
        <v>412</v>
      </c>
      <c r="PP20" s="144">
        <v>422</v>
      </c>
      <c r="PQ20" s="144">
        <v>361</v>
      </c>
      <c r="PR20" s="144">
        <v>356</v>
      </c>
      <c r="PS20" s="144">
        <v>340</v>
      </c>
      <c r="PT20" s="144">
        <v>331</v>
      </c>
      <c r="PU20" s="144">
        <v>349</v>
      </c>
      <c r="PV20" s="144">
        <v>338</v>
      </c>
      <c r="PW20" s="144">
        <v>350</v>
      </c>
      <c r="PX20" s="144">
        <v>373</v>
      </c>
      <c r="PY20" s="144">
        <v>380</v>
      </c>
      <c r="PZ20" s="144">
        <v>326</v>
      </c>
      <c r="QA20" s="144">
        <v>340</v>
      </c>
      <c r="QB20" s="144">
        <v>354</v>
      </c>
      <c r="QC20" s="144">
        <v>372</v>
      </c>
      <c r="QD20" s="144">
        <v>350</v>
      </c>
      <c r="QE20" s="144">
        <v>335</v>
      </c>
      <c r="QF20" s="144">
        <v>349</v>
      </c>
      <c r="QG20" s="144">
        <v>361</v>
      </c>
      <c r="QH20" s="144">
        <v>358</v>
      </c>
      <c r="QI20" s="144">
        <v>350</v>
      </c>
      <c r="QJ20" s="144">
        <v>342</v>
      </c>
      <c r="QK20" s="144">
        <v>347</v>
      </c>
      <c r="QL20" s="144">
        <v>341</v>
      </c>
      <c r="QM20" s="144">
        <v>323</v>
      </c>
      <c r="QN20" s="144">
        <v>345</v>
      </c>
      <c r="QO20" s="144">
        <v>338</v>
      </c>
      <c r="QP20" s="144">
        <v>328</v>
      </c>
      <c r="QQ20" s="144">
        <v>341</v>
      </c>
      <c r="QR20" s="144">
        <v>313</v>
      </c>
    </row>
    <row r="21" spans="1:460" s="144" customFormat="1" x14ac:dyDescent="0.2">
      <c r="A21" s="318"/>
      <c r="B21" s="318">
        <v>15</v>
      </c>
      <c r="C21" s="319">
        <f t="shared" ca="1" si="0"/>
        <v>432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  <c r="OU21" s="144">
        <v>651</v>
      </c>
      <c r="OV21" s="144">
        <v>640</v>
      </c>
      <c r="OW21" s="144">
        <v>648</v>
      </c>
      <c r="OX21" s="144">
        <v>670</v>
      </c>
      <c r="OY21" s="341">
        <f t="shared" si="5"/>
        <v>655</v>
      </c>
      <c r="OZ21" s="144">
        <v>640</v>
      </c>
      <c r="PA21" s="144">
        <v>678</v>
      </c>
      <c r="PB21" s="144">
        <v>688</v>
      </c>
      <c r="PC21" s="144">
        <v>699</v>
      </c>
      <c r="PD21" s="144">
        <v>654</v>
      </c>
      <c r="PE21" s="144">
        <v>642</v>
      </c>
      <c r="PF21" s="144">
        <v>658</v>
      </c>
      <c r="PG21" s="341">
        <f t="shared" si="6"/>
        <v>672</v>
      </c>
      <c r="PH21" s="144">
        <v>686</v>
      </c>
      <c r="PI21" s="144">
        <v>594</v>
      </c>
      <c r="PJ21" s="341">
        <f t="shared" si="7"/>
        <v>600</v>
      </c>
      <c r="PK21" s="144">
        <v>606</v>
      </c>
      <c r="PL21" s="144">
        <v>628</v>
      </c>
      <c r="PM21" s="144">
        <v>615</v>
      </c>
      <c r="PN21" s="144">
        <v>589</v>
      </c>
      <c r="PO21" s="471">
        <v>587</v>
      </c>
      <c r="PP21" s="144">
        <v>604</v>
      </c>
      <c r="PQ21" s="144">
        <v>590</v>
      </c>
      <c r="PR21" s="144">
        <v>557</v>
      </c>
      <c r="PS21" s="144">
        <v>580</v>
      </c>
      <c r="PT21" s="144">
        <v>586</v>
      </c>
      <c r="PU21" s="144">
        <v>600</v>
      </c>
      <c r="PV21" s="144">
        <v>534</v>
      </c>
      <c r="PW21" s="144">
        <v>542</v>
      </c>
      <c r="PX21" s="144">
        <v>551</v>
      </c>
      <c r="PY21" s="144">
        <v>556</v>
      </c>
      <c r="PZ21" s="144">
        <v>531</v>
      </c>
      <c r="QA21" s="144">
        <v>549</v>
      </c>
      <c r="QB21" s="144">
        <v>555</v>
      </c>
      <c r="QC21" s="144">
        <v>581</v>
      </c>
      <c r="QD21" s="144">
        <v>544</v>
      </c>
      <c r="QE21" s="144">
        <v>501</v>
      </c>
      <c r="QF21" s="144">
        <v>525</v>
      </c>
      <c r="QG21" s="144">
        <v>529</v>
      </c>
      <c r="QH21" s="144">
        <v>541</v>
      </c>
      <c r="QI21" s="144">
        <v>486</v>
      </c>
      <c r="QJ21" s="144">
        <v>462</v>
      </c>
      <c r="QK21" s="144">
        <v>467</v>
      </c>
      <c r="QL21" s="144">
        <v>477</v>
      </c>
      <c r="QM21" s="144">
        <v>439</v>
      </c>
      <c r="QN21" s="144">
        <v>446</v>
      </c>
      <c r="QO21" s="144">
        <v>455</v>
      </c>
      <c r="QP21" s="144">
        <v>466</v>
      </c>
      <c r="QQ21" s="144">
        <v>431</v>
      </c>
      <c r="QR21" s="144">
        <v>432</v>
      </c>
    </row>
    <row r="22" spans="1:460" s="144" customFormat="1" x14ac:dyDescent="0.2">
      <c r="A22" s="55"/>
      <c r="B22" s="318">
        <v>16</v>
      </c>
      <c r="C22" s="319">
        <f t="shared" ca="1" si="0"/>
        <v>190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  <c r="OU22" s="144">
        <v>323</v>
      </c>
      <c r="OV22" s="144">
        <v>289</v>
      </c>
      <c r="OW22" s="144">
        <v>293</v>
      </c>
      <c r="OX22" s="144">
        <v>299</v>
      </c>
      <c r="OY22" s="341">
        <f t="shared" si="5"/>
        <v>284</v>
      </c>
      <c r="OZ22" s="144">
        <v>269</v>
      </c>
      <c r="PA22" s="144">
        <v>292</v>
      </c>
      <c r="PB22" s="144">
        <v>310</v>
      </c>
      <c r="PC22" s="144">
        <v>319</v>
      </c>
      <c r="PD22" s="144">
        <v>269</v>
      </c>
      <c r="PE22" s="144">
        <v>274</v>
      </c>
      <c r="PF22" s="144">
        <v>294</v>
      </c>
      <c r="PG22" s="341">
        <f t="shared" si="6"/>
        <v>296.5</v>
      </c>
      <c r="PH22" s="144">
        <v>299</v>
      </c>
      <c r="PI22" s="144">
        <v>257</v>
      </c>
      <c r="PJ22" s="341">
        <f t="shared" si="7"/>
        <v>267</v>
      </c>
      <c r="PK22" s="144">
        <v>277</v>
      </c>
      <c r="PL22" s="144">
        <v>282</v>
      </c>
      <c r="PM22" s="144">
        <v>255</v>
      </c>
      <c r="PN22" s="144">
        <v>250</v>
      </c>
      <c r="PO22" s="471">
        <v>258</v>
      </c>
      <c r="PP22" s="144">
        <v>262</v>
      </c>
      <c r="PQ22" s="144">
        <v>215</v>
      </c>
      <c r="PR22" s="144">
        <v>217</v>
      </c>
      <c r="PS22" s="144">
        <v>224</v>
      </c>
      <c r="PT22" s="144">
        <v>229</v>
      </c>
      <c r="PU22" s="144">
        <v>196</v>
      </c>
      <c r="PV22" s="144">
        <v>192</v>
      </c>
      <c r="PW22" s="144">
        <v>193</v>
      </c>
      <c r="PX22" s="144">
        <v>197</v>
      </c>
      <c r="PY22" s="144">
        <v>214</v>
      </c>
      <c r="PZ22" s="144">
        <v>204</v>
      </c>
      <c r="QA22" s="144">
        <v>210</v>
      </c>
      <c r="QB22" s="144">
        <v>211</v>
      </c>
      <c r="QC22" s="144">
        <v>215</v>
      </c>
      <c r="QD22" s="144">
        <v>184</v>
      </c>
      <c r="QE22" s="144">
        <v>193</v>
      </c>
      <c r="QF22" s="144">
        <v>217</v>
      </c>
      <c r="QG22" s="144">
        <v>233</v>
      </c>
      <c r="QH22" s="144">
        <v>220</v>
      </c>
      <c r="QI22" s="144">
        <v>203</v>
      </c>
      <c r="QJ22" s="144">
        <v>206</v>
      </c>
      <c r="QK22" s="144">
        <v>209</v>
      </c>
      <c r="QL22" s="144">
        <v>214</v>
      </c>
      <c r="QM22" s="144">
        <v>193</v>
      </c>
      <c r="QN22" s="144">
        <v>205</v>
      </c>
      <c r="QO22" s="144">
        <v>205</v>
      </c>
      <c r="QP22" s="144">
        <v>214</v>
      </c>
      <c r="QQ22" s="144">
        <v>186</v>
      </c>
      <c r="QR22" s="144">
        <v>190</v>
      </c>
    </row>
    <row r="23" spans="1:460" s="144" customFormat="1" x14ac:dyDescent="0.2">
      <c r="A23" s="318"/>
      <c r="B23" s="318">
        <v>17</v>
      </c>
      <c r="C23" s="319">
        <f t="shared" ca="1" si="0"/>
        <v>286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  <c r="OU23" s="144">
        <v>361</v>
      </c>
      <c r="OV23" s="144">
        <v>349</v>
      </c>
      <c r="OW23" s="144">
        <v>330</v>
      </c>
      <c r="OX23" s="144">
        <v>343</v>
      </c>
      <c r="OY23" s="341">
        <f t="shared" si="5"/>
        <v>337</v>
      </c>
      <c r="OZ23" s="144">
        <v>331</v>
      </c>
      <c r="PA23" s="144">
        <v>336</v>
      </c>
      <c r="PB23" s="144">
        <v>345</v>
      </c>
      <c r="PC23" s="144">
        <v>358</v>
      </c>
      <c r="PD23" s="144">
        <v>333</v>
      </c>
      <c r="PE23" s="144">
        <v>321</v>
      </c>
      <c r="PF23" s="144">
        <v>339</v>
      </c>
      <c r="PG23" s="341">
        <f t="shared" si="6"/>
        <v>350.5</v>
      </c>
      <c r="PH23" s="144">
        <v>362</v>
      </c>
      <c r="PI23" s="144">
        <v>328</v>
      </c>
      <c r="PJ23" s="341">
        <f t="shared" si="7"/>
        <v>328.5</v>
      </c>
      <c r="PK23" s="144">
        <v>329</v>
      </c>
      <c r="PL23" s="144">
        <v>339</v>
      </c>
      <c r="PM23" s="144">
        <v>301</v>
      </c>
      <c r="PN23" s="144">
        <v>306</v>
      </c>
      <c r="PO23" s="471">
        <v>306</v>
      </c>
      <c r="PP23" s="144">
        <v>314</v>
      </c>
      <c r="PQ23" s="144">
        <v>298</v>
      </c>
      <c r="PR23" s="144">
        <v>295</v>
      </c>
      <c r="PS23" s="144">
        <v>293</v>
      </c>
      <c r="PT23" s="144">
        <v>297</v>
      </c>
      <c r="PU23" s="144">
        <v>287</v>
      </c>
      <c r="PV23" s="144">
        <v>265</v>
      </c>
      <c r="PW23" s="144">
        <v>263</v>
      </c>
      <c r="PX23" s="144">
        <v>281</v>
      </c>
      <c r="PY23" s="144">
        <v>291</v>
      </c>
      <c r="PZ23" s="144">
        <v>275</v>
      </c>
      <c r="QA23" s="144">
        <v>289</v>
      </c>
      <c r="QB23" s="144">
        <v>295</v>
      </c>
      <c r="QC23" s="144">
        <v>296</v>
      </c>
      <c r="QD23" s="144">
        <v>296</v>
      </c>
      <c r="QE23" s="144">
        <v>283</v>
      </c>
      <c r="QF23" s="144">
        <v>273</v>
      </c>
      <c r="QG23" s="144">
        <v>291</v>
      </c>
      <c r="QH23" s="144">
        <v>282</v>
      </c>
      <c r="QI23" s="144">
        <v>277</v>
      </c>
      <c r="QJ23" s="144">
        <v>280</v>
      </c>
      <c r="QK23" s="144">
        <v>294</v>
      </c>
      <c r="QL23" s="144">
        <v>307</v>
      </c>
      <c r="QM23" s="144">
        <v>262</v>
      </c>
      <c r="QN23" s="144">
        <v>275</v>
      </c>
      <c r="QO23" s="144">
        <v>279</v>
      </c>
      <c r="QP23" s="144">
        <v>279</v>
      </c>
      <c r="QQ23" s="144">
        <v>278</v>
      </c>
      <c r="QR23" s="144">
        <v>286</v>
      </c>
    </row>
    <row r="24" spans="1:460" s="144" customFormat="1" x14ac:dyDescent="0.2">
      <c r="A24" s="55"/>
      <c r="B24" s="318">
        <v>18</v>
      </c>
      <c r="C24" s="319">
        <f t="shared" ca="1" si="0"/>
        <v>176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  <c r="OU24" s="144">
        <v>313</v>
      </c>
      <c r="OV24" s="144">
        <v>303</v>
      </c>
      <c r="OW24" s="144">
        <v>293</v>
      </c>
      <c r="OX24" s="144">
        <v>278</v>
      </c>
      <c r="OY24" s="341">
        <f t="shared" si="5"/>
        <v>287.5</v>
      </c>
      <c r="OZ24" s="144">
        <v>297</v>
      </c>
      <c r="PA24" s="144">
        <v>294</v>
      </c>
      <c r="PB24" s="144">
        <v>295</v>
      </c>
      <c r="PC24" s="144">
        <v>296</v>
      </c>
      <c r="PD24" s="144">
        <v>277</v>
      </c>
      <c r="PE24" s="144">
        <v>247</v>
      </c>
      <c r="PF24" s="144">
        <v>256</v>
      </c>
      <c r="PG24" s="341">
        <f t="shared" si="6"/>
        <v>254</v>
      </c>
      <c r="PH24" s="144">
        <v>252</v>
      </c>
      <c r="PI24" s="144">
        <v>235</v>
      </c>
      <c r="PJ24" s="341">
        <f t="shared" si="7"/>
        <v>227.5</v>
      </c>
      <c r="PK24" s="144">
        <v>220</v>
      </c>
      <c r="PL24" s="144">
        <v>226</v>
      </c>
      <c r="PM24" s="144">
        <v>230</v>
      </c>
      <c r="PN24" s="144">
        <v>223</v>
      </c>
      <c r="PO24" s="471">
        <v>224</v>
      </c>
      <c r="PP24" s="144">
        <v>223</v>
      </c>
      <c r="PQ24" s="144">
        <v>197</v>
      </c>
      <c r="PR24" s="144">
        <v>199</v>
      </c>
      <c r="PS24" s="144">
        <v>207</v>
      </c>
      <c r="PT24" s="144">
        <v>207</v>
      </c>
      <c r="PU24" s="144">
        <v>199</v>
      </c>
      <c r="PV24" s="144">
        <v>183</v>
      </c>
      <c r="PW24" s="144">
        <v>176</v>
      </c>
      <c r="PX24" s="144">
        <v>177</v>
      </c>
      <c r="PY24" s="144">
        <v>179</v>
      </c>
      <c r="PZ24" s="144">
        <v>162</v>
      </c>
      <c r="QA24" s="144">
        <v>160</v>
      </c>
      <c r="QB24" s="144">
        <v>159</v>
      </c>
      <c r="QC24" s="144">
        <v>162</v>
      </c>
      <c r="QD24" s="144">
        <v>150</v>
      </c>
      <c r="QE24" s="144">
        <v>150</v>
      </c>
      <c r="QF24" s="144">
        <v>154</v>
      </c>
      <c r="QG24" s="144">
        <v>177</v>
      </c>
      <c r="QH24" s="144">
        <v>172</v>
      </c>
      <c r="QI24" s="144">
        <v>164</v>
      </c>
      <c r="QJ24" s="144">
        <v>168</v>
      </c>
      <c r="QK24" s="144">
        <v>169</v>
      </c>
      <c r="QL24" s="144">
        <v>180</v>
      </c>
      <c r="QM24" s="144">
        <v>166</v>
      </c>
      <c r="QN24" s="144">
        <v>169</v>
      </c>
      <c r="QO24" s="144">
        <v>183</v>
      </c>
      <c r="QP24" s="144">
        <v>182</v>
      </c>
      <c r="QQ24" s="144">
        <v>179</v>
      </c>
      <c r="QR24" s="144">
        <v>176</v>
      </c>
    </row>
    <row r="25" spans="1:460" s="144" customFormat="1" x14ac:dyDescent="0.2">
      <c r="A25" s="318"/>
      <c r="B25" s="318">
        <v>19</v>
      </c>
      <c r="C25" s="319">
        <f t="shared" ca="1" si="0"/>
        <v>49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  <c r="OU25" s="144">
        <v>64</v>
      </c>
      <c r="OV25" s="144">
        <v>47</v>
      </c>
      <c r="OW25" s="144">
        <v>55</v>
      </c>
      <c r="OX25" s="144">
        <v>59</v>
      </c>
      <c r="OY25" s="341">
        <f t="shared" si="5"/>
        <v>58</v>
      </c>
      <c r="OZ25" s="144">
        <v>57</v>
      </c>
      <c r="PA25" s="144">
        <v>63</v>
      </c>
      <c r="PB25" s="144">
        <v>71</v>
      </c>
      <c r="PC25" s="144">
        <v>76</v>
      </c>
      <c r="PD25" s="144">
        <v>64</v>
      </c>
      <c r="PE25" s="144">
        <v>57</v>
      </c>
      <c r="PF25" s="144">
        <v>61</v>
      </c>
      <c r="PG25" s="341">
        <f t="shared" si="6"/>
        <v>62.5</v>
      </c>
      <c r="PH25" s="144">
        <v>64</v>
      </c>
      <c r="PI25" s="144">
        <v>52</v>
      </c>
      <c r="PJ25" s="341">
        <f t="shared" si="7"/>
        <v>54</v>
      </c>
      <c r="PK25" s="144">
        <v>56</v>
      </c>
      <c r="PL25" s="144">
        <v>60</v>
      </c>
      <c r="PM25" s="144">
        <v>52</v>
      </c>
      <c r="PN25" s="144">
        <v>56</v>
      </c>
      <c r="PO25" s="471">
        <v>63</v>
      </c>
      <c r="PP25" s="144">
        <v>68</v>
      </c>
      <c r="PQ25" s="144">
        <v>51</v>
      </c>
      <c r="PR25" s="144">
        <v>56</v>
      </c>
      <c r="PS25" s="144">
        <v>59</v>
      </c>
      <c r="PT25" s="144">
        <v>60</v>
      </c>
      <c r="PU25" s="144">
        <v>66</v>
      </c>
      <c r="PV25" s="144">
        <v>62</v>
      </c>
      <c r="PW25" s="144">
        <v>65</v>
      </c>
      <c r="PX25" s="144">
        <v>64</v>
      </c>
      <c r="PY25" s="144">
        <v>69</v>
      </c>
      <c r="PZ25" s="144">
        <v>56</v>
      </c>
      <c r="QA25" s="144">
        <v>57</v>
      </c>
      <c r="QB25" s="144">
        <v>63</v>
      </c>
      <c r="QC25" s="144">
        <v>67</v>
      </c>
      <c r="QD25" s="144">
        <v>55</v>
      </c>
      <c r="QE25" s="144">
        <v>54</v>
      </c>
      <c r="QF25" s="144">
        <v>53</v>
      </c>
      <c r="QG25" s="144">
        <v>57</v>
      </c>
      <c r="QH25" s="144">
        <v>59</v>
      </c>
      <c r="QI25" s="144">
        <v>53</v>
      </c>
      <c r="QJ25" s="144">
        <v>55</v>
      </c>
      <c r="QK25" s="144">
        <v>59</v>
      </c>
      <c r="QL25" s="144">
        <v>66</v>
      </c>
      <c r="QM25" s="144">
        <v>44</v>
      </c>
      <c r="QN25" s="144">
        <v>53</v>
      </c>
      <c r="QO25" s="144">
        <v>56</v>
      </c>
      <c r="QP25" s="144">
        <v>58</v>
      </c>
      <c r="QQ25" s="144">
        <v>51</v>
      </c>
      <c r="QR25" s="144">
        <v>49</v>
      </c>
    </row>
    <row r="26" spans="1:460" s="144" customFormat="1" x14ac:dyDescent="0.2">
      <c r="A26" s="55"/>
      <c r="B26" s="318">
        <v>20</v>
      </c>
      <c r="C26" s="319">
        <f t="shared" ca="1" si="0"/>
        <v>87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  <c r="OU26" s="144">
        <v>152</v>
      </c>
      <c r="OV26" s="144">
        <v>144</v>
      </c>
      <c r="OW26" s="144">
        <v>142</v>
      </c>
      <c r="OX26" s="144">
        <v>141</v>
      </c>
      <c r="OY26" s="341">
        <f t="shared" si="5"/>
        <v>140</v>
      </c>
      <c r="OZ26" s="144">
        <v>139</v>
      </c>
      <c r="PA26" s="144">
        <v>127</v>
      </c>
      <c r="PB26" s="144">
        <v>127</v>
      </c>
      <c r="PC26" s="144">
        <v>120</v>
      </c>
      <c r="PD26" s="144">
        <v>113</v>
      </c>
      <c r="PE26" s="144">
        <v>114</v>
      </c>
      <c r="PF26" s="144">
        <v>122</v>
      </c>
      <c r="PG26" s="341">
        <f t="shared" si="6"/>
        <v>118</v>
      </c>
      <c r="PH26" s="144">
        <v>114</v>
      </c>
      <c r="PI26" s="144">
        <v>101</v>
      </c>
      <c r="PJ26" s="341">
        <f t="shared" si="7"/>
        <v>102</v>
      </c>
      <c r="PK26" s="144">
        <v>103</v>
      </c>
      <c r="PL26" s="144">
        <v>100</v>
      </c>
      <c r="PM26" s="144">
        <v>94</v>
      </c>
      <c r="PN26" s="144">
        <v>98</v>
      </c>
      <c r="PO26" s="471">
        <v>94</v>
      </c>
      <c r="PP26" s="144">
        <v>92</v>
      </c>
      <c r="PQ26" s="144">
        <v>82</v>
      </c>
      <c r="PR26" s="144">
        <v>78</v>
      </c>
      <c r="PS26" s="144">
        <v>86</v>
      </c>
      <c r="PT26" s="144">
        <v>86</v>
      </c>
      <c r="PU26" s="144">
        <v>76</v>
      </c>
      <c r="PV26" s="144">
        <v>77</v>
      </c>
      <c r="PW26" s="144">
        <v>79</v>
      </c>
      <c r="PX26" s="144">
        <v>83</v>
      </c>
      <c r="PY26" s="144">
        <v>84</v>
      </c>
      <c r="PZ26" s="144">
        <v>67</v>
      </c>
      <c r="QA26" s="144">
        <v>69</v>
      </c>
      <c r="QB26" s="144">
        <v>70</v>
      </c>
      <c r="QC26" s="144">
        <v>67</v>
      </c>
      <c r="QD26" s="144">
        <v>62</v>
      </c>
      <c r="QE26" s="144">
        <v>72</v>
      </c>
      <c r="QF26" s="144">
        <v>78</v>
      </c>
      <c r="QG26" s="144">
        <v>87</v>
      </c>
      <c r="QH26" s="144">
        <v>86</v>
      </c>
      <c r="QI26" s="144">
        <v>84</v>
      </c>
      <c r="QJ26" s="144">
        <v>77</v>
      </c>
      <c r="QK26" s="144">
        <v>81</v>
      </c>
      <c r="QL26" s="144">
        <v>81</v>
      </c>
      <c r="QM26" s="144">
        <v>72</v>
      </c>
      <c r="QN26" s="144">
        <v>72</v>
      </c>
      <c r="QO26" s="144">
        <v>86</v>
      </c>
      <c r="QP26" s="144">
        <v>85</v>
      </c>
      <c r="QQ26" s="144">
        <v>78</v>
      </c>
      <c r="QR26" s="144">
        <v>87</v>
      </c>
    </row>
    <row r="27" spans="1:460" s="144" customFormat="1" x14ac:dyDescent="0.2">
      <c r="A27" s="318"/>
      <c r="B27" s="318">
        <v>21</v>
      </c>
      <c r="C27" s="319">
        <f t="shared" ca="1" si="0"/>
        <v>250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  <c r="OU27" s="144">
        <v>369</v>
      </c>
      <c r="OV27" s="144">
        <v>364</v>
      </c>
      <c r="OW27" s="144">
        <v>371</v>
      </c>
      <c r="OX27" s="144">
        <v>375</v>
      </c>
      <c r="OY27" s="341">
        <f t="shared" si="5"/>
        <v>359</v>
      </c>
      <c r="OZ27" s="144">
        <v>343</v>
      </c>
      <c r="PA27" s="144">
        <v>342</v>
      </c>
      <c r="PB27" s="144">
        <v>374</v>
      </c>
      <c r="PC27" s="144">
        <v>389</v>
      </c>
      <c r="PD27" s="144">
        <v>346</v>
      </c>
      <c r="PE27" s="144">
        <v>333</v>
      </c>
      <c r="PF27" s="144">
        <v>370</v>
      </c>
      <c r="PG27" s="341">
        <f t="shared" si="6"/>
        <v>372</v>
      </c>
      <c r="PH27" s="144">
        <v>374</v>
      </c>
      <c r="PI27" s="144">
        <v>309</v>
      </c>
      <c r="PJ27" s="341">
        <f t="shared" si="7"/>
        <v>320</v>
      </c>
      <c r="PK27" s="144">
        <v>331</v>
      </c>
      <c r="PL27" s="144">
        <v>343</v>
      </c>
      <c r="PM27" s="144">
        <v>313</v>
      </c>
      <c r="PN27" s="144">
        <v>312</v>
      </c>
      <c r="PO27" s="471">
        <v>327</v>
      </c>
      <c r="PP27" s="144">
        <v>341</v>
      </c>
      <c r="PQ27" s="144">
        <v>276</v>
      </c>
      <c r="PR27" s="144">
        <v>287</v>
      </c>
      <c r="PS27" s="144">
        <v>306</v>
      </c>
      <c r="PT27" s="144">
        <v>319</v>
      </c>
      <c r="PU27" s="144">
        <v>296</v>
      </c>
      <c r="PV27" s="144">
        <v>270</v>
      </c>
      <c r="PW27" s="144">
        <v>272</v>
      </c>
      <c r="PX27" s="144">
        <v>289</v>
      </c>
      <c r="PY27" s="144">
        <v>281</v>
      </c>
      <c r="PZ27" s="144">
        <v>240</v>
      </c>
      <c r="QA27" s="144">
        <v>254</v>
      </c>
      <c r="QB27" s="144">
        <v>281</v>
      </c>
      <c r="QC27" s="144">
        <v>296</v>
      </c>
      <c r="QD27" s="144">
        <v>262</v>
      </c>
      <c r="QE27" s="144">
        <v>271</v>
      </c>
      <c r="QF27" s="144">
        <v>290</v>
      </c>
      <c r="QG27" s="144">
        <v>311</v>
      </c>
      <c r="QH27" s="144">
        <v>294</v>
      </c>
      <c r="QI27" s="144">
        <v>289</v>
      </c>
      <c r="QJ27" s="144">
        <v>290</v>
      </c>
      <c r="QK27" s="144">
        <v>317</v>
      </c>
      <c r="QL27" s="144">
        <v>303</v>
      </c>
      <c r="QM27" s="144">
        <v>251</v>
      </c>
      <c r="QN27" s="144">
        <v>253</v>
      </c>
      <c r="QO27" s="144">
        <v>268</v>
      </c>
      <c r="QP27" s="144">
        <v>287</v>
      </c>
      <c r="QQ27" s="144">
        <v>259</v>
      </c>
      <c r="QR27" s="144">
        <v>250</v>
      </c>
    </row>
    <row r="28" spans="1:460" s="144" customFormat="1" x14ac:dyDescent="0.2">
      <c r="A28" s="55"/>
      <c r="B28" s="318">
        <v>22</v>
      </c>
      <c r="C28" s="319">
        <f t="shared" ca="1" si="0"/>
        <v>705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  <c r="OU28" s="144">
        <v>916</v>
      </c>
      <c r="OV28" s="144">
        <v>879</v>
      </c>
      <c r="OW28" s="144">
        <v>890</v>
      </c>
      <c r="OX28" s="144">
        <v>919</v>
      </c>
      <c r="OY28" s="341">
        <f t="shared" si="5"/>
        <v>883.5</v>
      </c>
      <c r="OZ28" s="144">
        <v>848</v>
      </c>
      <c r="PA28" s="144">
        <v>840</v>
      </c>
      <c r="PB28" s="144">
        <v>842</v>
      </c>
      <c r="PC28" s="144">
        <v>865</v>
      </c>
      <c r="PD28" s="144">
        <v>822</v>
      </c>
      <c r="PE28" s="144">
        <v>772</v>
      </c>
      <c r="PF28" s="144">
        <v>832</v>
      </c>
      <c r="PG28" s="341">
        <f t="shared" si="6"/>
        <v>832</v>
      </c>
      <c r="PH28" s="144">
        <v>832</v>
      </c>
      <c r="PI28" s="144">
        <v>766</v>
      </c>
      <c r="PJ28" s="341">
        <f t="shared" si="7"/>
        <v>768.5</v>
      </c>
      <c r="PK28" s="144">
        <v>771</v>
      </c>
      <c r="PL28" s="144">
        <v>787</v>
      </c>
      <c r="PM28" s="144">
        <v>722</v>
      </c>
      <c r="PN28" s="144">
        <v>744</v>
      </c>
      <c r="PO28" s="471">
        <v>756</v>
      </c>
      <c r="PP28" s="144">
        <v>775</v>
      </c>
      <c r="PQ28" s="144">
        <v>726</v>
      </c>
      <c r="PR28" s="144">
        <v>673</v>
      </c>
      <c r="PS28" s="144">
        <v>685</v>
      </c>
      <c r="PT28" s="144">
        <v>705</v>
      </c>
      <c r="PU28" s="144">
        <v>721</v>
      </c>
      <c r="PV28" s="144">
        <v>643</v>
      </c>
      <c r="PW28" s="144">
        <v>643</v>
      </c>
      <c r="PX28" s="144">
        <v>666</v>
      </c>
      <c r="PY28" s="144">
        <v>684</v>
      </c>
      <c r="PZ28" s="144">
        <v>639</v>
      </c>
      <c r="QA28" s="144">
        <v>669</v>
      </c>
      <c r="QB28" s="144">
        <v>702</v>
      </c>
      <c r="QC28" s="144">
        <v>733</v>
      </c>
      <c r="QD28" s="144">
        <v>670</v>
      </c>
      <c r="QE28" s="144">
        <v>681</v>
      </c>
      <c r="QF28" s="144">
        <v>705</v>
      </c>
      <c r="QG28" s="144">
        <v>735</v>
      </c>
      <c r="QH28" s="144">
        <v>758</v>
      </c>
      <c r="QI28" s="144">
        <v>711</v>
      </c>
      <c r="QJ28" s="144">
        <v>727</v>
      </c>
      <c r="QK28" s="144">
        <v>740</v>
      </c>
      <c r="QL28" s="144">
        <v>759</v>
      </c>
      <c r="QM28" s="144">
        <v>693</v>
      </c>
      <c r="QN28" s="144">
        <v>695</v>
      </c>
      <c r="QO28" s="144">
        <v>723</v>
      </c>
      <c r="QP28" s="144">
        <v>738</v>
      </c>
      <c r="QQ28" s="144">
        <v>705</v>
      </c>
      <c r="QR28" s="144">
        <v>705</v>
      </c>
    </row>
    <row r="29" spans="1:460" s="144" customFormat="1" x14ac:dyDescent="0.2">
      <c r="A29" s="318"/>
      <c r="B29" s="318">
        <v>23</v>
      </c>
      <c r="C29" s="319">
        <f t="shared" ca="1" si="0"/>
        <v>1510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  <c r="OU29" s="144">
        <v>2063</v>
      </c>
      <c r="OV29" s="144">
        <v>1867</v>
      </c>
      <c r="OW29" s="144">
        <v>1891</v>
      </c>
      <c r="OX29" s="144">
        <v>1950</v>
      </c>
      <c r="OY29" s="341">
        <f t="shared" si="5"/>
        <v>1876</v>
      </c>
      <c r="OZ29" s="144">
        <v>1802</v>
      </c>
      <c r="PA29" s="144">
        <v>1786</v>
      </c>
      <c r="PB29" s="144">
        <v>1912</v>
      </c>
      <c r="PC29" s="144">
        <v>1990</v>
      </c>
      <c r="PD29" s="144">
        <v>1870</v>
      </c>
      <c r="PE29" s="144">
        <v>1778</v>
      </c>
      <c r="PF29" s="144">
        <v>1857</v>
      </c>
      <c r="PG29" s="341">
        <f t="shared" si="6"/>
        <v>1933.5</v>
      </c>
      <c r="PH29" s="144">
        <v>2010</v>
      </c>
      <c r="PI29" s="144">
        <v>1752</v>
      </c>
      <c r="PJ29" s="341">
        <f t="shared" si="7"/>
        <v>1804.5</v>
      </c>
      <c r="PK29" s="144">
        <v>1857</v>
      </c>
      <c r="PL29" s="144">
        <v>1938</v>
      </c>
      <c r="PM29" s="144">
        <v>1717</v>
      </c>
      <c r="PN29" s="144">
        <v>1739</v>
      </c>
      <c r="PO29" s="471">
        <v>1822</v>
      </c>
      <c r="PP29" s="144">
        <v>1906</v>
      </c>
      <c r="PQ29" s="144">
        <v>1631</v>
      </c>
      <c r="PR29" s="144">
        <v>1612</v>
      </c>
      <c r="PS29" s="144">
        <v>1688</v>
      </c>
      <c r="PT29" s="144">
        <v>1769</v>
      </c>
      <c r="PU29" s="144">
        <v>1763</v>
      </c>
      <c r="PV29" s="144">
        <v>1472</v>
      </c>
      <c r="PW29" s="144">
        <v>1547</v>
      </c>
      <c r="PX29" s="144">
        <v>1589</v>
      </c>
      <c r="PY29" s="144">
        <v>1672</v>
      </c>
      <c r="PZ29" s="144">
        <v>1409</v>
      </c>
      <c r="QA29" s="144">
        <v>1462</v>
      </c>
      <c r="QB29" s="144">
        <v>1547</v>
      </c>
      <c r="QC29" s="144">
        <v>1651</v>
      </c>
      <c r="QD29" s="144">
        <v>1450</v>
      </c>
      <c r="QE29" s="144">
        <v>1473</v>
      </c>
      <c r="QF29" s="144">
        <v>1569</v>
      </c>
      <c r="QG29" s="144">
        <v>1647</v>
      </c>
      <c r="QH29" s="144">
        <v>1653</v>
      </c>
      <c r="QI29" s="144">
        <v>1523</v>
      </c>
      <c r="QJ29" s="144">
        <v>1482</v>
      </c>
      <c r="QK29" s="144">
        <v>1574</v>
      </c>
      <c r="QL29" s="144">
        <v>1615</v>
      </c>
      <c r="QM29" s="144">
        <v>1365</v>
      </c>
      <c r="QN29" s="144">
        <v>1408</v>
      </c>
      <c r="QO29" s="144">
        <v>1463</v>
      </c>
      <c r="QP29" s="144">
        <v>1549</v>
      </c>
      <c r="QQ29" s="144">
        <v>1550</v>
      </c>
      <c r="QR29" s="144">
        <v>1510</v>
      </c>
    </row>
    <row r="30" spans="1:460" s="144" customFormat="1" x14ac:dyDescent="0.2">
      <c r="A30" s="55"/>
      <c r="B30" s="318">
        <v>24</v>
      </c>
      <c r="C30" s="319">
        <f t="shared" ca="1" si="0"/>
        <v>185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  <c r="OU30" s="144">
        <v>219</v>
      </c>
      <c r="OV30" s="144">
        <v>185</v>
      </c>
      <c r="OW30" s="144">
        <v>203</v>
      </c>
      <c r="OX30" s="144">
        <v>227</v>
      </c>
      <c r="OY30" s="341">
        <f t="shared" si="5"/>
        <v>217.5</v>
      </c>
      <c r="OZ30" s="144">
        <v>208</v>
      </c>
      <c r="PA30" s="144">
        <v>210</v>
      </c>
      <c r="PB30" s="144">
        <v>223</v>
      </c>
      <c r="PC30" s="144">
        <v>229</v>
      </c>
      <c r="PD30" s="144">
        <v>207</v>
      </c>
      <c r="PE30" s="144">
        <v>191</v>
      </c>
      <c r="PF30" s="144">
        <v>200</v>
      </c>
      <c r="PG30" s="341">
        <f t="shared" si="6"/>
        <v>205.5</v>
      </c>
      <c r="PH30" s="144">
        <v>211</v>
      </c>
      <c r="PI30" s="144">
        <v>191</v>
      </c>
      <c r="PJ30" s="341">
        <f t="shared" si="7"/>
        <v>191</v>
      </c>
      <c r="PK30" s="144">
        <v>191</v>
      </c>
      <c r="PL30" s="144">
        <v>188</v>
      </c>
      <c r="PM30" s="144">
        <v>171</v>
      </c>
      <c r="PN30" s="144">
        <v>183</v>
      </c>
      <c r="PO30" s="471">
        <v>189</v>
      </c>
      <c r="PP30" s="144">
        <v>196</v>
      </c>
      <c r="PQ30" s="144">
        <v>156</v>
      </c>
      <c r="PR30" s="144">
        <v>154</v>
      </c>
      <c r="PS30" s="144">
        <v>157</v>
      </c>
      <c r="PT30" s="144">
        <v>153</v>
      </c>
      <c r="PU30" s="144">
        <v>147</v>
      </c>
      <c r="PV30" s="144">
        <v>124</v>
      </c>
      <c r="PW30" s="144">
        <v>125</v>
      </c>
      <c r="PX30" s="144">
        <v>124</v>
      </c>
      <c r="PY30" s="144">
        <v>130</v>
      </c>
      <c r="PZ30" s="144">
        <v>106</v>
      </c>
      <c r="QA30" s="144">
        <v>108</v>
      </c>
      <c r="QB30" s="144">
        <v>121</v>
      </c>
      <c r="QC30" s="144">
        <v>128</v>
      </c>
      <c r="QD30" s="144">
        <v>114</v>
      </c>
      <c r="QE30" s="144">
        <v>108</v>
      </c>
      <c r="QF30" s="144">
        <v>127</v>
      </c>
      <c r="QG30" s="144">
        <v>139</v>
      </c>
      <c r="QH30" s="144">
        <v>135</v>
      </c>
      <c r="QI30" s="144">
        <v>135</v>
      </c>
      <c r="QJ30" s="144">
        <v>134</v>
      </c>
      <c r="QK30" s="144">
        <v>142</v>
      </c>
      <c r="QL30" s="144">
        <v>163</v>
      </c>
      <c r="QM30" s="144">
        <v>156</v>
      </c>
      <c r="QN30" s="144">
        <v>156</v>
      </c>
      <c r="QO30" s="144">
        <v>174</v>
      </c>
      <c r="QP30" s="144">
        <v>187</v>
      </c>
      <c r="QQ30" s="144">
        <v>181</v>
      </c>
      <c r="QR30" s="144">
        <v>185</v>
      </c>
    </row>
    <row r="31" spans="1:460" x14ac:dyDescent="0.2">
      <c r="B31" s="27" t="s">
        <v>45</v>
      </c>
      <c r="C31" s="170">
        <f ca="1">SUM(C7:C30)</f>
        <v>8228</v>
      </c>
      <c r="D31" s="171"/>
      <c r="E31" s="172"/>
      <c r="F31" s="172"/>
      <c r="G31" s="325">
        <f t="shared" ref="G31:R31" si="8">SUM(G7:G30)</f>
        <v>19600</v>
      </c>
      <c r="H31" s="325">
        <f t="shared" si="8"/>
        <v>19080</v>
      </c>
      <c r="I31" s="325">
        <f t="shared" si="8"/>
        <v>19513</v>
      </c>
      <c r="J31" s="325">
        <f t="shared" si="8"/>
        <v>19946</v>
      </c>
      <c r="K31" s="325">
        <f t="shared" si="8"/>
        <v>20098</v>
      </c>
      <c r="L31" s="325">
        <f t="shared" si="8"/>
        <v>19285</v>
      </c>
      <c r="M31" s="325">
        <f t="shared" si="8"/>
        <v>19633</v>
      </c>
      <c r="N31" s="325">
        <f t="shared" si="8"/>
        <v>19866</v>
      </c>
      <c r="O31" s="325">
        <f t="shared" si="8"/>
        <v>19784</v>
      </c>
      <c r="P31" s="325">
        <f t="shared" si="8"/>
        <v>18852</v>
      </c>
      <c r="Q31" s="325">
        <f t="shared" si="8"/>
        <v>19071</v>
      </c>
      <c r="R31" s="325">
        <f t="shared" si="8"/>
        <v>19364</v>
      </c>
      <c r="S31" s="325">
        <f t="shared" ref="S31:CD31" si="9">SUM(S7:S30)</f>
        <v>19816</v>
      </c>
      <c r="T31" s="325">
        <f t="shared" si="9"/>
        <v>18999</v>
      </c>
      <c r="U31" s="325">
        <f t="shared" si="9"/>
        <v>18933</v>
      </c>
      <c r="V31" s="325">
        <f t="shared" si="9"/>
        <v>19467</v>
      </c>
      <c r="W31" s="325">
        <f t="shared" si="9"/>
        <v>20061</v>
      </c>
      <c r="X31" s="325">
        <f t="shared" si="9"/>
        <v>19688</v>
      </c>
      <c r="Y31" s="325">
        <f t="shared" si="9"/>
        <v>19488</v>
      </c>
      <c r="Z31" s="325">
        <f t="shared" si="9"/>
        <v>20233</v>
      </c>
      <c r="AA31" s="325">
        <f t="shared" si="9"/>
        <v>20751</v>
      </c>
      <c r="AB31" s="325">
        <f t="shared" si="9"/>
        <v>21082</v>
      </c>
      <c r="AC31" s="325">
        <f t="shared" si="9"/>
        <v>20521</v>
      </c>
      <c r="AD31" s="325">
        <f t="shared" si="9"/>
        <v>21064</v>
      </c>
      <c r="AE31" s="325">
        <f t="shared" si="9"/>
        <v>21717</v>
      </c>
      <c r="AF31" s="325">
        <f t="shared" si="9"/>
        <v>22231</v>
      </c>
      <c r="AG31" s="325">
        <f t="shared" si="9"/>
        <v>21613</v>
      </c>
      <c r="AH31" s="325">
        <f t="shared" si="9"/>
        <v>21778</v>
      </c>
      <c r="AI31" s="325">
        <f t="shared" si="9"/>
        <v>22198</v>
      </c>
      <c r="AJ31" s="325">
        <f t="shared" si="9"/>
        <v>22722</v>
      </c>
      <c r="AK31" s="325">
        <f t="shared" si="9"/>
        <v>22247</v>
      </c>
      <c r="AL31" s="325">
        <f t="shared" si="9"/>
        <v>22789</v>
      </c>
      <c r="AM31" s="325">
        <f t="shared" si="9"/>
        <v>23178</v>
      </c>
      <c r="AN31" s="325">
        <f t="shared" si="9"/>
        <v>23842</v>
      </c>
      <c r="AO31" s="325">
        <f t="shared" si="9"/>
        <v>23778</v>
      </c>
      <c r="AP31" s="325">
        <f t="shared" si="9"/>
        <v>23854.5</v>
      </c>
      <c r="AQ31" s="325">
        <f t="shared" si="9"/>
        <v>23931</v>
      </c>
      <c r="AR31" s="325">
        <f t="shared" si="9"/>
        <v>24772</v>
      </c>
      <c r="AS31" s="325">
        <f t="shared" si="9"/>
        <v>25298</v>
      </c>
      <c r="AT31" s="325">
        <f t="shared" si="9"/>
        <v>24767</v>
      </c>
      <c r="AU31" s="325">
        <f t="shared" si="9"/>
        <v>24871</v>
      </c>
      <c r="AV31" s="325">
        <f t="shared" si="9"/>
        <v>25222</v>
      </c>
      <c r="AW31" s="325">
        <f t="shared" si="9"/>
        <v>25855</v>
      </c>
      <c r="AX31" s="325">
        <f t="shared" si="9"/>
        <v>26132</v>
      </c>
      <c r="AY31" s="325">
        <f t="shared" si="9"/>
        <v>25235</v>
      </c>
      <c r="AZ31" s="325">
        <f t="shared" si="9"/>
        <v>25509</v>
      </c>
      <c r="BA31" s="325">
        <f t="shared" si="9"/>
        <v>25836</v>
      </c>
      <c r="BB31" s="325">
        <f t="shared" si="9"/>
        <v>26234</v>
      </c>
      <c r="BC31" s="325">
        <f t="shared" si="9"/>
        <v>24726</v>
      </c>
      <c r="BD31" s="325">
        <f t="shared" si="9"/>
        <v>24785</v>
      </c>
      <c r="BE31" s="325">
        <f t="shared" si="9"/>
        <v>25154</v>
      </c>
      <c r="BF31" s="325">
        <f t="shared" si="9"/>
        <v>25536</v>
      </c>
      <c r="BG31" s="325">
        <f t="shared" si="9"/>
        <v>25287</v>
      </c>
      <c r="BH31" s="325">
        <f t="shared" si="9"/>
        <v>23941</v>
      </c>
      <c r="BI31" s="325">
        <f t="shared" si="9"/>
        <v>23863</v>
      </c>
      <c r="BJ31" s="325">
        <f t="shared" si="9"/>
        <v>23944</v>
      </c>
      <c r="BK31" s="325">
        <f t="shared" si="9"/>
        <v>23895</v>
      </c>
      <c r="BL31" s="325">
        <f t="shared" si="9"/>
        <v>22374</v>
      </c>
      <c r="BM31" s="325">
        <f t="shared" si="9"/>
        <v>22405</v>
      </c>
      <c r="BN31" s="325">
        <f t="shared" si="9"/>
        <v>22430</v>
      </c>
      <c r="BO31" s="325">
        <f t="shared" si="9"/>
        <v>22295</v>
      </c>
      <c r="BP31" s="325">
        <f t="shared" si="9"/>
        <v>20869</v>
      </c>
      <c r="BQ31" s="325">
        <f t="shared" si="9"/>
        <v>20955</v>
      </c>
      <c r="BR31" s="325">
        <f t="shared" si="9"/>
        <v>21103</v>
      </c>
      <c r="BS31" s="325">
        <f t="shared" si="9"/>
        <v>21625</v>
      </c>
      <c r="BT31" s="325">
        <f t="shared" si="9"/>
        <v>20220</v>
      </c>
      <c r="BU31" s="325">
        <f t="shared" si="9"/>
        <v>20257</v>
      </c>
      <c r="BV31" s="325">
        <f t="shared" si="9"/>
        <v>20655</v>
      </c>
      <c r="BW31" s="325">
        <f t="shared" si="9"/>
        <v>21133</v>
      </c>
      <c r="BX31" s="325">
        <f t="shared" si="9"/>
        <v>21301</v>
      </c>
      <c r="BY31" s="325">
        <f t="shared" si="9"/>
        <v>20512</v>
      </c>
      <c r="BZ31" s="325">
        <f t="shared" si="9"/>
        <v>20349</v>
      </c>
      <c r="CA31" s="325">
        <f t="shared" si="9"/>
        <v>21212</v>
      </c>
      <c r="CB31" s="325">
        <f t="shared" si="9"/>
        <v>21636</v>
      </c>
      <c r="CC31" s="325">
        <f t="shared" si="9"/>
        <v>20550</v>
      </c>
      <c r="CD31" s="325">
        <f t="shared" si="9"/>
        <v>20759</v>
      </c>
      <c r="CE31" s="325">
        <f t="shared" ref="CE31:DQ31" si="10">SUM(CE7:CE30)</f>
        <v>21060</v>
      </c>
      <c r="CF31" s="325">
        <f t="shared" si="10"/>
        <v>21418</v>
      </c>
      <c r="CG31" s="325">
        <f t="shared" si="10"/>
        <v>20788</v>
      </c>
      <c r="CH31" s="325">
        <f t="shared" si="10"/>
        <v>20926</v>
      </c>
      <c r="CI31" s="325">
        <f t="shared" si="10"/>
        <v>21218</v>
      </c>
      <c r="CJ31" s="325">
        <f t="shared" si="10"/>
        <v>21718</v>
      </c>
      <c r="CK31" s="325">
        <f t="shared" si="10"/>
        <v>22189</v>
      </c>
      <c r="CL31" s="325">
        <f t="shared" si="10"/>
        <v>21568</v>
      </c>
      <c r="CM31" s="325">
        <f t="shared" si="10"/>
        <v>21938</v>
      </c>
      <c r="CN31" s="325">
        <f t="shared" si="10"/>
        <v>22339</v>
      </c>
      <c r="CO31" s="325">
        <f t="shared" si="10"/>
        <v>22735</v>
      </c>
      <c r="CP31" s="325">
        <f t="shared" si="10"/>
        <v>21881</v>
      </c>
      <c r="CQ31" s="325">
        <f t="shared" si="10"/>
        <v>21827</v>
      </c>
      <c r="CR31" s="325">
        <f t="shared" si="10"/>
        <v>22398</v>
      </c>
      <c r="CS31" s="325">
        <f t="shared" si="10"/>
        <v>23060</v>
      </c>
      <c r="CT31" s="325">
        <f t="shared" si="10"/>
        <v>22197</v>
      </c>
      <c r="CU31" s="325">
        <f t="shared" si="10"/>
        <v>21807</v>
      </c>
      <c r="CV31" s="325">
        <f t="shared" si="10"/>
        <v>21947</v>
      </c>
      <c r="CW31" s="325">
        <f t="shared" si="10"/>
        <v>21997</v>
      </c>
      <c r="CX31" s="325">
        <f t="shared" si="10"/>
        <v>22589</v>
      </c>
      <c r="CY31" s="325">
        <f t="shared" si="10"/>
        <v>21251</v>
      </c>
      <c r="CZ31" s="325">
        <f t="shared" si="10"/>
        <v>21163</v>
      </c>
      <c r="DA31" s="325">
        <f t="shared" si="10"/>
        <v>21585</v>
      </c>
      <c r="DB31" s="325">
        <f t="shared" si="10"/>
        <v>22118</v>
      </c>
      <c r="DC31" s="325">
        <f t="shared" si="10"/>
        <v>20788</v>
      </c>
      <c r="DD31" s="325">
        <f t="shared" si="10"/>
        <v>20872</v>
      </c>
      <c r="DE31" s="325">
        <f t="shared" si="10"/>
        <v>21333</v>
      </c>
      <c r="DF31" s="325">
        <f t="shared" si="10"/>
        <v>21478</v>
      </c>
      <c r="DG31" s="325">
        <f t="shared" si="10"/>
        <v>21623</v>
      </c>
      <c r="DH31" s="325">
        <f t="shared" si="10"/>
        <v>20383</v>
      </c>
      <c r="DI31" s="325">
        <f t="shared" si="10"/>
        <v>20423</v>
      </c>
      <c r="DJ31" s="325">
        <f t="shared" si="10"/>
        <v>20547</v>
      </c>
      <c r="DK31" s="325">
        <f t="shared" si="10"/>
        <v>20572</v>
      </c>
      <c r="DL31" s="325">
        <f t="shared" si="10"/>
        <v>18999</v>
      </c>
      <c r="DM31" s="325">
        <f t="shared" si="10"/>
        <v>18906</v>
      </c>
      <c r="DN31" s="325">
        <f t="shared" si="10"/>
        <v>18967</v>
      </c>
      <c r="DO31" s="325">
        <f t="shared" si="10"/>
        <v>18887</v>
      </c>
      <c r="DP31" s="325">
        <f t="shared" si="10"/>
        <v>17362</v>
      </c>
      <c r="DQ31" s="325">
        <f t="shared" si="10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11">SUM(DT7:DT30)</f>
        <v>16657</v>
      </c>
      <c r="DU31" s="396">
        <f t="shared" si="11"/>
        <v>16332</v>
      </c>
      <c r="DV31" s="396">
        <f t="shared" si="11"/>
        <v>16713</v>
      </c>
      <c r="DW31" s="396">
        <f t="shared" si="11"/>
        <v>16913</v>
      </c>
      <c r="DX31" s="396">
        <f t="shared" si="11"/>
        <v>16085</v>
      </c>
      <c r="DY31" s="396">
        <f t="shared" si="11"/>
        <v>15925</v>
      </c>
      <c r="DZ31" s="396">
        <f t="shared" si="11"/>
        <v>16149</v>
      </c>
      <c r="EA31" s="396">
        <f t="shared" si="11"/>
        <v>16402</v>
      </c>
      <c r="EB31" s="396">
        <f t="shared" si="11"/>
        <v>16610</v>
      </c>
      <c r="EC31" s="396">
        <f t="shared" si="11"/>
        <v>15798</v>
      </c>
      <c r="ED31" s="396">
        <f t="shared" si="11"/>
        <v>15707</v>
      </c>
      <c r="EE31" s="396">
        <f t="shared" si="11"/>
        <v>15934</v>
      </c>
      <c r="EF31" s="396">
        <f t="shared" si="11"/>
        <v>16148</v>
      </c>
      <c r="EG31" s="396">
        <f t="shared" si="11"/>
        <v>15826</v>
      </c>
      <c r="EH31" s="396">
        <f t="shared" si="11"/>
        <v>15406</v>
      </c>
      <c r="EI31" s="396">
        <f t="shared" si="11"/>
        <v>15652</v>
      </c>
      <c r="EJ31" s="396">
        <f t="shared" si="11"/>
        <v>15731</v>
      </c>
      <c r="EK31" s="396">
        <f t="shared" si="11"/>
        <v>15814</v>
      </c>
      <c r="EL31" s="396">
        <f t="shared" si="11"/>
        <v>14565</v>
      </c>
      <c r="EM31" s="396">
        <f t="shared" si="11"/>
        <v>14482</v>
      </c>
      <c r="EN31" s="396">
        <f t="shared" si="11"/>
        <v>14362</v>
      </c>
      <c r="EO31" s="396">
        <f t="shared" si="11"/>
        <v>14293</v>
      </c>
      <c r="EP31" s="396">
        <f t="shared" si="11"/>
        <v>12887</v>
      </c>
      <c r="EQ31" s="396">
        <f t="shared" si="11"/>
        <v>12771</v>
      </c>
      <c r="ER31" s="396">
        <f t="shared" si="11"/>
        <v>12808</v>
      </c>
      <c r="ES31" s="396">
        <f t="shared" si="11"/>
        <v>12947</v>
      </c>
      <c r="ET31" s="396">
        <f t="shared" si="11"/>
        <v>12052</v>
      </c>
      <c r="EU31" s="396">
        <f t="shared" ref="EU31:EZ31" si="12">SUM(EU7:EU30)</f>
        <v>11810</v>
      </c>
      <c r="EV31" s="396">
        <f t="shared" si="12"/>
        <v>11808</v>
      </c>
      <c r="EW31" s="396">
        <f t="shared" si="12"/>
        <v>11964</v>
      </c>
      <c r="EX31" s="396">
        <f t="shared" si="12"/>
        <v>13876</v>
      </c>
      <c r="EY31" s="396">
        <f t="shared" si="12"/>
        <v>13999</v>
      </c>
      <c r="EZ31" s="396">
        <f t="shared" si="12"/>
        <v>14367</v>
      </c>
      <c r="FA31" s="396">
        <f t="shared" ref="FA31:FF31" si="13">SUM(FA7:FA30)</f>
        <v>14852</v>
      </c>
      <c r="FB31" s="396">
        <f t="shared" si="13"/>
        <v>15224</v>
      </c>
      <c r="FC31" s="396">
        <f t="shared" si="13"/>
        <v>14688</v>
      </c>
      <c r="FD31" s="396">
        <f t="shared" si="13"/>
        <v>15149</v>
      </c>
      <c r="FE31" s="418">
        <f t="shared" si="13"/>
        <v>15550</v>
      </c>
      <c r="FF31" s="418">
        <f t="shared" si="13"/>
        <v>15836</v>
      </c>
      <c r="FG31" s="396">
        <f t="shared" ref="FG31:FL31" si="14">SUM(FG7:FG30)</f>
        <v>15991</v>
      </c>
      <c r="FH31" s="396">
        <f t="shared" si="14"/>
        <v>14948</v>
      </c>
      <c r="FI31" s="396">
        <f t="shared" si="14"/>
        <v>15172</v>
      </c>
      <c r="FJ31" s="396">
        <f t="shared" si="14"/>
        <v>15506</v>
      </c>
      <c r="FK31" s="396">
        <f t="shared" si="14"/>
        <v>15777</v>
      </c>
      <c r="FL31" s="396">
        <f t="shared" si="14"/>
        <v>14830</v>
      </c>
      <c r="FM31" s="396">
        <f t="shared" ref="FM31:HX31" si="15">SUM(FM7:FM30)</f>
        <v>14944</v>
      </c>
      <c r="FN31" s="396">
        <f t="shared" si="15"/>
        <v>15116</v>
      </c>
      <c r="FO31" s="396">
        <f t="shared" si="15"/>
        <v>15375</v>
      </c>
      <c r="FP31" s="396">
        <f t="shared" si="15"/>
        <v>14630</v>
      </c>
      <c r="FQ31" s="396">
        <f t="shared" si="15"/>
        <v>14639</v>
      </c>
      <c r="FR31" s="396">
        <f t="shared" si="15"/>
        <v>14833</v>
      </c>
      <c r="FS31" s="396">
        <f t="shared" si="15"/>
        <v>15047</v>
      </c>
      <c r="FT31" s="396">
        <f t="shared" si="15"/>
        <v>15199</v>
      </c>
      <c r="FU31" s="396">
        <f t="shared" si="15"/>
        <v>14192</v>
      </c>
      <c r="FV31" s="396">
        <f t="shared" si="15"/>
        <v>14555</v>
      </c>
      <c r="FW31" s="396">
        <f t="shared" si="15"/>
        <v>14792</v>
      </c>
      <c r="FX31" s="396">
        <f t="shared" si="15"/>
        <v>15070</v>
      </c>
      <c r="FY31" s="396">
        <f t="shared" si="15"/>
        <v>14469</v>
      </c>
      <c r="FZ31" s="396">
        <f t="shared" si="15"/>
        <v>14645</v>
      </c>
      <c r="GA31" s="396">
        <f t="shared" si="15"/>
        <v>15139</v>
      </c>
      <c r="GB31" s="396">
        <f t="shared" si="15"/>
        <v>15433</v>
      </c>
      <c r="GC31" s="396">
        <f t="shared" si="15"/>
        <v>15145</v>
      </c>
      <c r="GD31" s="396">
        <f t="shared" si="15"/>
        <v>14731</v>
      </c>
      <c r="GE31" s="396">
        <f t="shared" si="15"/>
        <v>14999</v>
      </c>
      <c r="GF31" s="396">
        <f t="shared" si="15"/>
        <v>15398</v>
      </c>
      <c r="GG31" s="396">
        <f t="shared" si="15"/>
        <v>15607</v>
      </c>
      <c r="GH31" s="396">
        <f t="shared" si="15"/>
        <v>14767</v>
      </c>
      <c r="GI31" s="396">
        <f t="shared" si="15"/>
        <v>15029</v>
      </c>
      <c r="GJ31" s="396">
        <f t="shared" si="15"/>
        <v>15289</v>
      </c>
      <c r="GK31" s="396">
        <f t="shared" si="15"/>
        <v>15786</v>
      </c>
      <c r="GL31" s="396">
        <f t="shared" si="15"/>
        <v>15029</v>
      </c>
      <c r="GM31" s="396">
        <f t="shared" si="15"/>
        <v>15253</v>
      </c>
      <c r="GN31" s="396">
        <f t="shared" si="15"/>
        <v>15701</v>
      </c>
      <c r="GO31" s="396">
        <f t="shared" si="15"/>
        <v>16020</v>
      </c>
      <c r="GP31" s="396">
        <f t="shared" si="15"/>
        <v>16257</v>
      </c>
      <c r="GQ31" s="396">
        <f t="shared" si="15"/>
        <v>15685</v>
      </c>
      <c r="GR31" s="396">
        <f t="shared" si="15"/>
        <v>15912</v>
      </c>
      <c r="GS31" s="396">
        <f t="shared" si="15"/>
        <v>16193</v>
      </c>
      <c r="GT31" s="396">
        <f t="shared" si="15"/>
        <v>15675</v>
      </c>
      <c r="GU31" s="396">
        <f t="shared" si="15"/>
        <v>15620</v>
      </c>
      <c r="GV31" s="396">
        <f t="shared" si="15"/>
        <v>15928</v>
      </c>
      <c r="GW31" s="396">
        <f t="shared" si="15"/>
        <v>16222</v>
      </c>
      <c r="GX31" s="396">
        <f t="shared" si="15"/>
        <v>16833</v>
      </c>
      <c r="GY31" s="396">
        <f t="shared" si="15"/>
        <v>16020</v>
      </c>
      <c r="GZ31" s="396">
        <f t="shared" si="15"/>
        <v>16190</v>
      </c>
      <c r="HA31" s="396">
        <f t="shared" si="15"/>
        <v>16740</v>
      </c>
      <c r="HB31" s="396">
        <f t="shared" si="15"/>
        <v>16832</v>
      </c>
      <c r="HC31" s="396">
        <f t="shared" si="15"/>
        <v>16667</v>
      </c>
      <c r="HD31" s="396">
        <f t="shared" si="15"/>
        <v>16735</v>
      </c>
      <c r="HE31" s="396">
        <f t="shared" si="15"/>
        <v>17184</v>
      </c>
      <c r="HF31" s="396">
        <f t="shared" si="15"/>
        <v>17680</v>
      </c>
      <c r="HG31" s="396">
        <f t="shared" si="15"/>
        <v>18098</v>
      </c>
      <c r="HH31" s="396">
        <f t="shared" si="15"/>
        <v>16718</v>
      </c>
      <c r="HI31" s="396">
        <f t="shared" si="15"/>
        <v>16419</v>
      </c>
      <c r="HJ31" s="396">
        <f t="shared" si="15"/>
        <v>16796</v>
      </c>
      <c r="HK31" s="396">
        <f t="shared" si="15"/>
        <v>17128</v>
      </c>
      <c r="HL31" s="396">
        <f t="shared" si="15"/>
        <v>16515</v>
      </c>
      <c r="HM31" s="396">
        <f t="shared" si="15"/>
        <v>15947</v>
      </c>
      <c r="HN31" s="396">
        <f t="shared" si="15"/>
        <v>16246</v>
      </c>
      <c r="HO31" s="396">
        <f t="shared" si="15"/>
        <v>16394</v>
      </c>
      <c r="HP31" s="396">
        <f t="shared" si="15"/>
        <v>15338</v>
      </c>
      <c r="HQ31" s="396">
        <f t="shared" si="15"/>
        <v>15051</v>
      </c>
      <c r="HR31" s="396">
        <f t="shared" si="15"/>
        <v>15727</v>
      </c>
      <c r="HS31" s="396">
        <f t="shared" si="15"/>
        <v>16030</v>
      </c>
      <c r="HT31" s="396">
        <f t="shared" si="15"/>
        <v>16028</v>
      </c>
      <c r="HU31" s="396">
        <f t="shared" si="15"/>
        <v>14648</v>
      </c>
      <c r="HV31" s="396">
        <f t="shared" si="15"/>
        <v>14668</v>
      </c>
      <c r="HW31" s="396">
        <f t="shared" si="15"/>
        <v>14918</v>
      </c>
      <c r="HX31" s="396">
        <f t="shared" si="15"/>
        <v>15242</v>
      </c>
      <c r="HY31" s="396">
        <f t="shared" ref="HY31:KJ31" si="16">SUM(HY7:HY30)</f>
        <v>13906</v>
      </c>
      <c r="HZ31" s="396">
        <f t="shared" si="16"/>
        <v>14080</v>
      </c>
      <c r="IA31" s="396">
        <f t="shared" si="16"/>
        <v>14390</v>
      </c>
      <c r="IB31" s="396">
        <f t="shared" si="16"/>
        <v>14840</v>
      </c>
      <c r="IC31" s="396">
        <f t="shared" si="16"/>
        <v>14851</v>
      </c>
      <c r="ID31" s="396">
        <f t="shared" si="16"/>
        <v>13957</v>
      </c>
      <c r="IE31" s="396">
        <f t="shared" si="16"/>
        <v>14117</v>
      </c>
      <c r="IF31" s="396">
        <f t="shared" si="16"/>
        <v>14269</v>
      </c>
      <c r="IG31" s="396">
        <f t="shared" si="16"/>
        <v>14461</v>
      </c>
      <c r="IH31" s="396">
        <f t="shared" si="16"/>
        <v>13690</v>
      </c>
      <c r="II31" s="396">
        <f t="shared" si="16"/>
        <v>13722</v>
      </c>
      <c r="IJ31" s="396">
        <f t="shared" si="16"/>
        <v>14017</v>
      </c>
      <c r="IK31" s="396">
        <f t="shared" si="16"/>
        <v>14392</v>
      </c>
      <c r="IL31" s="396">
        <f t="shared" si="16"/>
        <v>13682</v>
      </c>
      <c r="IM31" s="396">
        <f t="shared" si="16"/>
        <v>13583</v>
      </c>
      <c r="IN31" s="442">
        <f t="shared" si="16"/>
        <v>13943</v>
      </c>
      <c r="IO31" s="396">
        <f t="shared" si="16"/>
        <v>14303</v>
      </c>
      <c r="IP31" s="396">
        <f t="shared" si="16"/>
        <v>14518</v>
      </c>
      <c r="IQ31" s="396">
        <f t="shared" si="16"/>
        <v>13668</v>
      </c>
      <c r="IR31" s="396">
        <f t="shared" si="16"/>
        <v>13895</v>
      </c>
      <c r="IS31" s="396">
        <f t="shared" si="16"/>
        <v>14261</v>
      </c>
      <c r="IT31" s="396">
        <f t="shared" si="16"/>
        <v>14501</v>
      </c>
      <c r="IU31" s="396">
        <f t="shared" si="16"/>
        <v>13954</v>
      </c>
      <c r="IV31" s="396">
        <f t="shared" si="16"/>
        <v>14166</v>
      </c>
      <c r="IW31" s="396">
        <f t="shared" si="16"/>
        <v>14630</v>
      </c>
      <c r="IX31" s="396">
        <f t="shared" si="16"/>
        <v>15100</v>
      </c>
      <c r="IY31" s="396">
        <f t="shared" si="16"/>
        <v>14623</v>
      </c>
      <c r="IZ31" s="396">
        <f t="shared" si="16"/>
        <v>14507</v>
      </c>
      <c r="JA31" s="396">
        <f t="shared" si="16"/>
        <v>14824</v>
      </c>
      <c r="JB31" s="396">
        <f t="shared" si="16"/>
        <v>15223</v>
      </c>
      <c r="JC31" s="396">
        <f t="shared" si="16"/>
        <v>15261</v>
      </c>
      <c r="JD31" s="396">
        <f t="shared" si="16"/>
        <v>14058</v>
      </c>
      <c r="JE31" s="396">
        <f t="shared" si="16"/>
        <v>14781</v>
      </c>
      <c r="JF31" s="454">
        <f t="shared" si="16"/>
        <v>14904</v>
      </c>
      <c r="JG31" s="396">
        <f t="shared" si="16"/>
        <v>15027</v>
      </c>
      <c r="JH31" s="396">
        <f t="shared" si="16"/>
        <v>13317</v>
      </c>
      <c r="JI31" s="396">
        <f t="shared" si="16"/>
        <v>13372</v>
      </c>
      <c r="JJ31" s="396">
        <f t="shared" si="16"/>
        <v>13556</v>
      </c>
      <c r="JK31" s="396">
        <f t="shared" si="16"/>
        <v>13723</v>
      </c>
      <c r="JL31" s="396">
        <f t="shared" si="16"/>
        <v>13658</v>
      </c>
      <c r="JM31" s="396">
        <f t="shared" si="16"/>
        <v>13302</v>
      </c>
      <c r="JN31" s="442">
        <f t="shared" si="16"/>
        <v>13407.5</v>
      </c>
      <c r="JO31" s="396">
        <f t="shared" si="16"/>
        <v>13513</v>
      </c>
      <c r="JP31" s="396">
        <f t="shared" si="16"/>
        <v>13383</v>
      </c>
      <c r="JQ31" s="396">
        <f t="shared" si="16"/>
        <v>12340</v>
      </c>
      <c r="JR31" s="396">
        <f t="shared" si="16"/>
        <v>12527</v>
      </c>
      <c r="JS31" s="396">
        <f t="shared" si="16"/>
        <v>12563</v>
      </c>
      <c r="JT31" s="396">
        <f t="shared" si="16"/>
        <v>12701</v>
      </c>
      <c r="JU31" s="396">
        <f t="shared" si="16"/>
        <v>11263</v>
      </c>
      <c r="JV31" s="442">
        <f t="shared" si="16"/>
        <v>11648</v>
      </c>
      <c r="JW31" s="396">
        <f t="shared" si="16"/>
        <v>12033</v>
      </c>
      <c r="JX31" s="396">
        <f t="shared" si="16"/>
        <v>12494</v>
      </c>
      <c r="JY31" s="396">
        <f t="shared" si="16"/>
        <v>11624</v>
      </c>
      <c r="JZ31" s="396">
        <f t="shared" si="16"/>
        <v>11989</v>
      </c>
      <c r="KA31" s="396">
        <f t="shared" si="16"/>
        <v>12403</v>
      </c>
      <c r="KB31" s="396">
        <f t="shared" si="16"/>
        <v>12730</v>
      </c>
      <c r="KC31" s="396">
        <f t="shared" si="16"/>
        <v>12712</v>
      </c>
      <c r="KD31" s="396">
        <f t="shared" si="16"/>
        <v>12089</v>
      </c>
      <c r="KE31" s="396">
        <f t="shared" si="16"/>
        <v>12447</v>
      </c>
      <c r="KF31" s="396">
        <f t="shared" si="16"/>
        <v>12788</v>
      </c>
      <c r="KG31" s="396">
        <f t="shared" si="16"/>
        <v>13225</v>
      </c>
      <c r="KH31" s="396">
        <f t="shared" si="16"/>
        <v>12319</v>
      </c>
      <c r="KI31" s="396">
        <f t="shared" si="16"/>
        <v>12563</v>
      </c>
      <c r="KJ31" s="396">
        <f t="shared" si="16"/>
        <v>12948</v>
      </c>
      <c r="KK31" s="396">
        <f t="shared" ref="KK31:MV31" si="17">SUM(KK7:KK30)</f>
        <v>13344</v>
      </c>
      <c r="KL31" s="396">
        <f t="shared" si="17"/>
        <v>13258</v>
      </c>
      <c r="KM31" s="396">
        <f t="shared" si="17"/>
        <v>13035</v>
      </c>
      <c r="KN31" s="396">
        <f t="shared" si="17"/>
        <v>13467</v>
      </c>
      <c r="KO31" s="396">
        <f t="shared" si="17"/>
        <v>13897</v>
      </c>
      <c r="KP31" s="396">
        <f t="shared" si="17"/>
        <v>13297</v>
      </c>
      <c r="KQ31" s="396">
        <f t="shared" si="17"/>
        <v>13518</v>
      </c>
      <c r="KR31" s="396">
        <f t="shared" si="17"/>
        <v>14034</v>
      </c>
      <c r="KS31" s="396">
        <f t="shared" si="17"/>
        <v>14499</v>
      </c>
      <c r="KT31" s="396">
        <f t="shared" si="17"/>
        <v>14846</v>
      </c>
      <c r="KU31" s="396">
        <f t="shared" si="17"/>
        <v>13926</v>
      </c>
      <c r="KV31" s="396">
        <f t="shared" si="17"/>
        <v>14233</v>
      </c>
      <c r="KW31" s="396">
        <f t="shared" si="17"/>
        <v>14760</v>
      </c>
      <c r="KX31" s="396">
        <f t="shared" si="17"/>
        <v>15243</v>
      </c>
      <c r="KY31" s="396">
        <f t="shared" si="17"/>
        <v>15274</v>
      </c>
      <c r="KZ31" s="396">
        <f t="shared" si="17"/>
        <v>14415.166666666668</v>
      </c>
      <c r="LA31" s="396">
        <f t="shared" si="17"/>
        <v>14567.083333333336</v>
      </c>
      <c r="LB31" s="396">
        <f t="shared" si="17"/>
        <v>14644.375</v>
      </c>
      <c r="LC31" s="396">
        <f t="shared" si="17"/>
        <v>14442.437500000002</v>
      </c>
      <c r="LD31" s="396">
        <f t="shared" si="17"/>
        <v>14348.177083333332</v>
      </c>
      <c r="LE31" s="396">
        <f t="shared" si="17"/>
        <v>14230.706597222221</v>
      </c>
      <c r="LF31" s="396">
        <f t="shared" si="17"/>
        <v>14169.463252314814</v>
      </c>
      <c r="LG31" s="396">
        <f t="shared" si="17"/>
        <v>13932.526572145063</v>
      </c>
      <c r="LH31" s="396">
        <f t="shared" si="17"/>
        <v>13828.885167502574</v>
      </c>
      <c r="LI31" s="396">
        <f t="shared" si="17"/>
        <v>14101.951734503602</v>
      </c>
      <c r="LJ31" s="396">
        <f t="shared" si="17"/>
        <v>13055</v>
      </c>
      <c r="LK31" s="396">
        <f t="shared" si="17"/>
        <v>13452</v>
      </c>
      <c r="LL31" s="396">
        <f t="shared" si="17"/>
        <v>13607</v>
      </c>
      <c r="LM31" s="396">
        <f t="shared" si="17"/>
        <v>12511</v>
      </c>
      <c r="LN31" s="396">
        <f t="shared" si="17"/>
        <v>12746</v>
      </c>
      <c r="LO31" s="396">
        <f t="shared" si="17"/>
        <v>12967</v>
      </c>
      <c r="LP31" s="396">
        <f t="shared" si="17"/>
        <v>12784</v>
      </c>
      <c r="LQ31" s="396">
        <f t="shared" si="17"/>
        <v>11760</v>
      </c>
      <c r="LR31" s="396">
        <f t="shared" si="17"/>
        <v>11850</v>
      </c>
      <c r="LS31" s="396">
        <f t="shared" si="17"/>
        <v>12128</v>
      </c>
      <c r="LT31" s="396">
        <f t="shared" si="17"/>
        <v>13607</v>
      </c>
      <c r="LU31" s="396">
        <f t="shared" si="17"/>
        <v>11120</v>
      </c>
      <c r="LV31" s="396">
        <f t="shared" si="17"/>
        <v>11258</v>
      </c>
      <c r="LW31" s="396">
        <f t="shared" si="17"/>
        <v>11705</v>
      </c>
      <c r="LX31" s="396">
        <f t="shared" si="17"/>
        <v>12050</v>
      </c>
      <c r="LY31" s="396">
        <f t="shared" si="17"/>
        <v>11165</v>
      </c>
      <c r="LZ31" s="396">
        <f t="shared" si="17"/>
        <v>11285</v>
      </c>
      <c r="MA31" s="396">
        <f t="shared" si="17"/>
        <v>11610</v>
      </c>
      <c r="MB31" s="396">
        <f t="shared" si="17"/>
        <v>11887</v>
      </c>
      <c r="MC31" s="396">
        <f t="shared" si="17"/>
        <v>12097</v>
      </c>
      <c r="MD31" s="396">
        <f t="shared" si="17"/>
        <v>11010</v>
      </c>
      <c r="ME31" s="396">
        <f t="shared" si="17"/>
        <v>11231</v>
      </c>
      <c r="MF31" s="396">
        <f t="shared" si="17"/>
        <v>11499</v>
      </c>
      <c r="MG31" s="396">
        <f t="shared" si="17"/>
        <v>11866</v>
      </c>
      <c r="MH31" s="396">
        <f t="shared" si="17"/>
        <v>11093</v>
      </c>
      <c r="MI31" s="396">
        <f t="shared" si="17"/>
        <v>11106</v>
      </c>
      <c r="MJ31" s="396">
        <f t="shared" si="17"/>
        <v>11301</v>
      </c>
      <c r="MK31" s="396">
        <f t="shared" si="17"/>
        <v>11748</v>
      </c>
      <c r="ML31" s="396">
        <f t="shared" si="17"/>
        <v>11701</v>
      </c>
      <c r="MM31" s="396">
        <f t="shared" si="17"/>
        <v>10891</v>
      </c>
      <c r="MN31" s="396">
        <f t="shared" si="17"/>
        <v>11370</v>
      </c>
      <c r="MO31" s="396">
        <f t="shared" si="17"/>
        <v>11715</v>
      </c>
      <c r="MP31" s="396">
        <f t="shared" ref="MP31" si="18">SUM(MP7:MP30)</f>
        <v>12182</v>
      </c>
      <c r="MQ31" s="396">
        <f t="shared" si="17"/>
        <v>11362</v>
      </c>
      <c r="MR31" s="396">
        <f t="shared" si="17"/>
        <v>11506</v>
      </c>
      <c r="MS31" s="396">
        <f t="shared" si="17"/>
        <v>11840</v>
      </c>
      <c r="MT31" s="396">
        <f t="shared" si="17"/>
        <v>12186</v>
      </c>
      <c r="MU31" s="396">
        <f t="shared" si="17"/>
        <v>11573</v>
      </c>
      <c r="MV31" s="396">
        <f t="shared" si="17"/>
        <v>11607</v>
      </c>
      <c r="MW31" s="396">
        <f t="shared" ref="MW31:PH31" si="19">SUM(MW7:MW30)</f>
        <v>11954</v>
      </c>
      <c r="MX31" s="396">
        <f t="shared" si="19"/>
        <v>12351</v>
      </c>
      <c r="MY31" s="396">
        <f t="shared" si="19"/>
        <v>12642</v>
      </c>
      <c r="MZ31" s="396">
        <f t="shared" si="19"/>
        <v>11725</v>
      </c>
      <c r="NA31" s="396">
        <f t="shared" si="19"/>
        <v>11931</v>
      </c>
      <c r="NB31" s="396">
        <f t="shared" si="19"/>
        <v>12207</v>
      </c>
      <c r="NC31" s="396">
        <f t="shared" si="19"/>
        <v>12487</v>
      </c>
      <c r="ND31" s="396">
        <f t="shared" si="19"/>
        <v>11452</v>
      </c>
      <c r="NE31" s="396">
        <f t="shared" si="19"/>
        <v>11537</v>
      </c>
      <c r="NF31" s="396">
        <f t="shared" si="19"/>
        <v>12332</v>
      </c>
      <c r="NG31" s="396">
        <f t="shared" si="19"/>
        <v>12365</v>
      </c>
      <c r="NH31" s="396">
        <f t="shared" si="19"/>
        <v>12052</v>
      </c>
      <c r="NI31" s="396">
        <f t="shared" si="19"/>
        <v>10922</v>
      </c>
      <c r="NJ31" s="396">
        <f t="shared" si="19"/>
        <v>10983</v>
      </c>
      <c r="NK31" s="396">
        <f t="shared" si="19"/>
        <v>11067</v>
      </c>
      <c r="NL31" s="396">
        <f t="shared" si="19"/>
        <v>11056</v>
      </c>
      <c r="NM31" s="396">
        <f t="shared" si="19"/>
        <v>10338</v>
      </c>
      <c r="NN31" s="396">
        <f t="shared" si="19"/>
        <v>10520</v>
      </c>
      <c r="NO31" s="396">
        <f t="shared" si="19"/>
        <v>10662</v>
      </c>
      <c r="NP31" s="396">
        <f t="shared" si="19"/>
        <v>10795</v>
      </c>
      <c r="NQ31" s="396">
        <f t="shared" si="19"/>
        <v>9763</v>
      </c>
      <c r="NR31" s="396">
        <f t="shared" si="19"/>
        <v>9869</v>
      </c>
      <c r="NS31" s="396">
        <f t="shared" si="19"/>
        <v>10088</v>
      </c>
      <c r="NT31" s="396">
        <f t="shared" si="19"/>
        <v>10295</v>
      </c>
      <c r="NU31" s="396">
        <f t="shared" si="19"/>
        <v>9764</v>
      </c>
      <c r="NV31" s="396">
        <f t="shared" si="19"/>
        <v>9366</v>
      </c>
      <c r="NW31" s="396">
        <f t="shared" si="19"/>
        <v>9540</v>
      </c>
      <c r="NX31" s="396">
        <f t="shared" si="19"/>
        <v>9813</v>
      </c>
      <c r="NY31" s="396">
        <f t="shared" si="19"/>
        <v>9991</v>
      </c>
      <c r="NZ31" s="396">
        <f t="shared" si="19"/>
        <v>9104</v>
      </c>
      <c r="OA31" s="396">
        <f t="shared" si="19"/>
        <v>9256</v>
      </c>
      <c r="OB31" s="396">
        <f t="shared" si="19"/>
        <v>9544</v>
      </c>
      <c r="OC31" s="396">
        <f t="shared" si="19"/>
        <v>9670</v>
      </c>
      <c r="OD31" s="396">
        <f t="shared" si="19"/>
        <v>8941</v>
      </c>
      <c r="OE31" s="396">
        <f t="shared" si="19"/>
        <v>9158</v>
      </c>
      <c r="OF31" s="396">
        <f t="shared" si="19"/>
        <v>9446</v>
      </c>
      <c r="OG31" s="396">
        <f t="shared" si="19"/>
        <v>9847</v>
      </c>
      <c r="OH31" s="396">
        <f t="shared" si="19"/>
        <v>9468</v>
      </c>
      <c r="OI31" s="396">
        <f t="shared" si="19"/>
        <v>9520</v>
      </c>
      <c r="OJ31" s="396">
        <f t="shared" si="19"/>
        <v>9780</v>
      </c>
      <c r="OK31" s="396">
        <f t="shared" si="19"/>
        <v>10059</v>
      </c>
      <c r="OL31" s="396">
        <f t="shared" si="19"/>
        <v>10374</v>
      </c>
      <c r="OM31" s="396">
        <f t="shared" si="19"/>
        <v>9582</v>
      </c>
      <c r="ON31" s="396">
        <f t="shared" si="19"/>
        <v>9621</v>
      </c>
      <c r="OO31" s="396">
        <f t="shared" si="19"/>
        <v>10010</v>
      </c>
      <c r="OP31" s="396">
        <f t="shared" si="19"/>
        <v>10464</v>
      </c>
      <c r="OQ31" s="396">
        <f t="shared" si="19"/>
        <v>10108</v>
      </c>
      <c r="OR31" s="396">
        <f t="shared" si="19"/>
        <v>9932</v>
      </c>
      <c r="OS31" s="396">
        <f t="shared" si="19"/>
        <v>10145</v>
      </c>
      <c r="OT31" s="396">
        <f t="shared" si="19"/>
        <v>10511</v>
      </c>
      <c r="OU31" s="396">
        <f t="shared" si="19"/>
        <v>10615</v>
      </c>
      <c r="OV31" s="396">
        <f t="shared" si="19"/>
        <v>10132</v>
      </c>
      <c r="OW31" s="396">
        <f t="shared" si="19"/>
        <v>10276</v>
      </c>
      <c r="OX31" s="396">
        <f t="shared" si="19"/>
        <v>10494</v>
      </c>
      <c r="OY31" s="396">
        <f t="shared" si="19"/>
        <v>10184</v>
      </c>
      <c r="OZ31" s="396">
        <f t="shared" si="19"/>
        <v>9874</v>
      </c>
      <c r="PA31" s="396">
        <f t="shared" si="19"/>
        <v>10008</v>
      </c>
      <c r="PB31" s="396">
        <f t="shared" si="19"/>
        <v>10372</v>
      </c>
      <c r="PC31" s="396">
        <f t="shared" si="19"/>
        <v>10677</v>
      </c>
      <c r="PD31" s="396">
        <f t="shared" si="19"/>
        <v>10012</v>
      </c>
      <c r="PE31" s="396">
        <f t="shared" si="19"/>
        <v>9648</v>
      </c>
      <c r="PF31" s="396">
        <f t="shared" si="19"/>
        <v>10069</v>
      </c>
      <c r="PG31" s="396">
        <f t="shared" si="19"/>
        <v>10184</v>
      </c>
      <c r="PH31" s="396">
        <f t="shared" si="19"/>
        <v>10299</v>
      </c>
      <c r="PI31" s="396">
        <f t="shared" ref="PI31:PT31" si="20">SUM(PI7:PI30)</f>
        <v>9362</v>
      </c>
      <c r="PJ31" s="396">
        <f t="shared" si="20"/>
        <v>9480</v>
      </c>
      <c r="PK31" s="396">
        <f t="shared" si="20"/>
        <v>9598</v>
      </c>
      <c r="PL31" s="396">
        <f t="shared" si="20"/>
        <v>9846</v>
      </c>
      <c r="PM31" s="396">
        <f t="shared" si="20"/>
        <v>9075</v>
      </c>
      <c r="PN31" s="396">
        <f t="shared" si="20"/>
        <v>9210</v>
      </c>
      <c r="PO31" s="396">
        <f t="shared" si="20"/>
        <v>9419</v>
      </c>
      <c r="PP31" s="396">
        <f t="shared" si="20"/>
        <v>9651</v>
      </c>
      <c r="PQ31" s="396">
        <f t="shared" si="20"/>
        <v>8597</v>
      </c>
      <c r="PR31" s="396">
        <f t="shared" si="20"/>
        <v>8413</v>
      </c>
      <c r="PS31" s="396">
        <f t="shared" si="20"/>
        <v>8614</v>
      </c>
      <c r="PT31" s="396">
        <f t="shared" si="20"/>
        <v>8775</v>
      </c>
      <c r="PU31" s="478">
        <f t="shared" ref="PU31:QA31" si="21">SUM(PU7:PU30)</f>
        <v>8583</v>
      </c>
      <c r="PV31" s="478">
        <f t="shared" si="21"/>
        <v>7856</v>
      </c>
      <c r="PW31" s="478">
        <f t="shared" si="21"/>
        <v>8004</v>
      </c>
      <c r="PX31" s="478">
        <f t="shared" si="21"/>
        <v>8224</v>
      </c>
      <c r="PY31" s="478">
        <f t="shared" si="21"/>
        <v>8423</v>
      </c>
      <c r="PZ31" s="478">
        <f t="shared" si="21"/>
        <v>7705</v>
      </c>
      <c r="QA31" s="478">
        <f t="shared" si="21"/>
        <v>7940</v>
      </c>
      <c r="QB31" s="478">
        <f t="shared" ref="QB31:QG31" si="22">SUM(QB7:QB30)</f>
        <v>8267</v>
      </c>
      <c r="QC31" s="478">
        <f t="shared" si="22"/>
        <v>8583</v>
      </c>
      <c r="QD31" s="478">
        <f t="shared" si="22"/>
        <v>7907</v>
      </c>
      <c r="QE31" s="478">
        <f t="shared" si="22"/>
        <v>7951</v>
      </c>
      <c r="QF31" s="478">
        <f t="shared" si="22"/>
        <v>8280</v>
      </c>
      <c r="QG31" s="478">
        <f t="shared" si="22"/>
        <v>8591</v>
      </c>
      <c r="QH31" s="478">
        <f t="shared" ref="QH31:QM31" si="23">SUM(QH7:QH30)</f>
        <v>8597</v>
      </c>
      <c r="QI31" s="478">
        <f t="shared" si="23"/>
        <v>8131</v>
      </c>
      <c r="QJ31" s="478">
        <f t="shared" si="23"/>
        <v>8122</v>
      </c>
      <c r="QK31" s="478">
        <f t="shared" si="23"/>
        <v>8358</v>
      </c>
      <c r="QL31" s="478">
        <f t="shared" si="23"/>
        <v>8578</v>
      </c>
      <c r="QM31" s="478">
        <f t="shared" si="23"/>
        <v>7789</v>
      </c>
      <c r="QN31" s="478">
        <f>SUM(QN7:QN30)</f>
        <v>7922</v>
      </c>
      <c r="QO31" s="478">
        <f>SUM(QO7:QO30)</f>
        <v>8219</v>
      </c>
      <c r="QP31" s="478">
        <f>SUM(QP7:QP30)</f>
        <v>8563</v>
      </c>
      <c r="QQ31" s="478">
        <f>SUM(QQ7:QQ30)</f>
        <v>8288</v>
      </c>
      <c r="QR31" s="478">
        <f>SUM(QR7:QR30)</f>
        <v>8228</v>
      </c>
    </row>
    <row r="32" spans="1:460" s="144" customFormat="1" x14ac:dyDescent="0.2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60" s="144" customFormat="1" x14ac:dyDescent="0.2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60" x14ac:dyDescent="0.2">
      <c r="A34" s="55"/>
      <c r="B34" s="1">
        <v>1</v>
      </c>
      <c r="C34" s="166">
        <f t="shared" ref="C34:C57" ca="1" si="24">OFFSET($F$33,$B34,$E$4)</f>
        <v>107</v>
      </c>
      <c r="D34" s="167">
        <f ca="1">IF(C7&gt;0,C34/C7,0)</f>
        <v>0.32621951219512196</v>
      </c>
      <c r="E34" s="154">
        <f ca="1">RANK(D34,$D$34:$D$57)</f>
        <v>18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25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4">
        <v>100</v>
      </c>
      <c r="OV34">
        <v>90</v>
      </c>
      <c r="OW34">
        <v>100</v>
      </c>
      <c r="OX34">
        <v>100</v>
      </c>
      <c r="OY34" s="341">
        <f t="shared" ref="OY34:OY57" si="26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341">
        <f t="shared" ref="PG34:PG57" si="27">SUM(PF34+PH34)/2</f>
        <v>94</v>
      </c>
      <c r="PH34">
        <v>90</v>
      </c>
      <c r="PI34">
        <v>84</v>
      </c>
      <c r="PJ34" s="341">
        <f t="shared" ref="PJ34:PJ57" si="28">SUM(PI34+PK34)/2</f>
        <v>88</v>
      </c>
      <c r="PK34">
        <v>92</v>
      </c>
      <c r="PL34">
        <v>93</v>
      </c>
      <c r="PM34">
        <v>81</v>
      </c>
      <c r="PN34">
        <v>99</v>
      </c>
      <c r="PO34" s="471">
        <v>108</v>
      </c>
      <c r="PP34">
        <v>109</v>
      </c>
      <c r="PQ34">
        <v>81</v>
      </c>
      <c r="PR34">
        <v>80</v>
      </c>
      <c r="PS34">
        <v>86</v>
      </c>
      <c r="PT34">
        <v>85</v>
      </c>
      <c r="PU34">
        <v>73</v>
      </c>
      <c r="PV34">
        <v>73</v>
      </c>
      <c r="PW34">
        <v>83</v>
      </c>
      <c r="PX34">
        <v>88</v>
      </c>
      <c r="PY34">
        <v>88</v>
      </c>
      <c r="PZ34" s="471">
        <v>67</v>
      </c>
      <c r="QA34">
        <v>73</v>
      </c>
      <c r="QB34">
        <v>65</v>
      </c>
      <c r="QC34">
        <v>68</v>
      </c>
      <c r="QD34">
        <v>52</v>
      </c>
      <c r="QE34">
        <v>74</v>
      </c>
      <c r="QF34">
        <v>83</v>
      </c>
      <c r="QG34">
        <v>81</v>
      </c>
      <c r="QH34">
        <v>85</v>
      </c>
      <c r="QI34">
        <v>101</v>
      </c>
      <c r="QJ34">
        <v>92</v>
      </c>
      <c r="QK34">
        <v>91</v>
      </c>
      <c r="QL34">
        <v>88</v>
      </c>
      <c r="QM34">
        <v>96</v>
      </c>
      <c r="QN34">
        <v>102</v>
      </c>
      <c r="QO34">
        <v>106</v>
      </c>
      <c r="QP34">
        <v>107</v>
      </c>
      <c r="QQ34">
        <v>97</v>
      </c>
      <c r="QR34">
        <v>107</v>
      </c>
    </row>
    <row r="35" spans="1:460" x14ac:dyDescent="0.2">
      <c r="B35" s="1">
        <v>2</v>
      </c>
      <c r="C35" s="166">
        <f t="shared" ca="1" si="24"/>
        <v>16</v>
      </c>
      <c r="D35" s="167">
        <f t="shared" ref="D35:D58" ca="1" si="29">IF(C8&gt;0,C35/C8,0)</f>
        <v>0.15841584158415842</v>
      </c>
      <c r="E35" s="154">
        <f t="shared" ref="E35:E57" ca="1" si="30">RANK(D35,$D$34:$D$57)</f>
        <v>24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25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31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32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33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1">
        <f t="shared" si="26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341">
        <f t="shared" si="27"/>
        <v>26.5</v>
      </c>
      <c r="PH35">
        <v>28</v>
      </c>
      <c r="PI35">
        <v>25</v>
      </c>
      <c r="PJ35" s="341">
        <f t="shared" si="28"/>
        <v>22</v>
      </c>
      <c r="PK35">
        <v>19</v>
      </c>
      <c r="PL35">
        <v>19</v>
      </c>
      <c r="PM35">
        <v>15</v>
      </c>
      <c r="PN35">
        <v>18</v>
      </c>
      <c r="PO35" s="471">
        <v>19</v>
      </c>
      <c r="PP35">
        <v>20</v>
      </c>
      <c r="PQ35">
        <v>17</v>
      </c>
      <c r="PR35">
        <v>15</v>
      </c>
      <c r="PS35">
        <v>13</v>
      </c>
      <c r="PT35">
        <v>14</v>
      </c>
      <c r="PU35">
        <v>15</v>
      </c>
      <c r="PV35">
        <v>16</v>
      </c>
      <c r="PW35">
        <v>20</v>
      </c>
      <c r="PX35">
        <v>24</v>
      </c>
      <c r="PY35">
        <v>26</v>
      </c>
      <c r="PZ35" s="471">
        <v>26</v>
      </c>
      <c r="QA35">
        <v>28</v>
      </c>
      <c r="QB35">
        <v>28</v>
      </c>
      <c r="QC35">
        <v>31</v>
      </c>
      <c r="QD35">
        <v>27</v>
      </c>
      <c r="QE35">
        <v>27</v>
      </c>
      <c r="QF35">
        <v>23</v>
      </c>
      <c r="QG35">
        <v>25</v>
      </c>
      <c r="QH35">
        <v>26</v>
      </c>
      <c r="QI35">
        <v>21</v>
      </c>
      <c r="QJ35">
        <v>19</v>
      </c>
      <c r="QK35">
        <v>19</v>
      </c>
      <c r="QL35">
        <v>19</v>
      </c>
      <c r="QM35">
        <v>12</v>
      </c>
      <c r="QN35">
        <v>15</v>
      </c>
      <c r="QO35">
        <v>15</v>
      </c>
      <c r="QP35">
        <v>19</v>
      </c>
      <c r="QQ35">
        <v>18</v>
      </c>
      <c r="QR35">
        <v>16</v>
      </c>
    </row>
    <row r="36" spans="1:460" x14ac:dyDescent="0.2">
      <c r="A36" s="55"/>
      <c r="B36" s="1">
        <v>3</v>
      </c>
      <c r="C36" s="166">
        <f t="shared" ca="1" si="24"/>
        <v>17</v>
      </c>
      <c r="D36" s="167">
        <f t="shared" ca="1" si="29"/>
        <v>0.2982456140350877</v>
      </c>
      <c r="E36" s="154">
        <f t="shared" ca="1" si="30"/>
        <v>19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25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31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32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33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1">
        <f t="shared" si="26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341">
        <f t="shared" si="27"/>
        <v>15</v>
      </c>
      <c r="PH36">
        <v>15</v>
      </c>
      <c r="PI36">
        <v>16</v>
      </c>
      <c r="PJ36" s="341">
        <f t="shared" si="28"/>
        <v>17</v>
      </c>
      <c r="PK36">
        <v>18</v>
      </c>
      <c r="PL36">
        <v>17</v>
      </c>
      <c r="PM36">
        <v>15</v>
      </c>
      <c r="PN36">
        <v>12</v>
      </c>
      <c r="PO36" s="471">
        <v>13</v>
      </c>
      <c r="PP36">
        <v>13</v>
      </c>
      <c r="PQ36">
        <v>13</v>
      </c>
      <c r="PR36">
        <v>11</v>
      </c>
      <c r="PS36">
        <v>13</v>
      </c>
      <c r="PT36">
        <v>15</v>
      </c>
      <c r="PU36">
        <v>14</v>
      </c>
      <c r="PV36">
        <v>12</v>
      </c>
      <c r="PW36">
        <v>13</v>
      </c>
      <c r="PX36">
        <v>14</v>
      </c>
      <c r="PY36">
        <v>15</v>
      </c>
      <c r="PZ36" s="471">
        <v>11</v>
      </c>
      <c r="QA36">
        <v>12</v>
      </c>
      <c r="QB36">
        <v>12</v>
      </c>
      <c r="QC36">
        <v>15</v>
      </c>
      <c r="QD36">
        <v>11</v>
      </c>
      <c r="QE36">
        <v>13</v>
      </c>
      <c r="QF36">
        <v>17</v>
      </c>
      <c r="QG36">
        <v>17</v>
      </c>
      <c r="QH36">
        <v>17</v>
      </c>
      <c r="QI36">
        <v>14</v>
      </c>
      <c r="QJ36">
        <v>14</v>
      </c>
      <c r="QK36">
        <v>14</v>
      </c>
      <c r="QL36">
        <v>18</v>
      </c>
      <c r="QM36">
        <v>16</v>
      </c>
      <c r="QN36">
        <v>14</v>
      </c>
      <c r="QO36">
        <v>13</v>
      </c>
      <c r="QP36">
        <v>15</v>
      </c>
      <c r="QQ36">
        <v>16</v>
      </c>
      <c r="QR36">
        <v>17</v>
      </c>
    </row>
    <row r="37" spans="1:460" x14ac:dyDescent="0.2">
      <c r="B37" s="1">
        <v>4</v>
      </c>
      <c r="C37" s="166">
        <f t="shared" ca="1" si="24"/>
        <v>24</v>
      </c>
      <c r="D37" s="167">
        <f t="shared" ca="1" si="29"/>
        <v>0.17142857142857143</v>
      </c>
      <c r="E37" s="154">
        <f t="shared" ca="1" si="30"/>
        <v>23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25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31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32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33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1">
        <f t="shared" si="26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341">
        <f t="shared" si="27"/>
        <v>42.5</v>
      </c>
      <c r="PH37">
        <v>44</v>
      </c>
      <c r="PI37">
        <v>40</v>
      </c>
      <c r="PJ37" s="341">
        <f t="shared" si="28"/>
        <v>35.5</v>
      </c>
      <c r="PK37">
        <v>31</v>
      </c>
      <c r="PL37">
        <v>32</v>
      </c>
      <c r="PM37">
        <v>30</v>
      </c>
      <c r="PN37">
        <v>23</v>
      </c>
      <c r="PO37" s="471">
        <v>25</v>
      </c>
      <c r="PP37">
        <v>23</v>
      </c>
      <c r="PQ37">
        <v>25</v>
      </c>
      <c r="PR37">
        <v>22</v>
      </c>
      <c r="PS37">
        <v>24</v>
      </c>
      <c r="PT37">
        <v>25</v>
      </c>
      <c r="PU37">
        <v>32</v>
      </c>
      <c r="PV37">
        <v>29</v>
      </c>
      <c r="PW37">
        <v>28</v>
      </c>
      <c r="PX37">
        <v>26</v>
      </c>
      <c r="PY37">
        <v>27</v>
      </c>
      <c r="PZ37" s="471">
        <v>24</v>
      </c>
      <c r="QA37">
        <v>21</v>
      </c>
      <c r="QB37">
        <v>23</v>
      </c>
      <c r="QC37">
        <v>26</v>
      </c>
      <c r="QD37">
        <v>26</v>
      </c>
      <c r="QE37">
        <v>23</v>
      </c>
      <c r="QF37">
        <v>27</v>
      </c>
      <c r="QG37">
        <v>28</v>
      </c>
      <c r="QH37">
        <v>31</v>
      </c>
      <c r="QI37">
        <v>25</v>
      </c>
      <c r="QJ37">
        <v>30</v>
      </c>
      <c r="QK37">
        <v>30</v>
      </c>
      <c r="QL37">
        <v>26</v>
      </c>
      <c r="QM37">
        <v>22</v>
      </c>
      <c r="QN37">
        <v>21</v>
      </c>
      <c r="QO37">
        <v>25</v>
      </c>
      <c r="QP37">
        <v>28</v>
      </c>
      <c r="QQ37">
        <v>32</v>
      </c>
      <c r="QR37">
        <v>24</v>
      </c>
    </row>
    <row r="38" spans="1:460" s="144" customFormat="1" x14ac:dyDescent="0.2">
      <c r="A38" s="55"/>
      <c r="B38" s="318">
        <v>5</v>
      </c>
      <c r="C38" s="319">
        <f t="shared" ca="1" si="24"/>
        <v>183</v>
      </c>
      <c r="D38" s="320">
        <f t="shared" ca="1" si="29"/>
        <v>0.55792682926829273</v>
      </c>
      <c r="E38" s="322">
        <f t="shared" ca="1" si="30"/>
        <v>6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25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31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32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33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  <c r="OU38" s="144">
        <v>200</v>
      </c>
      <c r="OV38" s="144">
        <v>187</v>
      </c>
      <c r="OW38" s="144">
        <v>192</v>
      </c>
      <c r="OX38" s="144">
        <v>190</v>
      </c>
      <c r="OY38" s="341">
        <f t="shared" si="26"/>
        <v>184.5</v>
      </c>
      <c r="OZ38" s="144">
        <v>179</v>
      </c>
      <c r="PA38" s="144">
        <v>186</v>
      </c>
      <c r="PB38" s="144">
        <v>193</v>
      </c>
      <c r="PC38" s="144">
        <v>193</v>
      </c>
      <c r="PD38" s="144">
        <v>197</v>
      </c>
      <c r="PE38" s="144">
        <v>200</v>
      </c>
      <c r="PF38" s="144">
        <v>197</v>
      </c>
      <c r="PG38" s="341">
        <f t="shared" si="27"/>
        <v>201.5</v>
      </c>
      <c r="PH38" s="144">
        <v>206</v>
      </c>
      <c r="PI38" s="144">
        <v>181</v>
      </c>
      <c r="PJ38" s="341">
        <f t="shared" si="28"/>
        <v>181.5</v>
      </c>
      <c r="PK38" s="144">
        <v>182</v>
      </c>
      <c r="PL38" s="144">
        <v>185</v>
      </c>
      <c r="PM38" s="144">
        <v>183</v>
      </c>
      <c r="PN38" s="144">
        <v>203</v>
      </c>
      <c r="PO38" s="471">
        <v>196</v>
      </c>
      <c r="PP38" s="144">
        <v>188</v>
      </c>
      <c r="PQ38" s="144">
        <v>189</v>
      </c>
      <c r="PR38" s="144">
        <v>195</v>
      </c>
      <c r="PS38" s="144">
        <v>190</v>
      </c>
      <c r="PT38" s="144">
        <v>193</v>
      </c>
      <c r="PU38" s="144">
        <v>191</v>
      </c>
      <c r="PV38" s="144">
        <v>191</v>
      </c>
      <c r="PW38" s="144">
        <v>192</v>
      </c>
      <c r="PX38" s="144">
        <v>189</v>
      </c>
      <c r="PY38" s="144">
        <v>196</v>
      </c>
      <c r="PZ38" s="471">
        <v>177</v>
      </c>
      <c r="QA38" s="144">
        <v>199</v>
      </c>
      <c r="QB38" s="144">
        <v>200</v>
      </c>
      <c r="QC38" s="144">
        <v>196</v>
      </c>
      <c r="QD38" s="144">
        <v>196</v>
      </c>
      <c r="QE38" s="144">
        <v>200</v>
      </c>
      <c r="QF38" s="144">
        <v>210</v>
      </c>
      <c r="QG38" s="144">
        <v>200</v>
      </c>
      <c r="QH38" s="144">
        <v>205</v>
      </c>
      <c r="QI38" s="144">
        <v>207</v>
      </c>
      <c r="QJ38" s="144">
        <v>212</v>
      </c>
      <c r="QK38" s="144">
        <v>199</v>
      </c>
      <c r="QL38" s="144">
        <v>206</v>
      </c>
      <c r="QM38" s="144">
        <v>193</v>
      </c>
      <c r="QN38" s="144">
        <v>174</v>
      </c>
      <c r="QO38" s="144">
        <v>172</v>
      </c>
      <c r="QP38" s="144">
        <v>162</v>
      </c>
      <c r="QQ38" s="144">
        <v>174</v>
      </c>
      <c r="QR38" s="144">
        <v>183</v>
      </c>
    </row>
    <row r="39" spans="1:460" s="144" customFormat="1" x14ac:dyDescent="0.2">
      <c r="A39" s="318"/>
      <c r="B39" s="318">
        <v>6</v>
      </c>
      <c r="C39" s="319">
        <f t="shared" ca="1" si="24"/>
        <v>24</v>
      </c>
      <c r="D39" s="320">
        <f t="shared" ca="1" si="29"/>
        <v>0.53333333333333333</v>
      </c>
      <c r="E39" s="322">
        <f t="shared" ca="1" si="30"/>
        <v>7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25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31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32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33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  <c r="OU39" s="144">
        <v>36</v>
      </c>
      <c r="OV39" s="144">
        <v>36</v>
      </c>
      <c r="OW39" s="144">
        <v>33</v>
      </c>
      <c r="OX39" s="144">
        <v>33</v>
      </c>
      <c r="OY39" s="341">
        <f t="shared" si="26"/>
        <v>29.5</v>
      </c>
      <c r="OZ39" s="144">
        <v>26</v>
      </c>
      <c r="PA39" s="144">
        <v>25</v>
      </c>
      <c r="PB39" s="144">
        <v>25</v>
      </c>
      <c r="PC39" s="144">
        <v>27</v>
      </c>
      <c r="PD39" s="144">
        <v>27</v>
      </c>
      <c r="PE39" s="144">
        <v>24</v>
      </c>
      <c r="PF39" s="144">
        <v>23</v>
      </c>
      <c r="PG39" s="341">
        <f t="shared" si="27"/>
        <v>24</v>
      </c>
      <c r="PH39" s="144">
        <v>25</v>
      </c>
      <c r="PI39" s="144">
        <v>26</v>
      </c>
      <c r="PJ39" s="341">
        <f t="shared" si="28"/>
        <v>26</v>
      </c>
      <c r="PK39" s="144">
        <v>26</v>
      </c>
      <c r="PL39" s="144">
        <v>27</v>
      </c>
      <c r="PM39" s="144">
        <v>28</v>
      </c>
      <c r="PN39" s="144">
        <v>29</v>
      </c>
      <c r="PO39" s="471">
        <v>29</v>
      </c>
      <c r="PP39" s="144">
        <v>24</v>
      </c>
      <c r="PQ39" s="144">
        <v>21</v>
      </c>
      <c r="PR39" s="144">
        <v>21</v>
      </c>
      <c r="PS39" s="144">
        <v>21</v>
      </c>
      <c r="PT39" s="144">
        <v>20</v>
      </c>
      <c r="PU39" s="144">
        <v>24</v>
      </c>
      <c r="PV39" s="144">
        <v>21</v>
      </c>
      <c r="PW39" s="144">
        <v>22</v>
      </c>
      <c r="PX39" s="144">
        <v>21</v>
      </c>
      <c r="PY39" s="144">
        <v>22</v>
      </c>
      <c r="PZ39" s="471">
        <v>22</v>
      </c>
      <c r="QA39" s="144">
        <v>24</v>
      </c>
      <c r="QB39" s="144">
        <v>21</v>
      </c>
      <c r="QC39" s="144">
        <v>26</v>
      </c>
      <c r="QD39" s="144">
        <v>24</v>
      </c>
      <c r="QE39" s="144">
        <v>22</v>
      </c>
      <c r="QF39" s="144">
        <v>21</v>
      </c>
      <c r="QG39" s="144">
        <v>21</v>
      </c>
      <c r="QH39" s="144">
        <v>20</v>
      </c>
      <c r="QI39" s="144">
        <v>22</v>
      </c>
      <c r="QJ39" s="144">
        <v>22</v>
      </c>
      <c r="QK39" s="144">
        <v>26</v>
      </c>
      <c r="QL39" s="144">
        <v>33</v>
      </c>
      <c r="QM39" s="144">
        <v>29</v>
      </c>
      <c r="QN39" s="144">
        <v>30</v>
      </c>
      <c r="QO39" s="144">
        <v>33</v>
      </c>
      <c r="QP39" s="144">
        <v>34</v>
      </c>
      <c r="QQ39" s="144">
        <v>23</v>
      </c>
      <c r="QR39" s="144">
        <v>24</v>
      </c>
    </row>
    <row r="40" spans="1:460" s="144" customFormat="1" x14ac:dyDescent="0.2">
      <c r="A40" s="55"/>
      <c r="B40" s="318">
        <v>7</v>
      </c>
      <c r="C40" s="319">
        <f t="shared" ca="1" si="24"/>
        <v>28</v>
      </c>
      <c r="D40" s="320">
        <f t="shared" ca="1" si="29"/>
        <v>0.33333333333333331</v>
      </c>
      <c r="E40" s="322">
        <f t="shared" ca="1" si="30"/>
        <v>17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25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31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32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33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  <c r="OU40" s="144">
        <v>33</v>
      </c>
      <c r="OV40" s="144">
        <v>29</v>
      </c>
      <c r="OW40" s="144">
        <v>31</v>
      </c>
      <c r="OX40" s="144">
        <v>26</v>
      </c>
      <c r="OY40" s="341">
        <f t="shared" si="26"/>
        <v>27.5</v>
      </c>
      <c r="OZ40" s="144">
        <v>29</v>
      </c>
      <c r="PA40" s="144">
        <v>31</v>
      </c>
      <c r="PB40" s="144">
        <v>33</v>
      </c>
      <c r="PC40" s="144">
        <v>34</v>
      </c>
      <c r="PD40" s="144">
        <v>36</v>
      </c>
      <c r="PE40" s="144">
        <v>24</v>
      </c>
      <c r="PF40" s="144">
        <v>23</v>
      </c>
      <c r="PG40" s="341">
        <f t="shared" si="27"/>
        <v>26.5</v>
      </c>
      <c r="PH40" s="144">
        <v>30</v>
      </c>
      <c r="PI40" s="144">
        <v>21</v>
      </c>
      <c r="PJ40" s="341">
        <f t="shared" si="28"/>
        <v>22</v>
      </c>
      <c r="PK40" s="144">
        <v>23</v>
      </c>
      <c r="PL40" s="144">
        <v>26</v>
      </c>
      <c r="PM40" s="144">
        <v>23</v>
      </c>
      <c r="PN40" s="144">
        <v>19</v>
      </c>
      <c r="PO40" s="471">
        <v>24</v>
      </c>
      <c r="PP40" s="144">
        <v>25</v>
      </c>
      <c r="PQ40" s="144">
        <v>28</v>
      </c>
      <c r="PR40" s="144">
        <v>28</v>
      </c>
      <c r="PS40" s="144">
        <v>27</v>
      </c>
      <c r="PT40" s="144">
        <v>28</v>
      </c>
      <c r="PU40" s="144">
        <v>30</v>
      </c>
      <c r="PV40" s="144">
        <v>27</v>
      </c>
      <c r="PW40" s="144">
        <v>26</v>
      </c>
      <c r="PX40" s="144">
        <v>27</v>
      </c>
      <c r="PY40" s="144">
        <v>24</v>
      </c>
      <c r="PZ40" s="471">
        <v>26</v>
      </c>
      <c r="QA40" s="144">
        <v>28</v>
      </c>
      <c r="QB40" s="144">
        <v>25</v>
      </c>
      <c r="QC40" s="144">
        <v>26</v>
      </c>
      <c r="QD40" s="144">
        <v>28</v>
      </c>
      <c r="QE40" s="144">
        <v>30</v>
      </c>
      <c r="QF40" s="144">
        <v>28</v>
      </c>
      <c r="QG40" s="144">
        <v>28</v>
      </c>
      <c r="QH40" s="144">
        <v>30</v>
      </c>
      <c r="QI40" s="144">
        <v>29</v>
      </c>
      <c r="QJ40" s="144">
        <v>30</v>
      </c>
      <c r="QK40" s="144">
        <v>28</v>
      </c>
      <c r="QL40" s="144">
        <v>28</v>
      </c>
      <c r="QM40" s="144">
        <v>24</v>
      </c>
      <c r="QN40" s="144">
        <v>22</v>
      </c>
      <c r="QO40" s="144">
        <v>24</v>
      </c>
      <c r="QP40" s="144">
        <v>26</v>
      </c>
      <c r="QQ40" s="144">
        <v>29</v>
      </c>
      <c r="QR40" s="144">
        <v>28</v>
      </c>
    </row>
    <row r="41" spans="1:460" s="144" customFormat="1" x14ac:dyDescent="0.2">
      <c r="A41" s="318"/>
      <c r="B41" s="318">
        <v>8</v>
      </c>
      <c r="C41" s="319">
        <f t="shared" ca="1" si="24"/>
        <v>352</v>
      </c>
      <c r="D41" s="320">
        <f t="shared" ca="1" si="29"/>
        <v>0.34543670264965654</v>
      </c>
      <c r="E41" s="322">
        <f t="shared" ca="1" si="30"/>
        <v>16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25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31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32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33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  <c r="OU41" s="144">
        <v>417</v>
      </c>
      <c r="OV41" s="144">
        <v>410</v>
      </c>
      <c r="OW41" s="144">
        <v>404</v>
      </c>
      <c r="OX41" s="144">
        <v>394</v>
      </c>
      <c r="OY41" s="341">
        <f t="shared" si="26"/>
        <v>397.5</v>
      </c>
      <c r="OZ41" s="144">
        <v>401</v>
      </c>
      <c r="PA41" s="144">
        <v>418</v>
      </c>
      <c r="PB41" s="144">
        <v>424</v>
      </c>
      <c r="PC41" s="144">
        <v>430</v>
      </c>
      <c r="PD41" s="144">
        <v>433</v>
      </c>
      <c r="PE41" s="144">
        <v>413</v>
      </c>
      <c r="PF41" s="144">
        <v>414</v>
      </c>
      <c r="PG41" s="341">
        <f t="shared" si="27"/>
        <v>428</v>
      </c>
      <c r="PH41" s="144">
        <v>442</v>
      </c>
      <c r="PI41" s="144">
        <v>399</v>
      </c>
      <c r="PJ41" s="341">
        <f t="shared" si="28"/>
        <v>377</v>
      </c>
      <c r="PK41" s="144">
        <v>355</v>
      </c>
      <c r="PL41" s="144">
        <v>362</v>
      </c>
      <c r="PM41" s="144">
        <v>339</v>
      </c>
      <c r="PN41" s="144">
        <v>357</v>
      </c>
      <c r="PO41" s="471">
        <v>382</v>
      </c>
      <c r="PP41" s="144">
        <v>398</v>
      </c>
      <c r="PQ41" s="144">
        <v>376</v>
      </c>
      <c r="PR41" s="144">
        <v>377</v>
      </c>
      <c r="PS41" s="144">
        <v>386</v>
      </c>
      <c r="PT41" s="144">
        <v>385</v>
      </c>
      <c r="PU41" s="144">
        <v>375</v>
      </c>
      <c r="PV41" s="144">
        <v>349</v>
      </c>
      <c r="PW41" s="144">
        <v>341</v>
      </c>
      <c r="PX41" s="144">
        <v>341</v>
      </c>
      <c r="PY41" s="144">
        <v>345</v>
      </c>
      <c r="PZ41" s="471">
        <v>331</v>
      </c>
      <c r="QA41" s="144">
        <v>343</v>
      </c>
      <c r="QB41" s="144">
        <v>366</v>
      </c>
      <c r="QC41" s="144">
        <v>375</v>
      </c>
      <c r="QD41" s="144">
        <v>382</v>
      </c>
      <c r="QE41" s="144">
        <v>341</v>
      </c>
      <c r="QF41" s="144">
        <v>350</v>
      </c>
      <c r="QG41" s="144">
        <v>362</v>
      </c>
      <c r="QH41" s="144">
        <v>351</v>
      </c>
      <c r="QI41" s="144">
        <v>321</v>
      </c>
      <c r="QJ41" s="144">
        <v>310</v>
      </c>
      <c r="QK41" s="144">
        <v>310</v>
      </c>
      <c r="QL41" s="144">
        <v>328</v>
      </c>
      <c r="QM41" s="144">
        <v>330</v>
      </c>
      <c r="QN41" s="144">
        <v>343</v>
      </c>
      <c r="QO41" s="144">
        <v>346</v>
      </c>
      <c r="QP41" s="144">
        <v>356</v>
      </c>
      <c r="QQ41" s="144">
        <v>355</v>
      </c>
      <c r="QR41" s="144">
        <v>352</v>
      </c>
    </row>
    <row r="42" spans="1:460" s="144" customFormat="1" x14ac:dyDescent="0.2">
      <c r="A42" s="55"/>
      <c r="B42" s="318">
        <v>9</v>
      </c>
      <c r="C42" s="319">
        <f t="shared" ca="1" si="24"/>
        <v>109</v>
      </c>
      <c r="D42" s="320">
        <f t="shared" ca="1" si="29"/>
        <v>0.59890109890109888</v>
      </c>
      <c r="E42" s="322">
        <f t="shared" ca="1" si="30"/>
        <v>5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25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31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32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33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  <c r="OU42" s="144">
        <v>91</v>
      </c>
      <c r="OV42" s="144">
        <v>88</v>
      </c>
      <c r="OW42" s="144">
        <v>99</v>
      </c>
      <c r="OX42" s="144">
        <v>104</v>
      </c>
      <c r="OY42" s="341">
        <f t="shared" si="26"/>
        <v>104</v>
      </c>
      <c r="OZ42" s="144">
        <v>104</v>
      </c>
      <c r="PA42" s="144">
        <v>107</v>
      </c>
      <c r="PB42" s="144">
        <v>108</v>
      </c>
      <c r="PC42" s="144">
        <v>113</v>
      </c>
      <c r="PD42" s="144">
        <v>106</v>
      </c>
      <c r="PE42" s="144">
        <v>97</v>
      </c>
      <c r="PF42" s="144">
        <v>91</v>
      </c>
      <c r="PG42" s="341">
        <f t="shared" si="27"/>
        <v>90.5</v>
      </c>
      <c r="PH42" s="144">
        <v>90</v>
      </c>
      <c r="PI42" s="144">
        <v>91</v>
      </c>
      <c r="PJ42" s="341">
        <f t="shared" si="28"/>
        <v>94</v>
      </c>
      <c r="PK42" s="144">
        <v>97</v>
      </c>
      <c r="PL42" s="144">
        <v>95</v>
      </c>
      <c r="PM42" s="144">
        <v>92</v>
      </c>
      <c r="PN42" s="144">
        <v>86</v>
      </c>
      <c r="PO42" s="471">
        <v>90</v>
      </c>
      <c r="PP42" s="144">
        <v>88</v>
      </c>
      <c r="PQ42" s="144">
        <v>85</v>
      </c>
      <c r="PR42" s="144">
        <v>86</v>
      </c>
      <c r="PS42" s="144">
        <v>86</v>
      </c>
      <c r="PT42" s="144">
        <v>85</v>
      </c>
      <c r="PU42" s="144">
        <v>84</v>
      </c>
      <c r="PV42" s="144">
        <v>81</v>
      </c>
      <c r="PW42" s="144">
        <v>85</v>
      </c>
      <c r="PX42" s="144">
        <v>88</v>
      </c>
      <c r="PY42" s="144">
        <v>105</v>
      </c>
      <c r="PZ42" s="471">
        <v>102</v>
      </c>
      <c r="QA42" s="144">
        <v>100</v>
      </c>
      <c r="QB42" s="144">
        <v>99</v>
      </c>
      <c r="QC42" s="144">
        <v>106</v>
      </c>
      <c r="QD42" s="144">
        <v>107</v>
      </c>
      <c r="QE42" s="144">
        <v>97</v>
      </c>
      <c r="QF42" s="144">
        <v>107</v>
      </c>
      <c r="QG42" s="144">
        <v>110</v>
      </c>
      <c r="QH42" s="144">
        <v>115</v>
      </c>
      <c r="QI42" s="144">
        <v>105</v>
      </c>
      <c r="QJ42" s="144">
        <v>110</v>
      </c>
      <c r="QK42" s="144">
        <v>104</v>
      </c>
      <c r="QL42" s="144">
        <v>103</v>
      </c>
      <c r="QM42" s="144">
        <v>104</v>
      </c>
      <c r="QN42" s="144">
        <v>107</v>
      </c>
      <c r="QO42" s="144">
        <v>113</v>
      </c>
      <c r="QP42" s="144">
        <v>122</v>
      </c>
      <c r="QQ42" s="144">
        <v>117</v>
      </c>
      <c r="QR42" s="144">
        <v>109</v>
      </c>
    </row>
    <row r="43" spans="1:460" s="144" customFormat="1" x14ac:dyDescent="0.2">
      <c r="A43" s="318"/>
      <c r="B43" s="318">
        <v>10</v>
      </c>
      <c r="C43" s="319">
        <f t="shared" ca="1" si="24"/>
        <v>55</v>
      </c>
      <c r="D43" s="320">
        <f t="shared" ca="1" si="29"/>
        <v>0.2570093457943925</v>
      </c>
      <c r="E43" s="322">
        <f t="shared" ca="1" si="30"/>
        <v>21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25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31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32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33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  <c r="OU43" s="144">
        <v>93</v>
      </c>
      <c r="OV43" s="144">
        <v>77</v>
      </c>
      <c r="OW43" s="144">
        <v>92</v>
      </c>
      <c r="OX43" s="144">
        <v>89</v>
      </c>
      <c r="OY43" s="341">
        <f t="shared" si="26"/>
        <v>75</v>
      </c>
      <c r="OZ43" s="144">
        <v>61</v>
      </c>
      <c r="PA43" s="144">
        <v>88</v>
      </c>
      <c r="PB43" s="144">
        <v>99</v>
      </c>
      <c r="PC43" s="144">
        <v>102</v>
      </c>
      <c r="PD43" s="144">
        <v>77</v>
      </c>
      <c r="PE43" s="144">
        <v>83</v>
      </c>
      <c r="PF43" s="144">
        <v>89</v>
      </c>
      <c r="PG43" s="341">
        <f t="shared" si="27"/>
        <v>93</v>
      </c>
      <c r="PH43" s="144">
        <v>97</v>
      </c>
      <c r="PI43" s="144">
        <v>83</v>
      </c>
      <c r="PJ43" s="341">
        <f t="shared" si="28"/>
        <v>89.5</v>
      </c>
      <c r="PK43" s="144">
        <v>96</v>
      </c>
      <c r="PL43" s="144">
        <v>104</v>
      </c>
      <c r="PM43" s="144">
        <v>73</v>
      </c>
      <c r="PN43" s="144">
        <v>83</v>
      </c>
      <c r="PO43" s="471">
        <v>83</v>
      </c>
      <c r="PP43" s="144">
        <v>84</v>
      </c>
      <c r="PQ43" s="144">
        <v>56</v>
      </c>
      <c r="PR43" s="144">
        <v>71</v>
      </c>
      <c r="PS43" s="144">
        <v>72</v>
      </c>
      <c r="PT43" s="144">
        <v>75</v>
      </c>
      <c r="PU43" s="144">
        <v>72</v>
      </c>
      <c r="PV43" s="144">
        <v>62</v>
      </c>
      <c r="PW43" s="144">
        <v>67</v>
      </c>
      <c r="PX43" s="144">
        <v>72</v>
      </c>
      <c r="PY43" s="144">
        <v>70</v>
      </c>
      <c r="PZ43" s="471">
        <v>62</v>
      </c>
      <c r="QA43" s="144">
        <v>77</v>
      </c>
      <c r="QB43" s="144">
        <v>84</v>
      </c>
      <c r="QC43" s="144">
        <v>88</v>
      </c>
      <c r="QD43" s="144">
        <v>58</v>
      </c>
      <c r="QE43" s="144">
        <v>65</v>
      </c>
      <c r="QF43" s="144">
        <v>70</v>
      </c>
      <c r="QG43" s="144">
        <v>73</v>
      </c>
      <c r="QH43" s="144">
        <v>58</v>
      </c>
      <c r="QI43" s="144">
        <v>55</v>
      </c>
      <c r="QJ43" s="144">
        <v>63</v>
      </c>
      <c r="QK43" s="144">
        <v>63</v>
      </c>
      <c r="QL43" s="144">
        <v>68</v>
      </c>
      <c r="QM43" s="144">
        <v>62</v>
      </c>
      <c r="QN43" s="144">
        <v>63</v>
      </c>
      <c r="QO43" s="144">
        <v>68</v>
      </c>
      <c r="QP43" s="144">
        <v>69</v>
      </c>
      <c r="QQ43" s="144">
        <v>65</v>
      </c>
      <c r="QR43" s="144">
        <v>55</v>
      </c>
    </row>
    <row r="44" spans="1:460" s="144" customFormat="1" x14ac:dyDescent="0.2">
      <c r="A44" s="55"/>
      <c r="B44" s="318">
        <v>11</v>
      </c>
      <c r="C44" s="319">
        <f t="shared" ca="1" si="24"/>
        <v>208</v>
      </c>
      <c r="D44" s="320">
        <f t="shared" ca="1" si="29"/>
        <v>0.44067796610169491</v>
      </c>
      <c r="E44" s="322">
        <f t="shared" ca="1" si="30"/>
        <v>11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25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31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32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33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  <c r="OU44" s="144">
        <v>263</v>
      </c>
      <c r="OV44" s="144">
        <v>257</v>
      </c>
      <c r="OW44" s="144">
        <v>265</v>
      </c>
      <c r="OX44" s="144">
        <v>284</v>
      </c>
      <c r="OY44" s="341">
        <f t="shared" si="26"/>
        <v>269.5</v>
      </c>
      <c r="OZ44" s="144">
        <v>255</v>
      </c>
      <c r="PA44" s="144">
        <v>271</v>
      </c>
      <c r="PB44" s="144">
        <v>287</v>
      </c>
      <c r="PC44" s="144">
        <v>294</v>
      </c>
      <c r="PD44" s="144">
        <v>227</v>
      </c>
      <c r="PE44" s="144">
        <v>260</v>
      </c>
      <c r="PF44" s="144">
        <v>292</v>
      </c>
      <c r="PG44" s="341">
        <f t="shared" si="27"/>
        <v>283.5</v>
      </c>
      <c r="PH44" s="144">
        <v>275</v>
      </c>
      <c r="PI44" s="144">
        <v>258</v>
      </c>
      <c r="PJ44" s="341">
        <f t="shared" si="28"/>
        <v>272.5</v>
      </c>
      <c r="PK44" s="144">
        <v>287</v>
      </c>
      <c r="PL44" s="144">
        <v>297</v>
      </c>
      <c r="PM44" s="144">
        <v>253</v>
      </c>
      <c r="PN44" s="144">
        <v>269</v>
      </c>
      <c r="PO44" s="471">
        <v>281</v>
      </c>
      <c r="PP44" s="144">
        <v>285</v>
      </c>
      <c r="PQ44" s="144">
        <v>238</v>
      </c>
      <c r="PR44" s="144">
        <v>256</v>
      </c>
      <c r="PS44" s="144">
        <v>267</v>
      </c>
      <c r="PT44" s="144">
        <v>277</v>
      </c>
      <c r="PU44" s="144">
        <v>234</v>
      </c>
      <c r="PV44" s="144">
        <v>215</v>
      </c>
      <c r="PW44" s="144">
        <v>229</v>
      </c>
      <c r="PX44" s="144">
        <v>234</v>
      </c>
      <c r="PY44" s="144">
        <v>245</v>
      </c>
      <c r="PZ44" s="471">
        <v>203</v>
      </c>
      <c r="QA44" s="144">
        <v>223</v>
      </c>
      <c r="QB44" s="144">
        <v>232</v>
      </c>
      <c r="QC44" s="144">
        <v>241</v>
      </c>
      <c r="QD44" s="144">
        <v>190</v>
      </c>
      <c r="QE44" s="144">
        <v>209</v>
      </c>
      <c r="QF44" s="144">
        <v>217</v>
      </c>
      <c r="QG44" s="144">
        <v>241</v>
      </c>
      <c r="QH44" s="144">
        <v>215</v>
      </c>
      <c r="QI44" s="144">
        <v>206</v>
      </c>
      <c r="QJ44" s="144">
        <v>228</v>
      </c>
      <c r="QK44" s="144">
        <v>231</v>
      </c>
      <c r="QL44" s="144">
        <v>241</v>
      </c>
      <c r="QM44" s="144">
        <v>218</v>
      </c>
      <c r="QN44" s="144">
        <v>190</v>
      </c>
      <c r="QO44" s="144">
        <v>205</v>
      </c>
      <c r="QP44" s="144">
        <v>229</v>
      </c>
      <c r="QQ44" s="144">
        <v>202</v>
      </c>
      <c r="QR44" s="144">
        <v>208</v>
      </c>
    </row>
    <row r="45" spans="1:460" s="144" customFormat="1" x14ac:dyDescent="0.2">
      <c r="A45" s="318"/>
      <c r="B45" s="318">
        <v>12</v>
      </c>
      <c r="C45" s="319">
        <f t="shared" ca="1" si="24"/>
        <v>356</v>
      </c>
      <c r="D45" s="320">
        <f t="shared" ca="1" si="29"/>
        <v>0.38320775026910658</v>
      </c>
      <c r="E45" s="322">
        <f t="shared" ca="1" si="30"/>
        <v>14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25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31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32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33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  <c r="OU45" s="144">
        <v>485</v>
      </c>
      <c r="OV45" s="144">
        <v>467</v>
      </c>
      <c r="OW45" s="144">
        <v>489</v>
      </c>
      <c r="OX45" s="144">
        <v>499</v>
      </c>
      <c r="OY45" s="341">
        <f t="shared" si="26"/>
        <v>467</v>
      </c>
      <c r="OZ45" s="144">
        <v>435</v>
      </c>
      <c r="PA45" s="144">
        <v>442</v>
      </c>
      <c r="PB45" s="144">
        <v>493</v>
      </c>
      <c r="PC45" s="144">
        <v>531</v>
      </c>
      <c r="PD45" s="144">
        <v>479</v>
      </c>
      <c r="PE45" s="144">
        <v>447</v>
      </c>
      <c r="PF45" s="144">
        <v>483</v>
      </c>
      <c r="PG45" s="341">
        <f t="shared" si="27"/>
        <v>483</v>
      </c>
      <c r="PH45" s="144">
        <v>483</v>
      </c>
      <c r="PI45" s="144">
        <v>441</v>
      </c>
      <c r="PJ45" s="341">
        <f t="shared" si="28"/>
        <v>451</v>
      </c>
      <c r="PK45" s="144">
        <v>461</v>
      </c>
      <c r="PL45" s="144">
        <v>480</v>
      </c>
      <c r="PM45" s="144">
        <v>418</v>
      </c>
      <c r="PN45" s="144">
        <v>429</v>
      </c>
      <c r="PO45" s="471">
        <v>425</v>
      </c>
      <c r="PP45" s="144">
        <v>468</v>
      </c>
      <c r="PQ45" s="144">
        <v>398</v>
      </c>
      <c r="PR45" s="144">
        <v>362</v>
      </c>
      <c r="PS45" s="144">
        <v>396</v>
      </c>
      <c r="PT45" s="144">
        <v>405</v>
      </c>
      <c r="PU45" s="144">
        <v>407</v>
      </c>
      <c r="PV45" s="144">
        <v>366</v>
      </c>
      <c r="PW45" s="144">
        <v>370</v>
      </c>
      <c r="PX45" s="144">
        <v>393</v>
      </c>
      <c r="PY45" s="144">
        <v>407</v>
      </c>
      <c r="PZ45" s="471">
        <v>384</v>
      </c>
      <c r="QA45" s="144">
        <v>386</v>
      </c>
      <c r="QB45" s="144">
        <v>415</v>
      </c>
      <c r="QC45" s="144">
        <v>436</v>
      </c>
      <c r="QD45" s="144">
        <v>414</v>
      </c>
      <c r="QE45" s="144">
        <v>402</v>
      </c>
      <c r="QF45" s="144">
        <v>434</v>
      </c>
      <c r="QG45" s="144">
        <v>440</v>
      </c>
      <c r="QH45" s="144">
        <v>423</v>
      </c>
      <c r="QI45" s="144">
        <v>391</v>
      </c>
      <c r="QJ45" s="144">
        <v>386</v>
      </c>
      <c r="QK45" s="144">
        <v>385</v>
      </c>
      <c r="QL45" s="144">
        <v>398</v>
      </c>
      <c r="QM45" s="144">
        <v>351</v>
      </c>
      <c r="QN45" s="144">
        <v>376</v>
      </c>
      <c r="QO45" s="144">
        <v>390</v>
      </c>
      <c r="QP45" s="144">
        <v>401</v>
      </c>
      <c r="QQ45" s="144">
        <v>372</v>
      </c>
      <c r="QR45" s="144">
        <v>356</v>
      </c>
    </row>
    <row r="46" spans="1:460" s="144" customFormat="1" x14ac:dyDescent="0.2">
      <c r="A46" s="55"/>
      <c r="B46" s="318">
        <v>13</v>
      </c>
      <c r="C46" s="319">
        <f t="shared" ca="1" si="24"/>
        <v>41</v>
      </c>
      <c r="D46" s="320">
        <f t="shared" ca="1" si="29"/>
        <v>0.28082191780821919</v>
      </c>
      <c r="E46" s="322">
        <f t="shared" ca="1" si="30"/>
        <v>20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25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31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32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33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  <c r="OU46" s="144">
        <v>39</v>
      </c>
      <c r="OV46" s="144">
        <v>31</v>
      </c>
      <c r="OW46" s="144">
        <v>30</v>
      </c>
      <c r="OX46" s="144">
        <v>34</v>
      </c>
      <c r="OY46" s="341">
        <f t="shared" si="26"/>
        <v>33.5</v>
      </c>
      <c r="OZ46" s="144">
        <v>33</v>
      </c>
      <c r="PA46" s="144">
        <v>33</v>
      </c>
      <c r="PB46" s="144">
        <v>33</v>
      </c>
      <c r="PC46" s="144">
        <v>36</v>
      </c>
      <c r="PD46" s="144">
        <v>26</v>
      </c>
      <c r="PE46" s="144">
        <v>24</v>
      </c>
      <c r="PF46" s="144">
        <v>24</v>
      </c>
      <c r="PG46" s="341">
        <f t="shared" si="27"/>
        <v>25</v>
      </c>
      <c r="PH46" s="144">
        <v>26</v>
      </c>
      <c r="PI46" s="144">
        <v>25</v>
      </c>
      <c r="PJ46" s="341">
        <f t="shared" si="28"/>
        <v>26</v>
      </c>
      <c r="PK46" s="144">
        <v>27</v>
      </c>
      <c r="PL46" s="144">
        <v>33</v>
      </c>
      <c r="PM46" s="144">
        <v>30</v>
      </c>
      <c r="PN46" s="144">
        <v>30</v>
      </c>
      <c r="PO46" s="471">
        <v>32</v>
      </c>
      <c r="PP46" s="144">
        <v>33</v>
      </c>
      <c r="PQ46" s="144">
        <v>24</v>
      </c>
      <c r="PR46" s="144">
        <v>27</v>
      </c>
      <c r="PS46" s="144">
        <v>28</v>
      </c>
      <c r="PT46" s="144">
        <v>33</v>
      </c>
      <c r="PU46" s="144">
        <v>36</v>
      </c>
      <c r="PV46" s="144">
        <v>34</v>
      </c>
      <c r="PW46" s="144">
        <v>36</v>
      </c>
      <c r="PX46" s="144">
        <v>35</v>
      </c>
      <c r="PY46" s="144">
        <v>37</v>
      </c>
      <c r="PZ46" s="471">
        <v>32</v>
      </c>
      <c r="QA46" s="144">
        <v>33</v>
      </c>
      <c r="QB46" s="144">
        <v>31</v>
      </c>
      <c r="QC46" s="144">
        <v>34</v>
      </c>
      <c r="QD46" s="144">
        <v>31</v>
      </c>
      <c r="QE46" s="144">
        <v>30</v>
      </c>
      <c r="QF46" s="144">
        <v>31</v>
      </c>
      <c r="QG46" s="144">
        <v>34</v>
      </c>
      <c r="QH46" s="144">
        <v>40</v>
      </c>
      <c r="QI46" s="144">
        <v>35</v>
      </c>
      <c r="QJ46" s="144">
        <v>42</v>
      </c>
      <c r="QK46" s="144">
        <v>47</v>
      </c>
      <c r="QL46" s="144">
        <v>47</v>
      </c>
      <c r="QM46" s="144">
        <v>38</v>
      </c>
      <c r="QN46" s="144">
        <v>38</v>
      </c>
      <c r="QO46" s="144">
        <v>38</v>
      </c>
      <c r="QP46" s="144">
        <v>42</v>
      </c>
      <c r="QQ46" s="144">
        <v>39</v>
      </c>
      <c r="QR46" s="144">
        <v>41</v>
      </c>
    </row>
    <row r="47" spans="1:460" s="144" customFormat="1" x14ac:dyDescent="0.2">
      <c r="A47" s="318"/>
      <c r="B47" s="318">
        <v>14</v>
      </c>
      <c r="C47" s="319">
        <f t="shared" ca="1" si="24"/>
        <v>266</v>
      </c>
      <c r="D47" s="320">
        <f t="shared" ca="1" si="29"/>
        <v>0.84984025559105436</v>
      </c>
      <c r="E47" s="322">
        <f t="shared" ca="1" si="30"/>
        <v>1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25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31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32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33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  <c r="OU47" s="144">
        <v>430</v>
      </c>
      <c r="OV47" s="144">
        <v>407</v>
      </c>
      <c r="OW47" s="144">
        <v>384</v>
      </c>
      <c r="OX47" s="144">
        <v>413</v>
      </c>
      <c r="OY47" s="341">
        <f t="shared" si="26"/>
        <v>398.5</v>
      </c>
      <c r="OZ47" s="144">
        <v>384</v>
      </c>
      <c r="PA47" s="144">
        <v>407</v>
      </c>
      <c r="PB47" s="144">
        <v>408</v>
      </c>
      <c r="PC47" s="144">
        <v>409</v>
      </c>
      <c r="PD47" s="144">
        <v>382</v>
      </c>
      <c r="PE47" s="144">
        <v>365</v>
      </c>
      <c r="PF47" s="144">
        <v>354</v>
      </c>
      <c r="PG47" s="341">
        <f t="shared" si="27"/>
        <v>370</v>
      </c>
      <c r="PH47" s="144">
        <v>386</v>
      </c>
      <c r="PI47" s="144">
        <v>324</v>
      </c>
      <c r="PJ47" s="341">
        <f t="shared" si="28"/>
        <v>331</v>
      </c>
      <c r="PK47" s="144">
        <v>338</v>
      </c>
      <c r="PL47" s="144">
        <v>334</v>
      </c>
      <c r="PM47" s="144">
        <v>302</v>
      </c>
      <c r="PN47" s="144">
        <v>316</v>
      </c>
      <c r="PO47" s="471">
        <v>328</v>
      </c>
      <c r="PP47" s="144">
        <v>347</v>
      </c>
      <c r="PQ47" s="144">
        <v>311</v>
      </c>
      <c r="PR47" s="144">
        <v>297</v>
      </c>
      <c r="PS47" s="144">
        <v>283</v>
      </c>
      <c r="PT47" s="144">
        <v>278</v>
      </c>
      <c r="PU47" s="144">
        <v>290</v>
      </c>
      <c r="PV47" s="144">
        <v>279</v>
      </c>
      <c r="PW47" s="144">
        <v>298</v>
      </c>
      <c r="PX47" s="144">
        <v>312</v>
      </c>
      <c r="PY47" s="144">
        <v>328</v>
      </c>
      <c r="PZ47" s="471">
        <v>278</v>
      </c>
      <c r="QA47" s="144">
        <v>289</v>
      </c>
      <c r="QB47" s="144">
        <v>300</v>
      </c>
      <c r="QC47" s="144">
        <v>326</v>
      </c>
      <c r="QD47" s="144">
        <v>291</v>
      </c>
      <c r="QE47" s="144">
        <v>262</v>
      </c>
      <c r="QF47" s="144">
        <v>286</v>
      </c>
      <c r="QG47" s="144">
        <v>300</v>
      </c>
      <c r="QH47" s="144">
        <v>305</v>
      </c>
      <c r="QI47" s="144">
        <v>296</v>
      </c>
      <c r="QJ47" s="144">
        <v>283</v>
      </c>
      <c r="QK47" s="144">
        <v>285</v>
      </c>
      <c r="QL47" s="144">
        <v>288</v>
      </c>
      <c r="QM47" s="144">
        <v>277</v>
      </c>
      <c r="QN47" s="144">
        <v>280</v>
      </c>
      <c r="QO47" s="144">
        <v>288</v>
      </c>
      <c r="QP47" s="144">
        <v>289</v>
      </c>
      <c r="QQ47" s="144">
        <v>297</v>
      </c>
      <c r="QR47" s="144">
        <v>266</v>
      </c>
    </row>
    <row r="48" spans="1:460" s="144" customFormat="1" x14ac:dyDescent="0.2">
      <c r="A48" s="55"/>
      <c r="B48" s="318">
        <v>15</v>
      </c>
      <c r="C48" s="319">
        <f t="shared" ca="1" si="24"/>
        <v>294</v>
      </c>
      <c r="D48" s="320">
        <f t="shared" ca="1" si="29"/>
        <v>0.68055555555555558</v>
      </c>
      <c r="E48" s="322">
        <f t="shared" ca="1" si="30"/>
        <v>2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25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31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32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33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  <c r="OU48" s="144">
        <v>454</v>
      </c>
      <c r="OV48" s="144">
        <v>439</v>
      </c>
      <c r="OW48" s="144">
        <v>452</v>
      </c>
      <c r="OX48" s="144">
        <v>471</v>
      </c>
      <c r="OY48" s="341">
        <f t="shared" si="26"/>
        <v>452.5</v>
      </c>
      <c r="OZ48" s="144">
        <v>434</v>
      </c>
      <c r="PA48" s="144">
        <v>451</v>
      </c>
      <c r="PB48" s="144">
        <v>469</v>
      </c>
      <c r="PC48" s="144">
        <v>461</v>
      </c>
      <c r="PD48" s="144">
        <v>417</v>
      </c>
      <c r="PE48" s="144">
        <v>422</v>
      </c>
      <c r="PF48" s="144">
        <v>439</v>
      </c>
      <c r="PG48" s="341">
        <f t="shared" si="27"/>
        <v>445.5</v>
      </c>
      <c r="PH48" s="144">
        <v>452</v>
      </c>
      <c r="PI48" s="144">
        <v>381</v>
      </c>
      <c r="PJ48" s="341">
        <f t="shared" si="28"/>
        <v>388.5</v>
      </c>
      <c r="PK48" s="144">
        <v>396</v>
      </c>
      <c r="PL48" s="144">
        <v>428</v>
      </c>
      <c r="PM48" s="144">
        <v>407</v>
      </c>
      <c r="PN48" s="144">
        <v>396</v>
      </c>
      <c r="PO48" s="471">
        <v>409</v>
      </c>
      <c r="PP48" s="144">
        <v>424</v>
      </c>
      <c r="PQ48" s="144">
        <v>406</v>
      </c>
      <c r="PR48" s="144">
        <v>382</v>
      </c>
      <c r="PS48" s="144">
        <v>392</v>
      </c>
      <c r="PT48" s="144">
        <v>410</v>
      </c>
      <c r="PU48" s="144">
        <v>440</v>
      </c>
      <c r="PV48" s="144">
        <v>389</v>
      </c>
      <c r="PW48" s="144">
        <v>405</v>
      </c>
      <c r="PX48" s="144">
        <v>406</v>
      </c>
      <c r="PY48" s="144">
        <v>412</v>
      </c>
      <c r="PZ48" s="471">
        <v>383</v>
      </c>
      <c r="QA48" s="144">
        <v>398</v>
      </c>
      <c r="QB48" s="144">
        <v>414</v>
      </c>
      <c r="QC48" s="144">
        <v>441</v>
      </c>
      <c r="QD48" s="144">
        <v>421</v>
      </c>
      <c r="QE48" s="144">
        <v>371</v>
      </c>
      <c r="QF48" s="144">
        <v>395</v>
      </c>
      <c r="QG48" s="144">
        <v>399</v>
      </c>
      <c r="QH48" s="144">
        <v>406</v>
      </c>
      <c r="QI48" s="144">
        <v>339</v>
      </c>
      <c r="QJ48" s="144">
        <v>346</v>
      </c>
      <c r="QK48" s="144">
        <v>338</v>
      </c>
      <c r="QL48" s="144">
        <v>355</v>
      </c>
      <c r="QM48" s="144">
        <v>310</v>
      </c>
      <c r="QN48" s="144">
        <v>313</v>
      </c>
      <c r="QO48" s="144">
        <v>331</v>
      </c>
      <c r="QP48" s="144">
        <v>348</v>
      </c>
      <c r="QQ48" s="144">
        <v>293</v>
      </c>
      <c r="QR48" s="144">
        <v>294</v>
      </c>
    </row>
    <row r="49" spans="1:460" s="144" customFormat="1" x14ac:dyDescent="0.2">
      <c r="A49" s="318"/>
      <c r="B49" s="318">
        <v>16</v>
      </c>
      <c r="C49" s="319">
        <f t="shared" ca="1" si="24"/>
        <v>123</v>
      </c>
      <c r="D49" s="320">
        <f t="shared" ca="1" si="29"/>
        <v>0.64736842105263159</v>
      </c>
      <c r="E49" s="322">
        <f t="shared" ca="1" si="30"/>
        <v>3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25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31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32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33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  <c r="OU49" s="144">
        <v>194</v>
      </c>
      <c r="OV49" s="144">
        <v>160</v>
      </c>
      <c r="OW49" s="144">
        <v>175</v>
      </c>
      <c r="OX49" s="144">
        <v>184</v>
      </c>
      <c r="OY49" s="341">
        <f t="shared" si="26"/>
        <v>172</v>
      </c>
      <c r="OZ49" s="144">
        <v>160</v>
      </c>
      <c r="PA49" s="144">
        <v>171</v>
      </c>
      <c r="PB49" s="144">
        <v>178</v>
      </c>
      <c r="PC49" s="144">
        <v>189</v>
      </c>
      <c r="PD49" s="144">
        <v>152</v>
      </c>
      <c r="PE49" s="144">
        <v>171</v>
      </c>
      <c r="PF49" s="144">
        <v>191</v>
      </c>
      <c r="PG49" s="341">
        <f t="shared" si="27"/>
        <v>188</v>
      </c>
      <c r="PH49" s="144">
        <v>185</v>
      </c>
      <c r="PI49" s="144">
        <v>152</v>
      </c>
      <c r="PJ49" s="341">
        <f t="shared" si="28"/>
        <v>152</v>
      </c>
      <c r="PK49" s="144">
        <v>152</v>
      </c>
      <c r="PL49" s="144">
        <v>163</v>
      </c>
      <c r="PM49" s="144">
        <v>139</v>
      </c>
      <c r="PN49" s="144">
        <v>154</v>
      </c>
      <c r="PO49" s="471">
        <v>165</v>
      </c>
      <c r="PP49" s="144">
        <v>173</v>
      </c>
      <c r="PQ49" s="144">
        <v>142</v>
      </c>
      <c r="PR49" s="144">
        <v>140</v>
      </c>
      <c r="PS49" s="144">
        <v>139</v>
      </c>
      <c r="PT49" s="144">
        <v>142</v>
      </c>
      <c r="PU49" s="144">
        <v>122</v>
      </c>
      <c r="PV49" s="144">
        <v>109</v>
      </c>
      <c r="PW49" s="144">
        <v>116</v>
      </c>
      <c r="PX49" s="144">
        <v>125</v>
      </c>
      <c r="PY49" s="144">
        <v>122</v>
      </c>
      <c r="PZ49" s="471">
        <v>113</v>
      </c>
      <c r="QA49" s="144">
        <v>126</v>
      </c>
      <c r="QB49" s="144">
        <v>132</v>
      </c>
      <c r="QC49" s="144">
        <v>144</v>
      </c>
      <c r="QD49" s="144">
        <v>119</v>
      </c>
      <c r="QE49" s="144">
        <v>129</v>
      </c>
      <c r="QF49" s="144">
        <v>139</v>
      </c>
      <c r="QG49" s="144">
        <v>150</v>
      </c>
      <c r="QH49" s="144">
        <v>139</v>
      </c>
      <c r="QI49" s="144">
        <v>126</v>
      </c>
      <c r="QJ49" s="144">
        <v>127</v>
      </c>
      <c r="QK49" s="144">
        <v>143</v>
      </c>
      <c r="QL49" s="144">
        <v>147</v>
      </c>
      <c r="QM49" s="144">
        <v>118</v>
      </c>
      <c r="QN49" s="144">
        <v>113</v>
      </c>
      <c r="QO49" s="144">
        <v>120</v>
      </c>
      <c r="QP49" s="144">
        <v>130</v>
      </c>
      <c r="QQ49" s="144">
        <v>113</v>
      </c>
      <c r="QR49" s="144">
        <v>123</v>
      </c>
    </row>
    <row r="50" spans="1:460" s="144" customFormat="1" x14ac:dyDescent="0.2">
      <c r="A50" s="55"/>
      <c r="B50" s="318">
        <v>17</v>
      </c>
      <c r="C50" s="319">
        <f t="shared" ca="1" si="24"/>
        <v>125</v>
      </c>
      <c r="D50" s="320">
        <f t="shared" ca="1" si="29"/>
        <v>0.43706293706293708</v>
      </c>
      <c r="E50" s="322">
        <f t="shared" ca="1" si="30"/>
        <v>12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25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31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32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33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  <c r="OU50" s="144">
        <v>177</v>
      </c>
      <c r="OV50" s="144">
        <v>162</v>
      </c>
      <c r="OW50" s="144">
        <v>161</v>
      </c>
      <c r="OX50" s="144">
        <v>170</v>
      </c>
      <c r="OY50" s="341">
        <f t="shared" si="26"/>
        <v>164</v>
      </c>
      <c r="OZ50" s="144">
        <v>158</v>
      </c>
      <c r="PA50" s="144">
        <v>176</v>
      </c>
      <c r="PB50" s="144">
        <v>192</v>
      </c>
      <c r="PC50" s="144">
        <v>196</v>
      </c>
      <c r="PD50" s="144">
        <v>171</v>
      </c>
      <c r="PE50" s="144">
        <v>163</v>
      </c>
      <c r="PF50" s="144">
        <v>174</v>
      </c>
      <c r="PG50" s="341">
        <f t="shared" si="27"/>
        <v>177.5</v>
      </c>
      <c r="PH50" s="144">
        <v>181</v>
      </c>
      <c r="PI50" s="144">
        <v>150</v>
      </c>
      <c r="PJ50" s="341">
        <f t="shared" si="28"/>
        <v>151.5</v>
      </c>
      <c r="PK50" s="144">
        <v>153</v>
      </c>
      <c r="PL50" s="144">
        <v>168</v>
      </c>
      <c r="PM50" s="144">
        <v>141</v>
      </c>
      <c r="PN50" s="144">
        <v>152</v>
      </c>
      <c r="PO50" s="471">
        <v>160</v>
      </c>
      <c r="PP50" s="144">
        <v>167</v>
      </c>
      <c r="PQ50" s="144">
        <v>157</v>
      </c>
      <c r="PR50" s="144">
        <v>159</v>
      </c>
      <c r="PS50" s="144">
        <v>153</v>
      </c>
      <c r="PT50" s="144">
        <v>161</v>
      </c>
      <c r="PU50" s="144">
        <v>160</v>
      </c>
      <c r="PV50" s="144">
        <v>146</v>
      </c>
      <c r="PW50" s="144">
        <v>144</v>
      </c>
      <c r="PX50" s="144">
        <v>143</v>
      </c>
      <c r="PY50" s="144">
        <v>143</v>
      </c>
      <c r="PZ50" s="471">
        <v>130</v>
      </c>
      <c r="QA50" s="144">
        <v>131</v>
      </c>
      <c r="QB50" s="144">
        <v>140</v>
      </c>
      <c r="QC50" s="144">
        <v>145</v>
      </c>
      <c r="QD50" s="144">
        <v>136</v>
      </c>
      <c r="QE50" s="144">
        <v>133</v>
      </c>
      <c r="QF50" s="144">
        <v>131</v>
      </c>
      <c r="QG50" s="144">
        <v>140</v>
      </c>
      <c r="QH50" s="144">
        <v>127</v>
      </c>
      <c r="QI50" s="144">
        <v>124</v>
      </c>
      <c r="QJ50" s="144">
        <v>127</v>
      </c>
      <c r="QK50" s="144">
        <v>137</v>
      </c>
      <c r="QL50" s="144">
        <v>140</v>
      </c>
      <c r="QM50" s="144">
        <v>108</v>
      </c>
      <c r="QN50" s="144">
        <v>114</v>
      </c>
      <c r="QO50" s="144">
        <v>123</v>
      </c>
      <c r="QP50" s="144">
        <v>125</v>
      </c>
      <c r="QQ50" s="144">
        <v>123</v>
      </c>
      <c r="QR50" s="144">
        <v>125</v>
      </c>
    </row>
    <row r="51" spans="1:460" s="144" customFormat="1" x14ac:dyDescent="0.2">
      <c r="A51" s="318"/>
      <c r="B51" s="318">
        <v>18</v>
      </c>
      <c r="C51" s="319">
        <f t="shared" ca="1" si="24"/>
        <v>62</v>
      </c>
      <c r="D51" s="320">
        <f t="shared" ca="1" si="29"/>
        <v>0.35227272727272729</v>
      </c>
      <c r="E51" s="322">
        <f t="shared" ca="1" si="30"/>
        <v>15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25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31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32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33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  <c r="OU51" s="144">
        <v>96</v>
      </c>
      <c r="OV51" s="144">
        <v>82</v>
      </c>
      <c r="OW51" s="144">
        <v>80</v>
      </c>
      <c r="OX51" s="144">
        <v>79</v>
      </c>
      <c r="OY51" s="341">
        <f t="shared" si="26"/>
        <v>79</v>
      </c>
      <c r="OZ51" s="144">
        <v>79</v>
      </c>
      <c r="PA51" s="144">
        <v>77</v>
      </c>
      <c r="PB51" s="144">
        <v>77</v>
      </c>
      <c r="PC51" s="144">
        <v>75</v>
      </c>
      <c r="PD51" s="144">
        <v>82</v>
      </c>
      <c r="PE51" s="144">
        <v>67</v>
      </c>
      <c r="PF51" s="144">
        <v>68</v>
      </c>
      <c r="PG51" s="341">
        <f t="shared" si="27"/>
        <v>68</v>
      </c>
      <c r="PH51" s="144">
        <v>68</v>
      </c>
      <c r="PI51" s="144">
        <v>65</v>
      </c>
      <c r="PJ51" s="341">
        <f t="shared" si="28"/>
        <v>59</v>
      </c>
      <c r="PK51" s="144">
        <v>53</v>
      </c>
      <c r="PL51" s="144">
        <v>52</v>
      </c>
      <c r="PM51" s="144">
        <v>46</v>
      </c>
      <c r="PN51" s="144">
        <v>47</v>
      </c>
      <c r="PO51" s="471">
        <v>53</v>
      </c>
      <c r="PP51" s="144">
        <v>59</v>
      </c>
      <c r="PQ51" s="144">
        <v>46</v>
      </c>
      <c r="PR51" s="144">
        <v>49</v>
      </c>
      <c r="PS51" s="144">
        <v>53</v>
      </c>
      <c r="PT51" s="144">
        <v>53</v>
      </c>
      <c r="PU51" s="144">
        <v>56</v>
      </c>
      <c r="PV51" s="144">
        <v>60</v>
      </c>
      <c r="PW51" s="144">
        <v>54</v>
      </c>
      <c r="PX51" s="144">
        <v>52</v>
      </c>
      <c r="PY51" s="144">
        <v>53</v>
      </c>
      <c r="PZ51" s="471">
        <v>42</v>
      </c>
      <c r="QA51" s="144">
        <v>53</v>
      </c>
      <c r="QB51" s="144">
        <v>51</v>
      </c>
      <c r="QC51" s="144">
        <v>48</v>
      </c>
      <c r="QD51" s="144">
        <v>44</v>
      </c>
      <c r="QE51" s="144">
        <v>45</v>
      </c>
      <c r="QF51" s="144">
        <v>49</v>
      </c>
      <c r="QG51" s="144">
        <v>52</v>
      </c>
      <c r="QH51" s="144">
        <v>51</v>
      </c>
      <c r="QI51" s="144">
        <v>43</v>
      </c>
      <c r="QJ51" s="144">
        <v>51</v>
      </c>
      <c r="QK51" s="144">
        <v>54</v>
      </c>
      <c r="QL51" s="144">
        <v>57</v>
      </c>
      <c r="QM51" s="144">
        <v>53</v>
      </c>
      <c r="QN51" s="144">
        <v>51</v>
      </c>
      <c r="QO51" s="144">
        <v>63</v>
      </c>
      <c r="QP51" s="144">
        <v>73</v>
      </c>
      <c r="QQ51" s="144">
        <v>66</v>
      </c>
      <c r="QR51" s="144">
        <v>62</v>
      </c>
    </row>
    <row r="52" spans="1:460" s="144" customFormat="1" x14ac:dyDescent="0.2">
      <c r="A52" s="55"/>
      <c r="B52" s="318">
        <v>19</v>
      </c>
      <c r="C52" s="319">
        <f t="shared" ca="1" si="24"/>
        <v>21</v>
      </c>
      <c r="D52" s="320">
        <f t="shared" ca="1" si="29"/>
        <v>0.42857142857142855</v>
      </c>
      <c r="E52" s="322">
        <f t="shared" ca="1" si="30"/>
        <v>13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25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31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32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33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  <c r="OU52" s="144">
        <v>33</v>
      </c>
      <c r="OV52" s="144">
        <v>21</v>
      </c>
      <c r="OW52" s="144">
        <v>24</v>
      </c>
      <c r="OX52" s="144">
        <v>24</v>
      </c>
      <c r="OY52" s="341">
        <f t="shared" si="26"/>
        <v>25.5</v>
      </c>
      <c r="OZ52" s="144">
        <v>27</v>
      </c>
      <c r="PA52" s="144">
        <v>28</v>
      </c>
      <c r="PB52" s="144">
        <v>29</v>
      </c>
      <c r="PC52" s="144">
        <v>33</v>
      </c>
      <c r="PD52" s="144">
        <v>34</v>
      </c>
      <c r="PE52" s="144">
        <v>31</v>
      </c>
      <c r="PF52" s="144">
        <v>34</v>
      </c>
      <c r="PG52" s="341">
        <f t="shared" si="27"/>
        <v>33</v>
      </c>
      <c r="PH52" s="144">
        <v>32</v>
      </c>
      <c r="PI52" s="144">
        <v>26</v>
      </c>
      <c r="PJ52" s="341">
        <f t="shared" si="28"/>
        <v>26.5</v>
      </c>
      <c r="PK52" s="144">
        <v>27</v>
      </c>
      <c r="PL52" s="144">
        <v>27</v>
      </c>
      <c r="PM52" s="144">
        <v>24</v>
      </c>
      <c r="PN52" s="144">
        <v>25</v>
      </c>
      <c r="PO52" s="471">
        <v>29</v>
      </c>
      <c r="PP52" s="144">
        <v>29</v>
      </c>
      <c r="PQ52" s="144">
        <v>27</v>
      </c>
      <c r="PR52" s="144">
        <v>25</v>
      </c>
      <c r="PS52" s="144">
        <v>26</v>
      </c>
      <c r="PT52" s="144">
        <v>30</v>
      </c>
      <c r="PU52" s="144">
        <v>32</v>
      </c>
      <c r="PV52" s="144">
        <v>32</v>
      </c>
      <c r="PW52" s="144">
        <v>30</v>
      </c>
      <c r="PX52" s="144">
        <v>29</v>
      </c>
      <c r="PY52" s="144">
        <v>31</v>
      </c>
      <c r="PZ52" s="471">
        <v>21</v>
      </c>
      <c r="QA52" s="144">
        <v>24</v>
      </c>
      <c r="QB52" s="144">
        <v>24</v>
      </c>
      <c r="QC52" s="144">
        <v>25</v>
      </c>
      <c r="QD52" s="144">
        <v>19</v>
      </c>
      <c r="QE52" s="144">
        <v>20</v>
      </c>
      <c r="QF52" s="144">
        <v>19</v>
      </c>
      <c r="QG52" s="144">
        <v>19</v>
      </c>
      <c r="QH52" s="144">
        <v>17</v>
      </c>
      <c r="QI52" s="144">
        <v>15</v>
      </c>
      <c r="QJ52" s="144">
        <v>19</v>
      </c>
      <c r="QK52" s="144">
        <v>19</v>
      </c>
      <c r="QL52" s="144">
        <v>19</v>
      </c>
      <c r="QM52" s="144">
        <v>19</v>
      </c>
      <c r="QN52" s="144">
        <v>20</v>
      </c>
      <c r="QO52" s="144">
        <v>21</v>
      </c>
      <c r="QP52" s="144">
        <v>23</v>
      </c>
      <c r="QQ52" s="144">
        <v>23</v>
      </c>
      <c r="QR52" s="144">
        <v>21</v>
      </c>
    </row>
    <row r="53" spans="1:460" s="144" customFormat="1" x14ac:dyDescent="0.2">
      <c r="A53" s="318"/>
      <c r="B53" s="318">
        <v>20</v>
      </c>
      <c r="C53" s="319">
        <f t="shared" ca="1" si="24"/>
        <v>22</v>
      </c>
      <c r="D53" s="320">
        <f t="shared" ca="1" si="29"/>
        <v>0.25287356321839083</v>
      </c>
      <c r="E53" s="322">
        <f t="shared" ca="1" si="30"/>
        <v>22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25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31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32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33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  <c r="OU53" s="144">
        <v>54</v>
      </c>
      <c r="OV53" s="144">
        <v>50</v>
      </c>
      <c r="OW53" s="144">
        <v>54</v>
      </c>
      <c r="OX53" s="144">
        <v>54</v>
      </c>
      <c r="OY53" s="341">
        <f t="shared" si="26"/>
        <v>50.5</v>
      </c>
      <c r="OZ53" s="144">
        <v>47</v>
      </c>
      <c r="PA53" s="144">
        <v>43</v>
      </c>
      <c r="PB53" s="144">
        <v>44</v>
      </c>
      <c r="PC53" s="144">
        <v>46</v>
      </c>
      <c r="PD53" s="144">
        <v>40</v>
      </c>
      <c r="PE53" s="144">
        <v>44</v>
      </c>
      <c r="PF53" s="144">
        <v>41</v>
      </c>
      <c r="PG53" s="341">
        <f t="shared" si="27"/>
        <v>41</v>
      </c>
      <c r="PH53" s="144">
        <v>41</v>
      </c>
      <c r="PI53" s="144">
        <v>33</v>
      </c>
      <c r="PJ53" s="341">
        <f t="shared" si="28"/>
        <v>30.5</v>
      </c>
      <c r="PK53" s="144">
        <v>28</v>
      </c>
      <c r="PL53" s="144">
        <v>25</v>
      </c>
      <c r="PM53" s="144">
        <v>16</v>
      </c>
      <c r="PN53" s="144">
        <v>18</v>
      </c>
      <c r="PO53" s="471">
        <v>23</v>
      </c>
      <c r="PP53" s="144">
        <v>25</v>
      </c>
      <c r="PQ53" s="144">
        <v>17</v>
      </c>
      <c r="PR53" s="144">
        <v>16</v>
      </c>
      <c r="PS53" s="144">
        <v>18</v>
      </c>
      <c r="PT53" s="144">
        <v>19</v>
      </c>
      <c r="PU53" s="144">
        <v>18</v>
      </c>
      <c r="PV53" s="144">
        <v>19</v>
      </c>
      <c r="PW53" s="144">
        <v>24</v>
      </c>
      <c r="PX53" s="144">
        <v>26</v>
      </c>
      <c r="PY53" s="144">
        <v>25</v>
      </c>
      <c r="PZ53" s="471">
        <v>11</v>
      </c>
      <c r="QA53" s="144">
        <v>10</v>
      </c>
      <c r="QB53" s="144">
        <v>12</v>
      </c>
      <c r="QC53" s="144">
        <v>15</v>
      </c>
      <c r="QD53" s="144">
        <v>16</v>
      </c>
      <c r="QE53" s="144">
        <v>17</v>
      </c>
      <c r="QF53" s="144">
        <v>18</v>
      </c>
      <c r="QG53" s="144">
        <v>19</v>
      </c>
      <c r="QH53" s="144">
        <v>21</v>
      </c>
      <c r="QI53" s="144">
        <v>18</v>
      </c>
      <c r="QJ53" s="144">
        <v>19</v>
      </c>
      <c r="QK53" s="144">
        <v>18</v>
      </c>
      <c r="QL53" s="144">
        <v>22</v>
      </c>
      <c r="QM53" s="144">
        <v>18</v>
      </c>
      <c r="QN53" s="144">
        <v>19</v>
      </c>
      <c r="QO53" s="144">
        <v>18</v>
      </c>
      <c r="QP53" s="144">
        <v>17</v>
      </c>
      <c r="QQ53" s="144">
        <v>20</v>
      </c>
      <c r="QR53" s="144">
        <v>22</v>
      </c>
    </row>
    <row r="54" spans="1:460" s="144" customFormat="1" x14ac:dyDescent="0.2">
      <c r="A54" s="55"/>
      <c r="B54" s="318">
        <v>21</v>
      </c>
      <c r="C54" s="319">
        <f t="shared" ca="1" si="24"/>
        <v>153</v>
      </c>
      <c r="D54" s="320">
        <f t="shared" ca="1" si="29"/>
        <v>0.61199999999999999</v>
      </c>
      <c r="E54" s="322">
        <f t="shared" ca="1" si="30"/>
        <v>4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25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31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32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33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  <c r="OU54" s="144">
        <v>166</v>
      </c>
      <c r="OV54" s="144">
        <v>163</v>
      </c>
      <c r="OW54" s="144">
        <v>146</v>
      </c>
      <c r="OX54" s="144">
        <v>164</v>
      </c>
      <c r="OY54" s="341">
        <f t="shared" si="26"/>
        <v>157.5</v>
      </c>
      <c r="OZ54" s="144">
        <v>151</v>
      </c>
      <c r="PA54" s="144">
        <v>166</v>
      </c>
      <c r="PB54" s="144">
        <v>191</v>
      </c>
      <c r="PC54" s="144">
        <v>196</v>
      </c>
      <c r="PD54" s="144">
        <v>148</v>
      </c>
      <c r="PE54" s="144">
        <v>152</v>
      </c>
      <c r="PF54" s="144">
        <v>177</v>
      </c>
      <c r="PG54" s="341">
        <f t="shared" si="27"/>
        <v>180.5</v>
      </c>
      <c r="PH54" s="144">
        <v>184</v>
      </c>
      <c r="PI54" s="144">
        <v>132</v>
      </c>
      <c r="PJ54" s="341">
        <f t="shared" si="28"/>
        <v>145.5</v>
      </c>
      <c r="PK54" s="144">
        <v>159</v>
      </c>
      <c r="PL54" s="144">
        <v>164</v>
      </c>
      <c r="PM54" s="144">
        <v>156</v>
      </c>
      <c r="PN54" s="144">
        <v>150</v>
      </c>
      <c r="PO54" s="471">
        <v>156</v>
      </c>
      <c r="PP54" s="144">
        <v>172</v>
      </c>
      <c r="PQ54" s="144">
        <v>131</v>
      </c>
      <c r="PR54" s="144">
        <v>134</v>
      </c>
      <c r="PS54" s="144">
        <v>155</v>
      </c>
      <c r="PT54" s="144">
        <v>155</v>
      </c>
      <c r="PU54" s="144">
        <v>148</v>
      </c>
      <c r="PV54" s="144">
        <v>128</v>
      </c>
      <c r="PW54" s="144">
        <v>129</v>
      </c>
      <c r="PX54" s="144">
        <v>134</v>
      </c>
      <c r="PY54" s="144">
        <v>139</v>
      </c>
      <c r="PZ54" s="471">
        <v>121</v>
      </c>
      <c r="QA54" s="144">
        <v>125</v>
      </c>
      <c r="QB54" s="144">
        <v>135</v>
      </c>
      <c r="QC54" s="144">
        <v>152</v>
      </c>
      <c r="QD54" s="144">
        <v>136</v>
      </c>
      <c r="QE54" s="144">
        <v>134</v>
      </c>
      <c r="QF54" s="144">
        <v>143</v>
      </c>
      <c r="QG54" s="144">
        <v>165</v>
      </c>
      <c r="QH54" s="144">
        <v>152</v>
      </c>
      <c r="QI54" s="144">
        <v>153</v>
      </c>
      <c r="QJ54" s="144">
        <v>161</v>
      </c>
      <c r="QK54" s="144">
        <v>178</v>
      </c>
      <c r="QL54" s="144">
        <v>184</v>
      </c>
      <c r="QM54" s="144">
        <v>154</v>
      </c>
      <c r="QN54" s="144">
        <v>159</v>
      </c>
      <c r="QO54" s="144">
        <v>161</v>
      </c>
      <c r="QP54" s="144">
        <v>177</v>
      </c>
      <c r="QQ54" s="144">
        <v>156</v>
      </c>
      <c r="QR54" s="144">
        <v>153</v>
      </c>
    </row>
    <row r="55" spans="1:460" s="144" customFormat="1" x14ac:dyDescent="0.2">
      <c r="A55" s="318"/>
      <c r="B55" s="318">
        <v>22</v>
      </c>
      <c r="C55" s="319">
        <f t="shared" ca="1" si="24"/>
        <v>368</v>
      </c>
      <c r="D55" s="320">
        <f t="shared" ca="1" si="29"/>
        <v>0.52198581560283686</v>
      </c>
      <c r="E55" s="322">
        <f t="shared" ca="1" si="30"/>
        <v>8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25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31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32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33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  <c r="OU55" s="144">
        <v>485</v>
      </c>
      <c r="OV55" s="144">
        <v>459</v>
      </c>
      <c r="OW55" s="144">
        <v>473</v>
      </c>
      <c r="OX55" s="144">
        <v>503</v>
      </c>
      <c r="OY55" s="341">
        <f t="shared" si="26"/>
        <v>469</v>
      </c>
      <c r="OZ55" s="144">
        <v>435</v>
      </c>
      <c r="PA55" s="144">
        <v>452</v>
      </c>
      <c r="PB55" s="144">
        <v>452</v>
      </c>
      <c r="PC55" s="144">
        <v>465</v>
      </c>
      <c r="PD55" s="144">
        <v>417</v>
      </c>
      <c r="PE55" s="144">
        <v>408</v>
      </c>
      <c r="PF55" s="144">
        <v>422</v>
      </c>
      <c r="PG55" s="341">
        <f t="shared" si="27"/>
        <v>435.5</v>
      </c>
      <c r="PH55" s="144">
        <v>449</v>
      </c>
      <c r="PI55" s="144">
        <v>386</v>
      </c>
      <c r="PJ55" s="341">
        <f t="shared" si="28"/>
        <v>398.5</v>
      </c>
      <c r="PK55" s="144">
        <v>411</v>
      </c>
      <c r="PL55" s="144">
        <v>410</v>
      </c>
      <c r="PM55" s="144">
        <v>345</v>
      </c>
      <c r="PN55" s="144">
        <v>356</v>
      </c>
      <c r="PO55" s="471">
        <v>381</v>
      </c>
      <c r="PP55" s="144">
        <v>387</v>
      </c>
      <c r="PQ55" s="144">
        <v>349</v>
      </c>
      <c r="PR55" s="144">
        <v>357</v>
      </c>
      <c r="PS55" s="144">
        <v>369</v>
      </c>
      <c r="PT55" s="144">
        <v>366</v>
      </c>
      <c r="PU55" s="144">
        <v>363</v>
      </c>
      <c r="PV55" s="144">
        <v>340</v>
      </c>
      <c r="PW55" s="144">
        <v>334</v>
      </c>
      <c r="PX55" s="144">
        <v>358</v>
      </c>
      <c r="PY55" s="144">
        <v>352</v>
      </c>
      <c r="PZ55" s="471">
        <v>318</v>
      </c>
      <c r="QA55" s="144">
        <v>338</v>
      </c>
      <c r="QB55" s="144">
        <v>349</v>
      </c>
      <c r="QC55" s="144">
        <v>381</v>
      </c>
      <c r="QD55" s="144">
        <v>327</v>
      </c>
      <c r="QE55" s="144">
        <v>331</v>
      </c>
      <c r="QF55" s="144">
        <v>345</v>
      </c>
      <c r="QG55" s="144">
        <v>378</v>
      </c>
      <c r="QH55" s="144">
        <v>384</v>
      </c>
      <c r="QI55" s="144">
        <v>354</v>
      </c>
      <c r="QJ55" s="144">
        <v>361</v>
      </c>
      <c r="QK55" s="144">
        <v>403</v>
      </c>
      <c r="QL55" s="144">
        <v>422</v>
      </c>
      <c r="QM55" s="144">
        <v>391</v>
      </c>
      <c r="QN55" s="144">
        <v>367</v>
      </c>
      <c r="QO55" s="144">
        <v>379</v>
      </c>
      <c r="QP55" s="144">
        <v>397</v>
      </c>
      <c r="QQ55" s="144">
        <v>355</v>
      </c>
      <c r="QR55" s="144">
        <v>368</v>
      </c>
    </row>
    <row r="56" spans="1:460" s="144" customFormat="1" x14ac:dyDescent="0.2">
      <c r="A56" s="55"/>
      <c r="B56" s="318">
        <v>23</v>
      </c>
      <c r="C56" s="319">
        <f t="shared" ca="1" si="24"/>
        <v>697</v>
      </c>
      <c r="D56" s="320">
        <f t="shared" ca="1" si="29"/>
        <v>0.46158940397350995</v>
      </c>
      <c r="E56" s="322">
        <f t="shared" ca="1" si="30"/>
        <v>9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25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31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32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33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  <c r="OU56" s="144">
        <v>977</v>
      </c>
      <c r="OV56" s="144">
        <v>941</v>
      </c>
      <c r="OW56" s="144">
        <v>936</v>
      </c>
      <c r="OX56" s="144">
        <v>947</v>
      </c>
      <c r="OY56" s="341">
        <f t="shared" si="26"/>
        <v>903</v>
      </c>
      <c r="OZ56" s="144">
        <v>859</v>
      </c>
      <c r="PA56" s="144">
        <v>919</v>
      </c>
      <c r="PB56" s="144">
        <v>951</v>
      </c>
      <c r="PC56" s="144">
        <v>965</v>
      </c>
      <c r="PD56" s="144">
        <v>831</v>
      </c>
      <c r="PE56" s="144">
        <v>829</v>
      </c>
      <c r="PF56" s="144">
        <v>852</v>
      </c>
      <c r="PG56" s="341">
        <f t="shared" si="27"/>
        <v>851</v>
      </c>
      <c r="PH56" s="144">
        <v>850</v>
      </c>
      <c r="PI56" s="144">
        <v>795</v>
      </c>
      <c r="PJ56" s="341">
        <f t="shared" si="28"/>
        <v>833.5</v>
      </c>
      <c r="PK56" s="144">
        <v>872</v>
      </c>
      <c r="PL56" s="144">
        <v>879</v>
      </c>
      <c r="PM56" s="144">
        <v>726</v>
      </c>
      <c r="PN56" s="144">
        <v>855</v>
      </c>
      <c r="PO56" s="471">
        <v>907</v>
      </c>
      <c r="PP56" s="144">
        <v>943</v>
      </c>
      <c r="PQ56" s="144">
        <v>669</v>
      </c>
      <c r="PR56" s="144">
        <v>799</v>
      </c>
      <c r="PS56" s="144">
        <v>853</v>
      </c>
      <c r="PT56" s="144">
        <v>885</v>
      </c>
      <c r="PU56" s="144">
        <v>825</v>
      </c>
      <c r="PV56" s="144">
        <v>741</v>
      </c>
      <c r="PW56" s="144">
        <v>824</v>
      </c>
      <c r="PX56" s="144">
        <v>845</v>
      </c>
      <c r="PY56" s="144">
        <v>815</v>
      </c>
      <c r="PZ56" s="471">
        <v>732</v>
      </c>
      <c r="QA56" s="144">
        <v>798</v>
      </c>
      <c r="QB56" s="144">
        <v>856</v>
      </c>
      <c r="QC56" s="144">
        <v>792</v>
      </c>
      <c r="QD56" s="144">
        <v>658</v>
      </c>
      <c r="QE56" s="144">
        <v>744</v>
      </c>
      <c r="QF56" s="144">
        <v>812</v>
      </c>
      <c r="QG56" s="144">
        <v>829</v>
      </c>
      <c r="QH56" s="144">
        <v>758</v>
      </c>
      <c r="QI56" s="144">
        <v>705</v>
      </c>
      <c r="QJ56" s="144">
        <v>682</v>
      </c>
      <c r="QK56" s="144">
        <v>724</v>
      </c>
      <c r="QL56" s="144">
        <v>712</v>
      </c>
      <c r="QM56" s="144">
        <v>660</v>
      </c>
      <c r="QN56" s="144">
        <v>670</v>
      </c>
      <c r="QO56" s="144">
        <v>724</v>
      </c>
      <c r="QP56" s="144">
        <v>719</v>
      </c>
      <c r="QQ56" s="144">
        <v>650</v>
      </c>
      <c r="QR56" s="144">
        <v>697</v>
      </c>
    </row>
    <row r="57" spans="1:460" s="144" customFormat="1" x14ac:dyDescent="0.2">
      <c r="A57" s="318"/>
      <c r="B57" s="318">
        <v>24</v>
      </c>
      <c r="C57" s="319">
        <f t="shared" ca="1" si="24"/>
        <v>83</v>
      </c>
      <c r="D57" s="320">
        <f t="shared" ca="1" si="29"/>
        <v>0.44864864864864867</v>
      </c>
      <c r="E57" s="322">
        <f t="shared" ca="1" si="30"/>
        <v>10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25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31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32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33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  <c r="OU57" s="144">
        <v>106</v>
      </c>
      <c r="OV57" s="144">
        <v>89</v>
      </c>
      <c r="OW57" s="144">
        <v>92</v>
      </c>
      <c r="OX57" s="144">
        <v>93</v>
      </c>
      <c r="OY57" s="341">
        <f t="shared" si="26"/>
        <v>96</v>
      </c>
      <c r="OZ57" s="144">
        <v>99</v>
      </c>
      <c r="PA57" s="144">
        <v>100</v>
      </c>
      <c r="PB57" s="144">
        <v>104</v>
      </c>
      <c r="PC57" s="144">
        <v>112</v>
      </c>
      <c r="PD57" s="144">
        <v>97</v>
      </c>
      <c r="PE57" s="144">
        <v>92</v>
      </c>
      <c r="PF57" s="144">
        <v>94</v>
      </c>
      <c r="PG57" s="341">
        <f t="shared" si="27"/>
        <v>98.5</v>
      </c>
      <c r="PH57" s="144">
        <v>103</v>
      </c>
      <c r="PI57" s="144">
        <v>86</v>
      </c>
      <c r="PJ57" s="341">
        <f t="shared" si="28"/>
        <v>81.5</v>
      </c>
      <c r="PK57" s="144">
        <v>77</v>
      </c>
      <c r="PL57" s="144">
        <v>81</v>
      </c>
      <c r="PM57" s="144">
        <v>72</v>
      </c>
      <c r="PN57" s="144">
        <v>69</v>
      </c>
      <c r="PO57" s="471">
        <v>83</v>
      </c>
      <c r="PP57" s="144">
        <v>89</v>
      </c>
      <c r="PQ57" s="144">
        <v>78</v>
      </c>
      <c r="PR57" s="144">
        <v>70</v>
      </c>
      <c r="PS57" s="144">
        <v>72</v>
      </c>
      <c r="PT57" s="144">
        <v>74</v>
      </c>
      <c r="PU57" s="144">
        <v>69</v>
      </c>
      <c r="PV57" s="144">
        <v>54</v>
      </c>
      <c r="PW57" s="144">
        <v>51</v>
      </c>
      <c r="PX57" s="144">
        <v>52</v>
      </c>
      <c r="PY57" s="144">
        <v>51</v>
      </c>
      <c r="PZ57" s="471">
        <v>45</v>
      </c>
      <c r="QA57" s="144">
        <v>40</v>
      </c>
      <c r="QB57" s="144">
        <v>49</v>
      </c>
      <c r="QC57" s="144">
        <v>49</v>
      </c>
      <c r="QD57" s="144">
        <v>47</v>
      </c>
      <c r="QE57" s="144">
        <v>47</v>
      </c>
      <c r="QF57" s="144">
        <v>50</v>
      </c>
      <c r="QG57" s="144">
        <v>54</v>
      </c>
      <c r="QH57" s="144">
        <v>62</v>
      </c>
      <c r="QI57" s="144">
        <v>63</v>
      </c>
      <c r="QJ57" s="144">
        <v>63</v>
      </c>
      <c r="QK57" s="144">
        <v>70</v>
      </c>
      <c r="QL57" s="144">
        <v>79</v>
      </c>
      <c r="QM57" s="144">
        <v>78</v>
      </c>
      <c r="QN57" s="144">
        <v>71</v>
      </c>
      <c r="QO57" s="144">
        <v>79</v>
      </c>
      <c r="QP57" s="144">
        <v>82</v>
      </c>
      <c r="QQ57" s="144">
        <v>80</v>
      </c>
      <c r="QR57" s="144">
        <v>83</v>
      </c>
    </row>
    <row r="58" spans="1:460" x14ac:dyDescent="0.2">
      <c r="A58" s="55"/>
      <c r="B58" s="27" t="s">
        <v>45</v>
      </c>
      <c r="C58" s="174">
        <f ca="1">SUM(C34:C57)</f>
        <v>3734</v>
      </c>
      <c r="D58" s="171">
        <f t="shared" ca="1" si="29"/>
        <v>0.45381623723869713</v>
      </c>
      <c r="E58" s="174"/>
      <c r="F58" s="172"/>
      <c r="G58" s="325">
        <f t="shared" ref="G58:R58" si="34">SUM(G34:G57)</f>
        <v>10848</v>
      </c>
      <c r="H58" s="325">
        <f t="shared" si="34"/>
        <v>10597</v>
      </c>
      <c r="I58" s="325">
        <f t="shared" si="34"/>
        <v>10963.5</v>
      </c>
      <c r="J58" s="325">
        <f t="shared" si="34"/>
        <v>11330</v>
      </c>
      <c r="K58" s="325">
        <f t="shared" si="34"/>
        <v>11561</v>
      </c>
      <c r="L58" s="325">
        <f t="shared" si="34"/>
        <v>11235</v>
      </c>
      <c r="M58" s="325">
        <f t="shared" si="34"/>
        <v>11407</v>
      </c>
      <c r="N58" s="325">
        <f t="shared" si="34"/>
        <v>11578</v>
      </c>
      <c r="O58" s="325">
        <f t="shared" si="34"/>
        <v>11729</v>
      </c>
      <c r="P58" s="325">
        <f t="shared" si="34"/>
        <v>11269</v>
      </c>
      <c r="Q58" s="325">
        <f t="shared" si="34"/>
        <v>11533</v>
      </c>
      <c r="R58" s="325">
        <f t="shared" si="34"/>
        <v>11877</v>
      </c>
      <c r="S58" s="325">
        <f t="shared" ref="S58:CD58" si="35">SUM(S34:S57)</f>
        <v>12323</v>
      </c>
      <c r="T58" s="325">
        <f t="shared" si="35"/>
        <v>11807</v>
      </c>
      <c r="U58" s="325">
        <f t="shared" si="35"/>
        <v>11961</v>
      </c>
      <c r="V58" s="325">
        <f t="shared" si="35"/>
        <v>12157</v>
      </c>
      <c r="W58" s="325">
        <f t="shared" si="35"/>
        <v>12571</v>
      </c>
      <c r="X58" s="325">
        <f t="shared" si="35"/>
        <v>12344</v>
      </c>
      <c r="Y58" s="325">
        <f t="shared" si="35"/>
        <v>12382</v>
      </c>
      <c r="Z58" s="325">
        <f t="shared" si="35"/>
        <v>12641</v>
      </c>
      <c r="AA58" s="325">
        <f t="shared" si="35"/>
        <v>13031</v>
      </c>
      <c r="AB58" s="325">
        <f t="shared" si="35"/>
        <v>13273</v>
      </c>
      <c r="AC58" s="325">
        <f t="shared" si="35"/>
        <v>12729</v>
      </c>
      <c r="AD58" s="325">
        <f t="shared" si="35"/>
        <v>12905</v>
      </c>
      <c r="AE58" s="325">
        <f t="shared" si="35"/>
        <v>13266</v>
      </c>
      <c r="AF58" s="325">
        <f t="shared" si="35"/>
        <v>13619</v>
      </c>
      <c r="AG58" s="325">
        <f t="shared" si="35"/>
        <v>13062</v>
      </c>
      <c r="AH58" s="325">
        <f t="shared" si="35"/>
        <v>13089</v>
      </c>
      <c r="AI58" s="325">
        <f t="shared" si="35"/>
        <v>13391</v>
      </c>
      <c r="AJ58" s="325">
        <f t="shared" si="35"/>
        <v>13835</v>
      </c>
      <c r="AK58" s="325">
        <f t="shared" si="35"/>
        <v>13793</v>
      </c>
      <c r="AL58" s="325">
        <f t="shared" si="35"/>
        <v>13887</v>
      </c>
      <c r="AM58" s="325">
        <f t="shared" si="35"/>
        <v>14145</v>
      </c>
      <c r="AN58" s="325">
        <f t="shared" si="35"/>
        <v>14514</v>
      </c>
      <c r="AO58" s="325">
        <f t="shared" si="35"/>
        <v>14564</v>
      </c>
      <c r="AP58" s="325">
        <f t="shared" si="35"/>
        <v>14663.5</v>
      </c>
      <c r="AQ58" s="325">
        <f t="shared" si="35"/>
        <v>14763</v>
      </c>
      <c r="AR58" s="325">
        <f t="shared" si="35"/>
        <v>15033</v>
      </c>
      <c r="AS58" s="325">
        <f t="shared" si="35"/>
        <v>15459</v>
      </c>
      <c r="AT58" s="325">
        <f t="shared" si="35"/>
        <v>15025</v>
      </c>
      <c r="AU58" s="325">
        <f t="shared" si="35"/>
        <v>15289</v>
      </c>
      <c r="AV58" s="325">
        <f t="shared" si="35"/>
        <v>15767</v>
      </c>
      <c r="AW58" s="420">
        <f t="shared" si="35"/>
        <v>16141</v>
      </c>
      <c r="AX58" s="420">
        <f t="shared" si="35"/>
        <v>16306</v>
      </c>
      <c r="AY58" s="420">
        <f t="shared" si="35"/>
        <v>15798</v>
      </c>
      <c r="AZ58" s="420">
        <f t="shared" si="35"/>
        <v>16041</v>
      </c>
      <c r="BA58" s="420">
        <f t="shared" si="35"/>
        <v>16275</v>
      </c>
      <c r="BB58" s="420">
        <f t="shared" si="35"/>
        <v>16508</v>
      </c>
      <c r="BC58" s="420">
        <f t="shared" si="35"/>
        <v>15453</v>
      </c>
      <c r="BD58" s="420">
        <f t="shared" si="35"/>
        <v>15496</v>
      </c>
      <c r="BE58" s="420">
        <f t="shared" si="35"/>
        <v>15640</v>
      </c>
      <c r="BF58" s="420">
        <f t="shared" si="35"/>
        <v>15845</v>
      </c>
      <c r="BG58" s="325">
        <f t="shared" si="35"/>
        <v>15672</v>
      </c>
      <c r="BH58" s="325">
        <f t="shared" si="35"/>
        <v>14813</v>
      </c>
      <c r="BI58" s="325">
        <f t="shared" si="35"/>
        <v>14949</v>
      </c>
      <c r="BJ58" s="325">
        <f t="shared" si="35"/>
        <v>14998</v>
      </c>
      <c r="BK58" s="325">
        <f t="shared" si="35"/>
        <v>15153</v>
      </c>
      <c r="BL58" s="325">
        <f t="shared" si="35"/>
        <v>14289</v>
      </c>
      <c r="BM58" s="325">
        <f t="shared" si="35"/>
        <v>14359</v>
      </c>
      <c r="BN58" s="325">
        <f t="shared" si="35"/>
        <v>14346</v>
      </c>
      <c r="BO58" s="325">
        <f t="shared" si="35"/>
        <v>14282</v>
      </c>
      <c r="BP58" s="325">
        <f t="shared" si="35"/>
        <v>13346</v>
      </c>
      <c r="BQ58" s="325">
        <f t="shared" si="35"/>
        <v>13357</v>
      </c>
      <c r="BR58" s="325">
        <f t="shared" si="35"/>
        <v>13662</v>
      </c>
      <c r="BS58" s="325">
        <f t="shared" si="35"/>
        <v>13837</v>
      </c>
      <c r="BT58" s="325">
        <f t="shared" si="35"/>
        <v>13023</v>
      </c>
      <c r="BU58" s="325">
        <f t="shared" si="35"/>
        <v>12929</v>
      </c>
      <c r="BV58" s="325">
        <f t="shared" si="35"/>
        <v>13027</v>
      </c>
      <c r="BW58" s="325">
        <f t="shared" si="35"/>
        <v>13382</v>
      </c>
      <c r="BX58" s="325">
        <f t="shared" si="35"/>
        <v>13409</v>
      </c>
      <c r="BY58" s="325">
        <f t="shared" si="35"/>
        <v>12860</v>
      </c>
      <c r="BZ58" s="325">
        <f t="shared" si="35"/>
        <v>12975</v>
      </c>
      <c r="CA58" s="325">
        <f t="shared" si="35"/>
        <v>13209</v>
      </c>
      <c r="CB58" s="325">
        <f t="shared" si="35"/>
        <v>13472</v>
      </c>
      <c r="CC58" s="325">
        <f t="shared" si="35"/>
        <v>12621</v>
      </c>
      <c r="CD58" s="325">
        <f t="shared" si="35"/>
        <v>12733</v>
      </c>
      <c r="CE58" s="325">
        <f t="shared" ref="CE58:EL58" si="36">SUM(CE34:CE57)</f>
        <v>12952</v>
      </c>
      <c r="CF58" s="325">
        <f t="shared" si="36"/>
        <v>13205</v>
      </c>
      <c r="CG58" s="325">
        <f t="shared" si="36"/>
        <v>12561</v>
      </c>
      <c r="CH58" s="325">
        <f t="shared" si="36"/>
        <v>12564</v>
      </c>
      <c r="CI58" s="325">
        <f t="shared" si="36"/>
        <v>12631</v>
      </c>
      <c r="CJ58" s="325">
        <f t="shared" si="36"/>
        <v>12920</v>
      </c>
      <c r="CK58" s="325">
        <f t="shared" si="36"/>
        <v>12994</v>
      </c>
      <c r="CL58" s="325">
        <f t="shared" si="36"/>
        <v>12526</v>
      </c>
      <c r="CM58" s="325">
        <f t="shared" si="36"/>
        <v>12769</v>
      </c>
      <c r="CN58" s="325">
        <f t="shared" si="36"/>
        <v>13080</v>
      </c>
      <c r="CO58" s="325">
        <f t="shared" si="36"/>
        <v>13457</v>
      </c>
      <c r="CP58" s="325">
        <f t="shared" si="36"/>
        <v>12972</v>
      </c>
      <c r="CQ58" s="325">
        <f t="shared" si="36"/>
        <v>13024</v>
      </c>
      <c r="CR58" s="325">
        <f t="shared" si="36"/>
        <v>13331</v>
      </c>
      <c r="CS58" s="325">
        <f t="shared" si="36"/>
        <v>13917</v>
      </c>
      <c r="CT58" s="325">
        <f t="shared" si="36"/>
        <v>13351</v>
      </c>
      <c r="CU58" s="325">
        <f t="shared" si="36"/>
        <v>13152</v>
      </c>
      <c r="CV58" s="325">
        <f t="shared" si="36"/>
        <v>13468</v>
      </c>
      <c r="CW58" s="325">
        <f t="shared" si="36"/>
        <v>13292</v>
      </c>
      <c r="CX58" s="325">
        <f t="shared" si="36"/>
        <v>13776</v>
      </c>
      <c r="CY58" s="325">
        <f t="shared" si="36"/>
        <v>12820</v>
      </c>
      <c r="CZ58" s="325">
        <f t="shared" si="36"/>
        <v>13138</v>
      </c>
      <c r="DA58" s="325">
        <f t="shared" si="36"/>
        <v>13294</v>
      </c>
      <c r="DB58" s="325">
        <f t="shared" si="36"/>
        <v>13537</v>
      </c>
      <c r="DC58" s="325">
        <f t="shared" si="36"/>
        <v>12620</v>
      </c>
      <c r="DD58" s="325">
        <f t="shared" si="36"/>
        <v>12670</v>
      </c>
      <c r="DE58" s="325">
        <f t="shared" si="36"/>
        <v>12820</v>
      </c>
      <c r="DF58" s="325">
        <f t="shared" si="36"/>
        <v>12683.5</v>
      </c>
      <c r="DG58" s="325">
        <f t="shared" si="36"/>
        <v>13073</v>
      </c>
      <c r="DH58" s="325">
        <f t="shared" si="36"/>
        <v>12189</v>
      </c>
      <c r="DI58" s="325">
        <f t="shared" si="36"/>
        <v>12586</v>
      </c>
      <c r="DJ58" s="325">
        <f t="shared" si="36"/>
        <v>12539</v>
      </c>
      <c r="DK58" s="325">
        <f t="shared" si="36"/>
        <v>12705</v>
      </c>
      <c r="DL58" s="325">
        <f t="shared" si="36"/>
        <v>11766</v>
      </c>
      <c r="DM58" s="325">
        <f t="shared" si="36"/>
        <v>11757</v>
      </c>
      <c r="DN58" s="325">
        <f t="shared" si="36"/>
        <v>11836</v>
      </c>
      <c r="DO58" s="325">
        <f t="shared" si="36"/>
        <v>11942</v>
      </c>
      <c r="DP58" s="325">
        <f t="shared" si="36"/>
        <v>10990</v>
      </c>
      <c r="DQ58" s="325">
        <f t="shared" si="36"/>
        <v>11009</v>
      </c>
      <c r="DR58" s="396">
        <f t="shared" si="36"/>
        <v>11184</v>
      </c>
      <c r="DS58" s="325">
        <f t="shared" si="36"/>
        <v>11352</v>
      </c>
      <c r="DT58" s="396">
        <f t="shared" si="36"/>
        <v>10738</v>
      </c>
      <c r="DU58" s="396">
        <f t="shared" si="36"/>
        <v>10594</v>
      </c>
      <c r="DV58" s="396">
        <f t="shared" si="36"/>
        <v>10693</v>
      </c>
      <c r="DW58" s="396">
        <f t="shared" si="36"/>
        <v>10913</v>
      </c>
      <c r="DX58" s="396">
        <f t="shared" si="36"/>
        <v>10494</v>
      </c>
      <c r="DY58" s="396">
        <f t="shared" si="36"/>
        <v>10173</v>
      </c>
      <c r="DZ58" s="396">
        <f t="shared" si="36"/>
        <v>10208</v>
      </c>
      <c r="EA58" s="396">
        <f t="shared" si="36"/>
        <v>10444</v>
      </c>
      <c r="EB58" s="396">
        <f t="shared" si="36"/>
        <v>10554</v>
      </c>
      <c r="EC58" s="396">
        <f t="shared" si="36"/>
        <v>9854</v>
      </c>
      <c r="ED58" s="396">
        <f t="shared" si="36"/>
        <v>9902</v>
      </c>
      <c r="EE58" s="396">
        <f t="shared" si="36"/>
        <v>9997</v>
      </c>
      <c r="EF58" s="396">
        <f t="shared" si="36"/>
        <v>10203</v>
      </c>
      <c r="EG58" s="396">
        <f t="shared" si="36"/>
        <v>9782</v>
      </c>
      <c r="EH58" s="396">
        <f t="shared" si="36"/>
        <v>9752</v>
      </c>
      <c r="EI58" s="396">
        <f t="shared" si="36"/>
        <v>9755</v>
      </c>
      <c r="EJ58" s="396">
        <f t="shared" si="36"/>
        <v>9965</v>
      </c>
      <c r="EK58" s="396">
        <f t="shared" si="36"/>
        <v>9996</v>
      </c>
      <c r="EL58" s="396">
        <f t="shared" si="36"/>
        <v>9307</v>
      </c>
      <c r="EM58" s="396">
        <f t="shared" ref="EM58:ET58" si="37">SUM(EM34:EM57)</f>
        <v>9326</v>
      </c>
      <c r="EN58" s="396">
        <f t="shared" si="37"/>
        <v>9321</v>
      </c>
      <c r="EO58" s="396">
        <f t="shared" si="37"/>
        <v>9448</v>
      </c>
      <c r="EP58" s="396">
        <f t="shared" si="37"/>
        <v>8665</v>
      </c>
      <c r="EQ58" s="396">
        <f t="shared" si="37"/>
        <v>8562</v>
      </c>
      <c r="ER58" s="396">
        <f t="shared" si="37"/>
        <v>8533</v>
      </c>
      <c r="ES58" s="396">
        <f t="shared" si="37"/>
        <v>8563</v>
      </c>
      <c r="ET58" s="396">
        <f t="shared" si="37"/>
        <v>8045</v>
      </c>
      <c r="EU58" s="396">
        <f t="shared" ref="EU58:EZ58" si="38">SUM(EU34:EU57)</f>
        <v>7790</v>
      </c>
      <c r="EV58" s="396">
        <f t="shared" si="38"/>
        <v>7936</v>
      </c>
      <c r="EW58" s="396">
        <f t="shared" si="38"/>
        <v>7926</v>
      </c>
      <c r="EX58" s="396">
        <f t="shared" si="38"/>
        <v>8194</v>
      </c>
      <c r="EY58" s="396">
        <f t="shared" si="38"/>
        <v>7880</v>
      </c>
      <c r="EZ58" s="396">
        <f t="shared" si="38"/>
        <v>8013</v>
      </c>
      <c r="FA58" s="396">
        <f t="shared" ref="FA58:FF58" si="39">SUM(FA34:FA57)</f>
        <v>8480</v>
      </c>
      <c r="FB58" s="396">
        <f t="shared" si="39"/>
        <v>8810</v>
      </c>
      <c r="FC58" s="396">
        <f t="shared" si="39"/>
        <v>8575</v>
      </c>
      <c r="FD58" s="396">
        <f t="shared" si="39"/>
        <v>8750</v>
      </c>
      <c r="FE58" s="418">
        <f t="shared" si="39"/>
        <v>8788</v>
      </c>
      <c r="FF58" s="418">
        <f t="shared" si="39"/>
        <v>9045</v>
      </c>
      <c r="FG58" s="396">
        <f t="shared" ref="FG58:FN58" si="40">SUM(FG34:FG57)</f>
        <v>9009</v>
      </c>
      <c r="FH58" s="396">
        <f t="shared" si="40"/>
        <v>8396</v>
      </c>
      <c r="FI58" s="396">
        <f t="shared" si="40"/>
        <v>8536</v>
      </c>
      <c r="FJ58" s="396">
        <f t="shared" si="40"/>
        <v>8593</v>
      </c>
      <c r="FK58" s="396">
        <f t="shared" si="40"/>
        <v>8850</v>
      </c>
      <c r="FL58" s="396">
        <f t="shared" si="40"/>
        <v>8241</v>
      </c>
      <c r="FM58" s="396">
        <f t="shared" si="40"/>
        <v>8297</v>
      </c>
      <c r="FN58" s="396">
        <f t="shared" si="40"/>
        <v>8477</v>
      </c>
      <c r="FO58" s="396">
        <f t="shared" ref="FO58:HZ58" si="41">SUM(FO34:FO57)</f>
        <v>8739</v>
      </c>
      <c r="FP58" s="396">
        <f t="shared" si="41"/>
        <v>8188</v>
      </c>
      <c r="FQ58" s="396">
        <f t="shared" si="41"/>
        <v>8269</v>
      </c>
      <c r="FR58" s="396">
        <f t="shared" si="41"/>
        <v>8425</v>
      </c>
      <c r="FS58" s="396">
        <f t="shared" si="41"/>
        <v>8703</v>
      </c>
      <c r="FT58" s="396">
        <f t="shared" si="41"/>
        <v>8795</v>
      </c>
      <c r="FU58" s="396">
        <f t="shared" si="41"/>
        <v>8084</v>
      </c>
      <c r="FV58" s="396">
        <f t="shared" si="41"/>
        <v>8255</v>
      </c>
      <c r="FW58" s="396">
        <f t="shared" si="41"/>
        <v>8568</v>
      </c>
      <c r="FX58" s="396">
        <f t="shared" si="41"/>
        <v>8692</v>
      </c>
      <c r="FY58" s="396">
        <f t="shared" si="41"/>
        <v>8126</v>
      </c>
      <c r="FZ58" s="396">
        <f t="shared" si="41"/>
        <v>8342</v>
      </c>
      <c r="GA58" s="396">
        <f t="shared" si="41"/>
        <v>8664</v>
      </c>
      <c r="GB58" s="396">
        <f t="shared" si="41"/>
        <v>8792</v>
      </c>
      <c r="GC58" s="396">
        <f t="shared" si="41"/>
        <v>8380</v>
      </c>
      <c r="GD58" s="396">
        <f t="shared" si="41"/>
        <v>8008</v>
      </c>
      <c r="GE58" s="396">
        <f t="shared" si="41"/>
        <v>8262</v>
      </c>
      <c r="GF58" s="396">
        <f t="shared" si="41"/>
        <v>8540</v>
      </c>
      <c r="GG58" s="396">
        <f t="shared" si="41"/>
        <v>8637</v>
      </c>
      <c r="GH58" s="396">
        <f t="shared" si="41"/>
        <v>8010</v>
      </c>
      <c r="GI58" s="396">
        <f t="shared" si="41"/>
        <v>8065</v>
      </c>
      <c r="GJ58" s="396">
        <f t="shared" si="41"/>
        <v>8409</v>
      </c>
      <c r="GK58" s="396">
        <f t="shared" si="41"/>
        <v>8715</v>
      </c>
      <c r="GL58" s="396">
        <f t="shared" si="41"/>
        <v>8009</v>
      </c>
      <c r="GM58" s="396">
        <f t="shared" si="41"/>
        <v>8234</v>
      </c>
      <c r="GN58" s="396">
        <f t="shared" si="41"/>
        <v>8577</v>
      </c>
      <c r="GO58" s="396">
        <f t="shared" si="41"/>
        <v>8915</v>
      </c>
      <c r="GP58" s="396">
        <f t="shared" si="41"/>
        <v>8876</v>
      </c>
      <c r="GQ58" s="396">
        <f t="shared" si="41"/>
        <v>8405</v>
      </c>
      <c r="GR58" s="396">
        <f t="shared" si="41"/>
        <v>8639</v>
      </c>
      <c r="GS58" s="396">
        <f t="shared" si="41"/>
        <v>8875</v>
      </c>
      <c r="GT58" s="396">
        <f t="shared" si="41"/>
        <v>8788</v>
      </c>
      <c r="GU58" s="396">
        <f t="shared" si="41"/>
        <v>8529</v>
      </c>
      <c r="GV58" s="396">
        <f t="shared" si="41"/>
        <v>8828</v>
      </c>
      <c r="GW58" s="396">
        <f t="shared" si="41"/>
        <v>9162</v>
      </c>
      <c r="GX58" s="396">
        <f t="shared" si="41"/>
        <v>9362</v>
      </c>
      <c r="GY58" s="396">
        <f t="shared" si="41"/>
        <v>8867</v>
      </c>
      <c r="GZ58" s="396">
        <f t="shared" si="41"/>
        <v>9382</v>
      </c>
      <c r="HA58" s="396">
        <f t="shared" si="41"/>
        <v>9454</v>
      </c>
      <c r="HB58" s="396">
        <f t="shared" si="41"/>
        <v>9789</v>
      </c>
      <c r="HC58" s="396">
        <f t="shared" si="41"/>
        <v>9410</v>
      </c>
      <c r="HD58" s="396">
        <f t="shared" si="41"/>
        <v>9184</v>
      </c>
      <c r="HE58" s="396">
        <f t="shared" si="41"/>
        <v>9423</v>
      </c>
      <c r="HF58" s="396">
        <f t="shared" si="41"/>
        <v>9704</v>
      </c>
      <c r="HG58" s="396">
        <f t="shared" si="41"/>
        <v>9760</v>
      </c>
      <c r="HH58" s="396">
        <f t="shared" si="41"/>
        <v>8691</v>
      </c>
      <c r="HI58" s="396">
        <f t="shared" si="41"/>
        <v>8914</v>
      </c>
      <c r="HJ58" s="396">
        <f t="shared" si="41"/>
        <v>9087</v>
      </c>
      <c r="HK58" s="396">
        <f t="shared" si="41"/>
        <v>9446</v>
      </c>
      <c r="HL58" s="396">
        <f t="shared" si="41"/>
        <v>9088</v>
      </c>
      <c r="HM58" s="396">
        <f t="shared" si="41"/>
        <v>9284</v>
      </c>
      <c r="HN58" s="396">
        <f t="shared" si="41"/>
        <v>9424</v>
      </c>
      <c r="HO58" s="396">
        <f t="shared" si="41"/>
        <v>9537</v>
      </c>
      <c r="HP58" s="396">
        <f t="shared" si="41"/>
        <v>8807</v>
      </c>
      <c r="HQ58" s="396">
        <f t="shared" si="41"/>
        <v>8599</v>
      </c>
      <c r="HR58" s="396">
        <f t="shared" si="41"/>
        <v>8762</v>
      </c>
      <c r="HS58" s="396">
        <f t="shared" si="41"/>
        <v>9164</v>
      </c>
      <c r="HT58" s="396">
        <f t="shared" si="41"/>
        <v>9114</v>
      </c>
      <c r="HU58" s="396">
        <f t="shared" si="41"/>
        <v>8226</v>
      </c>
      <c r="HV58" s="396">
        <f t="shared" si="41"/>
        <v>8432</v>
      </c>
      <c r="HW58" s="396">
        <f t="shared" si="41"/>
        <v>8699</v>
      </c>
      <c r="HX58" s="396">
        <f t="shared" si="41"/>
        <v>8982</v>
      </c>
      <c r="HY58" s="396">
        <f t="shared" si="41"/>
        <v>8008</v>
      </c>
      <c r="HZ58" s="396">
        <f t="shared" si="41"/>
        <v>8174</v>
      </c>
      <c r="IA58" s="396">
        <f t="shared" ref="IA58:KL58" si="42">SUM(IA34:IA57)</f>
        <v>8449</v>
      </c>
      <c r="IB58" s="396">
        <f t="shared" si="42"/>
        <v>8789</v>
      </c>
      <c r="IC58" s="396">
        <f t="shared" si="42"/>
        <v>8673</v>
      </c>
      <c r="ID58" s="396">
        <f t="shared" si="42"/>
        <v>8103</v>
      </c>
      <c r="IE58" s="396">
        <f t="shared" si="42"/>
        <v>8248</v>
      </c>
      <c r="IF58" s="396">
        <f t="shared" si="42"/>
        <v>8503</v>
      </c>
      <c r="IG58" s="396">
        <f t="shared" si="42"/>
        <v>8506</v>
      </c>
      <c r="IH58" s="396">
        <f t="shared" si="42"/>
        <v>7846</v>
      </c>
      <c r="II58" s="396">
        <f t="shared" si="42"/>
        <v>7815</v>
      </c>
      <c r="IJ58" s="396">
        <f t="shared" si="42"/>
        <v>7927</v>
      </c>
      <c r="IK58" s="396">
        <f t="shared" si="42"/>
        <v>8060</v>
      </c>
      <c r="IL58" s="396">
        <f t="shared" si="42"/>
        <v>7482</v>
      </c>
      <c r="IM58" s="396">
        <f t="shared" si="42"/>
        <v>7416</v>
      </c>
      <c r="IN58" s="442">
        <f t="shared" si="42"/>
        <v>7692</v>
      </c>
      <c r="IO58" s="396">
        <f t="shared" si="42"/>
        <v>7968</v>
      </c>
      <c r="IP58" s="396">
        <f t="shared" si="42"/>
        <v>8035</v>
      </c>
      <c r="IQ58" s="396">
        <f t="shared" si="42"/>
        <v>7568</v>
      </c>
      <c r="IR58" s="396">
        <f t="shared" si="42"/>
        <v>7707</v>
      </c>
      <c r="IS58" s="396">
        <f t="shared" si="42"/>
        <v>7868</v>
      </c>
      <c r="IT58" s="396">
        <f t="shared" si="42"/>
        <v>8088</v>
      </c>
      <c r="IU58" s="396">
        <f t="shared" si="42"/>
        <v>7621</v>
      </c>
      <c r="IV58" s="396">
        <f t="shared" si="42"/>
        <v>7901</v>
      </c>
      <c r="IW58" s="396">
        <f t="shared" si="42"/>
        <v>7992</v>
      </c>
      <c r="IX58" s="396">
        <f t="shared" si="42"/>
        <v>8220</v>
      </c>
      <c r="IY58" s="396">
        <f t="shared" si="42"/>
        <v>7703</v>
      </c>
      <c r="IZ58" s="396">
        <f t="shared" si="42"/>
        <v>7664</v>
      </c>
      <c r="JA58" s="396">
        <f t="shared" si="42"/>
        <v>7859</v>
      </c>
      <c r="JB58" s="396">
        <f t="shared" si="42"/>
        <v>8143</v>
      </c>
      <c r="JC58" s="396">
        <f t="shared" si="42"/>
        <v>8247</v>
      </c>
      <c r="JD58" s="396">
        <f t="shared" si="42"/>
        <v>7529</v>
      </c>
      <c r="JE58" s="396">
        <f t="shared" si="42"/>
        <v>7888</v>
      </c>
      <c r="JF58" s="454">
        <f t="shared" si="42"/>
        <v>7884.5</v>
      </c>
      <c r="JG58" s="396">
        <f t="shared" si="42"/>
        <v>7881</v>
      </c>
      <c r="JH58" s="396">
        <f t="shared" si="42"/>
        <v>6880</v>
      </c>
      <c r="JI58" s="396">
        <f t="shared" si="42"/>
        <v>6754</v>
      </c>
      <c r="JJ58" s="396">
        <f t="shared" si="42"/>
        <v>6986</v>
      </c>
      <c r="JK58" s="396">
        <f t="shared" si="42"/>
        <v>7344</v>
      </c>
      <c r="JL58" s="396">
        <f t="shared" si="42"/>
        <v>7120</v>
      </c>
      <c r="JM58" s="396">
        <f t="shared" si="42"/>
        <v>7082</v>
      </c>
      <c r="JN58" s="442">
        <f t="shared" si="42"/>
        <v>7188.5</v>
      </c>
      <c r="JO58" s="396">
        <f t="shared" si="42"/>
        <v>7295</v>
      </c>
      <c r="JP58" s="396">
        <f t="shared" si="42"/>
        <v>7316</v>
      </c>
      <c r="JQ58" s="396">
        <f t="shared" si="42"/>
        <v>6710</v>
      </c>
      <c r="JR58" s="396">
        <f t="shared" si="42"/>
        <v>6788</v>
      </c>
      <c r="JS58" s="396">
        <f t="shared" si="42"/>
        <v>6984</v>
      </c>
      <c r="JT58" s="396">
        <f t="shared" si="42"/>
        <v>7119</v>
      </c>
      <c r="JU58" s="396">
        <f t="shared" si="42"/>
        <v>6261</v>
      </c>
      <c r="JV58" s="442">
        <f t="shared" si="42"/>
        <v>6421.5</v>
      </c>
      <c r="JW58" s="396">
        <f t="shared" si="42"/>
        <v>6582</v>
      </c>
      <c r="JX58" s="396">
        <f t="shared" si="42"/>
        <v>6778</v>
      </c>
      <c r="JY58" s="396">
        <f t="shared" si="42"/>
        <v>6192</v>
      </c>
      <c r="JZ58" s="396">
        <f t="shared" si="42"/>
        <v>6239</v>
      </c>
      <c r="KA58" s="396">
        <f t="shared" si="42"/>
        <v>6455</v>
      </c>
      <c r="KB58" s="396">
        <f t="shared" si="42"/>
        <v>6768</v>
      </c>
      <c r="KC58" s="396">
        <f t="shared" si="42"/>
        <v>6606</v>
      </c>
      <c r="KD58" s="396">
        <f t="shared" si="42"/>
        <v>6301</v>
      </c>
      <c r="KE58" s="396">
        <f t="shared" si="42"/>
        <v>6291</v>
      </c>
      <c r="KF58" s="396">
        <f t="shared" si="42"/>
        <v>6564</v>
      </c>
      <c r="KG58" s="396">
        <f t="shared" si="42"/>
        <v>6719</v>
      </c>
      <c r="KH58" s="396">
        <f t="shared" si="42"/>
        <v>6109</v>
      </c>
      <c r="KI58" s="396">
        <f t="shared" si="42"/>
        <v>6187</v>
      </c>
      <c r="KJ58" s="396">
        <f t="shared" si="42"/>
        <v>6465</v>
      </c>
      <c r="KK58" s="396">
        <f t="shared" si="42"/>
        <v>6856</v>
      </c>
      <c r="KL58" s="396">
        <f t="shared" si="42"/>
        <v>6549</v>
      </c>
      <c r="KM58" s="396">
        <f t="shared" ref="KM58:MX58" si="43">SUM(KM34:KM57)</f>
        <v>6463</v>
      </c>
      <c r="KN58" s="396">
        <f t="shared" si="43"/>
        <v>6720</v>
      </c>
      <c r="KO58" s="396">
        <f t="shared" si="43"/>
        <v>6977</v>
      </c>
      <c r="KP58" s="396">
        <f t="shared" si="43"/>
        <v>6657</v>
      </c>
      <c r="KQ58" s="396">
        <f t="shared" si="43"/>
        <v>6556</v>
      </c>
      <c r="KR58" s="396">
        <f t="shared" si="43"/>
        <v>7055</v>
      </c>
      <c r="KS58" s="396">
        <f t="shared" si="43"/>
        <v>7103</v>
      </c>
      <c r="KT58" s="396">
        <f t="shared" si="43"/>
        <v>7464</v>
      </c>
      <c r="KU58" s="396">
        <f t="shared" si="43"/>
        <v>6607</v>
      </c>
      <c r="KV58" s="396">
        <f t="shared" si="43"/>
        <v>6893</v>
      </c>
      <c r="KW58" s="396">
        <f t="shared" si="43"/>
        <v>7184</v>
      </c>
      <c r="KX58" s="396">
        <f t="shared" si="43"/>
        <v>7531</v>
      </c>
      <c r="KY58" s="396">
        <f t="shared" si="43"/>
        <v>7607</v>
      </c>
      <c r="KZ58" s="396">
        <f t="shared" si="43"/>
        <v>7031</v>
      </c>
      <c r="LA58" s="396">
        <f t="shared" si="43"/>
        <v>7134.333333333333</v>
      </c>
      <c r="LB58" s="396">
        <f t="shared" si="43"/>
        <v>7206.8888888888887</v>
      </c>
      <c r="LC58" s="396">
        <f t="shared" si="43"/>
        <v>7112.8703703703695</v>
      </c>
      <c r="LD58" s="396">
        <f t="shared" si="43"/>
        <v>7084.8487654321007</v>
      </c>
      <c r="LE58" s="396">
        <f t="shared" si="43"/>
        <v>7023.8235596707818</v>
      </c>
      <c r="LF58" s="396">
        <f t="shared" si="43"/>
        <v>7008.4608196159134</v>
      </c>
      <c r="LG58" s="396">
        <f t="shared" si="43"/>
        <v>6879.4820673296754</v>
      </c>
      <c r="LH58" s="396">
        <f t="shared" si="43"/>
        <v>6859.08093040314</v>
      </c>
      <c r="LI58" s="396">
        <f t="shared" si="43"/>
        <v>6971.1392284903231</v>
      </c>
      <c r="LJ58" s="396">
        <f t="shared" si="43"/>
        <v>6364</v>
      </c>
      <c r="LK58" s="396">
        <f t="shared" si="43"/>
        <v>6560</v>
      </c>
      <c r="LL58" s="396">
        <f t="shared" si="43"/>
        <v>6754</v>
      </c>
      <c r="LM58" s="396">
        <f t="shared" si="43"/>
        <v>6167</v>
      </c>
      <c r="LN58" s="396">
        <f t="shared" si="43"/>
        <v>6417</v>
      </c>
      <c r="LO58" s="396">
        <f t="shared" si="43"/>
        <v>6573</v>
      </c>
      <c r="LP58" s="396">
        <f t="shared" si="43"/>
        <v>6488</v>
      </c>
      <c r="LQ58" s="396">
        <f t="shared" si="43"/>
        <v>5840</v>
      </c>
      <c r="LR58" s="396">
        <f t="shared" si="43"/>
        <v>6045</v>
      </c>
      <c r="LS58" s="396">
        <f t="shared" si="43"/>
        <v>6289</v>
      </c>
      <c r="LT58" s="396">
        <f t="shared" si="43"/>
        <v>6754</v>
      </c>
      <c r="LU58" s="396">
        <f t="shared" si="43"/>
        <v>5598</v>
      </c>
      <c r="LV58" s="396">
        <f t="shared" si="43"/>
        <v>5734</v>
      </c>
      <c r="LW58" s="396">
        <f t="shared" si="43"/>
        <v>6087</v>
      </c>
      <c r="LX58" s="396">
        <f t="shared" si="43"/>
        <v>6345</v>
      </c>
      <c r="LY58" s="396">
        <f t="shared" si="43"/>
        <v>5858</v>
      </c>
      <c r="LZ58" s="396">
        <f t="shared" si="43"/>
        <v>5852</v>
      </c>
      <c r="MA58" s="396">
        <f t="shared" si="43"/>
        <v>6120</v>
      </c>
      <c r="MB58" s="396">
        <f t="shared" si="43"/>
        <v>6308</v>
      </c>
      <c r="MC58" s="396">
        <f t="shared" si="43"/>
        <v>6339</v>
      </c>
      <c r="MD58" s="396">
        <f t="shared" si="43"/>
        <v>5539</v>
      </c>
      <c r="ME58" s="396">
        <f t="shared" si="43"/>
        <v>5738</v>
      </c>
      <c r="MF58" s="396">
        <f t="shared" si="43"/>
        <v>5871</v>
      </c>
      <c r="MG58" s="396">
        <f t="shared" si="43"/>
        <v>5973</v>
      </c>
      <c r="MH58" s="396">
        <f t="shared" si="43"/>
        <v>5403</v>
      </c>
      <c r="MI58" s="396">
        <f t="shared" si="43"/>
        <v>5500</v>
      </c>
      <c r="MJ58" s="396">
        <f t="shared" si="43"/>
        <v>5702</v>
      </c>
      <c r="MK58" s="396">
        <f t="shared" si="43"/>
        <v>5951</v>
      </c>
      <c r="ML58" s="396">
        <f t="shared" si="43"/>
        <v>5802</v>
      </c>
      <c r="MM58" s="396">
        <f t="shared" si="43"/>
        <v>5461</v>
      </c>
      <c r="MN58" s="396">
        <f t="shared" si="43"/>
        <v>5670</v>
      </c>
      <c r="MO58" s="396">
        <f t="shared" si="43"/>
        <v>5811</v>
      </c>
      <c r="MP58" s="396">
        <f t="shared" ref="MP58" si="44">SUM(MP34:MP57)</f>
        <v>5909</v>
      </c>
      <c r="MQ58" s="396">
        <f t="shared" si="43"/>
        <v>5248</v>
      </c>
      <c r="MR58" s="396">
        <f t="shared" si="43"/>
        <v>5429</v>
      </c>
      <c r="MS58" s="396">
        <f t="shared" si="43"/>
        <v>5658</v>
      </c>
      <c r="MT58" s="396">
        <f t="shared" si="43"/>
        <v>5815</v>
      </c>
      <c r="MU58" s="396">
        <f t="shared" si="43"/>
        <v>5297</v>
      </c>
      <c r="MV58" s="396">
        <f t="shared" si="43"/>
        <v>5493</v>
      </c>
      <c r="MW58" s="396">
        <f t="shared" si="43"/>
        <v>5810</v>
      </c>
      <c r="MX58" s="396">
        <f t="shared" si="43"/>
        <v>6102</v>
      </c>
      <c r="MY58" s="396">
        <f t="shared" ref="MY58:PJ58" si="45">SUM(MY34:MY57)</f>
        <v>6188</v>
      </c>
      <c r="MZ58" s="396">
        <f t="shared" si="45"/>
        <v>5671</v>
      </c>
      <c r="NA58" s="396">
        <f t="shared" si="45"/>
        <v>5869</v>
      </c>
      <c r="NB58" s="396">
        <f t="shared" si="45"/>
        <v>6086</v>
      </c>
      <c r="NC58" s="396">
        <f t="shared" si="45"/>
        <v>6199</v>
      </c>
      <c r="ND58" s="396">
        <f t="shared" si="45"/>
        <v>5515</v>
      </c>
      <c r="NE58" s="396">
        <f t="shared" si="45"/>
        <v>5537</v>
      </c>
      <c r="NF58" s="396">
        <f t="shared" si="45"/>
        <v>5774</v>
      </c>
      <c r="NG58" s="396">
        <f t="shared" si="45"/>
        <v>5898</v>
      </c>
      <c r="NH58" s="396">
        <f t="shared" si="45"/>
        <v>5660</v>
      </c>
      <c r="NI58" s="396">
        <f t="shared" si="45"/>
        <v>5111</v>
      </c>
      <c r="NJ58" s="396">
        <f t="shared" si="45"/>
        <v>5289</v>
      </c>
      <c r="NK58" s="396">
        <f t="shared" si="45"/>
        <v>5380</v>
      </c>
      <c r="NL58" s="396">
        <f t="shared" si="45"/>
        <v>5350</v>
      </c>
      <c r="NM58" s="396">
        <f t="shared" si="45"/>
        <v>4859</v>
      </c>
      <c r="NN58" s="396">
        <f t="shared" si="45"/>
        <v>5027</v>
      </c>
      <c r="NO58" s="396">
        <f t="shared" si="45"/>
        <v>5076</v>
      </c>
      <c r="NP58" s="396">
        <f t="shared" si="45"/>
        <v>5202</v>
      </c>
      <c r="NQ58" s="396">
        <f t="shared" si="45"/>
        <v>4681</v>
      </c>
      <c r="NR58" s="396">
        <f t="shared" si="45"/>
        <v>4859</v>
      </c>
      <c r="NS58" s="396">
        <f t="shared" si="45"/>
        <v>5000</v>
      </c>
      <c r="NT58" s="396">
        <f t="shared" si="45"/>
        <v>5138</v>
      </c>
      <c r="NU58" s="396">
        <f t="shared" si="45"/>
        <v>4730</v>
      </c>
      <c r="NV58" s="396">
        <f t="shared" si="45"/>
        <v>4596</v>
      </c>
      <c r="NW58" s="396">
        <f t="shared" si="45"/>
        <v>4727</v>
      </c>
      <c r="NX58" s="396">
        <f t="shared" si="45"/>
        <v>4909</v>
      </c>
      <c r="NY58" s="396">
        <f t="shared" si="45"/>
        <v>4982</v>
      </c>
      <c r="NZ58" s="396">
        <f t="shared" si="45"/>
        <v>4376</v>
      </c>
      <c r="OA58" s="396">
        <f t="shared" si="45"/>
        <v>4404</v>
      </c>
      <c r="OB58" s="396">
        <f t="shared" si="45"/>
        <v>4594</v>
      </c>
      <c r="OC58" s="396">
        <f t="shared" si="45"/>
        <v>4706</v>
      </c>
      <c r="OD58" s="396">
        <f t="shared" si="45"/>
        <v>4102</v>
      </c>
      <c r="OE58" s="396">
        <f t="shared" si="45"/>
        <v>4277</v>
      </c>
      <c r="OF58" s="396">
        <f t="shared" si="45"/>
        <v>4478</v>
      </c>
      <c r="OG58" s="396">
        <f t="shared" si="45"/>
        <v>4675</v>
      </c>
      <c r="OH58" s="396">
        <f t="shared" si="45"/>
        <v>4360</v>
      </c>
      <c r="OI58" s="396">
        <f t="shared" si="45"/>
        <v>4401</v>
      </c>
      <c r="OJ58" s="396">
        <f t="shared" si="45"/>
        <v>4662</v>
      </c>
      <c r="OK58" s="396">
        <f t="shared" si="45"/>
        <v>4860</v>
      </c>
      <c r="OL58" s="396">
        <f t="shared" si="45"/>
        <v>4878</v>
      </c>
      <c r="OM58" s="396">
        <f t="shared" si="45"/>
        <v>4415</v>
      </c>
      <c r="ON58" s="396">
        <f t="shared" si="45"/>
        <v>4548</v>
      </c>
      <c r="OO58" s="396">
        <f t="shared" si="45"/>
        <v>4758</v>
      </c>
      <c r="OP58" s="396">
        <f t="shared" si="45"/>
        <v>5007</v>
      </c>
      <c r="OQ58" s="396">
        <f t="shared" si="45"/>
        <v>4650</v>
      </c>
      <c r="OR58" s="396">
        <f t="shared" si="45"/>
        <v>4629</v>
      </c>
      <c r="OS58" s="396">
        <f t="shared" si="45"/>
        <v>4802</v>
      </c>
      <c r="OT58" s="396">
        <f t="shared" si="45"/>
        <v>4996</v>
      </c>
      <c r="OU58" s="396">
        <f t="shared" si="45"/>
        <v>4998</v>
      </c>
      <c r="OV58" s="396">
        <f t="shared" si="45"/>
        <v>4708</v>
      </c>
      <c r="OW58" s="396">
        <f t="shared" si="45"/>
        <v>4777</v>
      </c>
      <c r="OX58" s="396">
        <f t="shared" si="45"/>
        <v>4928</v>
      </c>
      <c r="OY58" s="396">
        <f t="shared" si="45"/>
        <v>4713.5</v>
      </c>
      <c r="OZ58" s="396">
        <f t="shared" si="45"/>
        <v>4499</v>
      </c>
      <c r="PA58" s="396">
        <f t="shared" si="45"/>
        <v>4752</v>
      </c>
      <c r="PB58" s="396">
        <f t="shared" si="45"/>
        <v>4952</v>
      </c>
      <c r="PC58" s="396">
        <f t="shared" si="45"/>
        <v>5076</v>
      </c>
      <c r="PD58" s="396">
        <f t="shared" si="45"/>
        <v>4533</v>
      </c>
      <c r="PE58" s="396">
        <f t="shared" si="45"/>
        <v>4491</v>
      </c>
      <c r="PF58" s="396">
        <f t="shared" si="45"/>
        <v>4661</v>
      </c>
      <c r="PG58" s="396">
        <f t="shared" si="45"/>
        <v>4721.5</v>
      </c>
      <c r="PH58" s="396">
        <f t="shared" si="45"/>
        <v>4782</v>
      </c>
      <c r="PI58" s="396">
        <f t="shared" si="45"/>
        <v>4220</v>
      </c>
      <c r="PJ58" s="396">
        <f t="shared" si="45"/>
        <v>4300</v>
      </c>
      <c r="PK58" s="396">
        <f t="shared" ref="PK58:PT58" si="46">SUM(PK34:PK57)</f>
        <v>4380</v>
      </c>
      <c r="PL58" s="396">
        <f t="shared" si="46"/>
        <v>4501</v>
      </c>
      <c r="PM58" s="396">
        <f t="shared" si="46"/>
        <v>3954</v>
      </c>
      <c r="PN58" s="396">
        <f t="shared" si="46"/>
        <v>4195</v>
      </c>
      <c r="PO58" s="396">
        <f t="shared" si="46"/>
        <v>4401</v>
      </c>
      <c r="PP58" s="396">
        <f t="shared" si="46"/>
        <v>4573</v>
      </c>
      <c r="PQ58" s="396">
        <f t="shared" si="46"/>
        <v>3884</v>
      </c>
      <c r="PR58" s="396">
        <f t="shared" si="46"/>
        <v>3979</v>
      </c>
      <c r="PS58" s="396">
        <f t="shared" si="46"/>
        <v>4122</v>
      </c>
      <c r="PT58" s="396">
        <f t="shared" si="46"/>
        <v>4213</v>
      </c>
      <c r="PU58" s="478">
        <f t="shared" ref="PU58:QA58" si="47">SUM(PU34:PU57)</f>
        <v>4110</v>
      </c>
      <c r="PV58" s="478">
        <f t="shared" si="47"/>
        <v>3773</v>
      </c>
      <c r="PW58" s="478">
        <f t="shared" si="47"/>
        <v>3921</v>
      </c>
      <c r="PX58" s="478">
        <f t="shared" si="47"/>
        <v>4034</v>
      </c>
      <c r="PY58" s="478">
        <f t="shared" si="47"/>
        <v>4078</v>
      </c>
      <c r="PZ58" s="478">
        <f t="shared" si="47"/>
        <v>3661</v>
      </c>
      <c r="QA58" s="478">
        <f t="shared" si="47"/>
        <v>3879</v>
      </c>
      <c r="QB58" s="478">
        <f t="shared" ref="QB58:QG58" si="48">SUM(QB34:QB57)</f>
        <v>4063</v>
      </c>
      <c r="QC58" s="478">
        <f t="shared" si="48"/>
        <v>4186</v>
      </c>
      <c r="QD58" s="478">
        <f t="shared" si="48"/>
        <v>3760</v>
      </c>
      <c r="QE58" s="478">
        <f t="shared" si="48"/>
        <v>3766</v>
      </c>
      <c r="QF58" s="478">
        <f t="shared" si="48"/>
        <v>4005</v>
      </c>
      <c r="QG58" s="478">
        <f t="shared" si="48"/>
        <v>4165</v>
      </c>
      <c r="QH58" s="478">
        <f t="shared" ref="QH58:QM58" si="49">SUM(QH34:QH57)</f>
        <v>4038</v>
      </c>
      <c r="QI58" s="478">
        <f t="shared" si="49"/>
        <v>3768</v>
      </c>
      <c r="QJ58" s="478">
        <f t="shared" si="49"/>
        <v>3797</v>
      </c>
      <c r="QK58" s="478">
        <f t="shared" si="49"/>
        <v>3916</v>
      </c>
      <c r="QL58" s="478">
        <f t="shared" si="49"/>
        <v>4028</v>
      </c>
      <c r="QM58" s="478">
        <f t="shared" si="49"/>
        <v>3681</v>
      </c>
      <c r="QN58" s="478">
        <f>SUM(QN34:QN57)</f>
        <v>3672</v>
      </c>
      <c r="QO58" s="478">
        <f>SUM(QO34:QO57)</f>
        <v>3855</v>
      </c>
      <c r="QP58" s="478">
        <f>SUM(QP34:QP57)</f>
        <v>3990</v>
      </c>
      <c r="QQ58" s="478">
        <f>SUM(QQ34:QQ57)</f>
        <v>3715</v>
      </c>
      <c r="QR58" s="478">
        <f>SUM(QR34:QR57)</f>
        <v>3734</v>
      </c>
    </row>
    <row r="59" spans="1:460" s="144" customFormat="1" x14ac:dyDescent="0.2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460" s="144" customFormat="1" x14ac:dyDescent="0.2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460" x14ac:dyDescent="0.2">
      <c r="B61" s="1">
        <v>1</v>
      </c>
      <c r="C61" s="166">
        <f t="shared" ref="C61:C84" ca="1" si="50">OFFSET($F$60,$B61,$E$4)</f>
        <v>0</v>
      </c>
      <c r="D61" s="167">
        <f ca="1">IF(C7&gt;0,C61/C7,0)</f>
        <v>0</v>
      </c>
      <c r="E61" s="187">
        <f ca="1">RANK(D61,$D$61:$D$84)</f>
        <v>11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51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1">
        <f t="shared" ref="OY61:OY84" si="52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341">
        <f t="shared" ref="PG61:PG84" si="53">SUM(PF61+PH61)/2</f>
        <v>1.5</v>
      </c>
      <c r="PH61">
        <v>1</v>
      </c>
      <c r="PI61">
        <v>1</v>
      </c>
      <c r="PJ61" s="341">
        <f t="shared" ref="PJ61:PJ84" si="54">SUM(PI61+PK61)/2</f>
        <v>1.5</v>
      </c>
      <c r="PK61">
        <v>2</v>
      </c>
      <c r="PL61">
        <v>2</v>
      </c>
      <c r="PM61">
        <v>2</v>
      </c>
      <c r="PN61">
        <v>3</v>
      </c>
      <c r="PO61" s="471">
        <v>3</v>
      </c>
      <c r="PP61">
        <v>3</v>
      </c>
      <c r="PQ61">
        <v>3</v>
      </c>
      <c r="PR61">
        <v>2</v>
      </c>
      <c r="PS61">
        <v>2</v>
      </c>
      <c r="PT61">
        <v>2</v>
      </c>
      <c r="PU61">
        <v>2</v>
      </c>
      <c r="PV61">
        <v>2</v>
      </c>
      <c r="PW61">
        <v>2</v>
      </c>
      <c r="PX61">
        <v>2</v>
      </c>
      <c r="PY61">
        <v>2</v>
      </c>
      <c r="PZ61">
        <v>1</v>
      </c>
      <c r="QA61">
        <v>0</v>
      </c>
      <c r="QB61">
        <v>0</v>
      </c>
      <c r="QC61">
        <v>0</v>
      </c>
      <c r="QD61">
        <v>1</v>
      </c>
      <c r="QE61">
        <v>1</v>
      </c>
      <c r="QF61">
        <v>1</v>
      </c>
      <c r="QG61">
        <v>1</v>
      </c>
      <c r="QH61">
        <v>1</v>
      </c>
      <c r="QI61">
        <v>1</v>
      </c>
      <c r="QJ61">
        <v>1</v>
      </c>
      <c r="QK61">
        <v>1</v>
      </c>
      <c r="QL61">
        <v>1</v>
      </c>
      <c r="QM61">
        <v>1</v>
      </c>
      <c r="QN61">
        <v>2</v>
      </c>
      <c r="QO61">
        <v>1</v>
      </c>
      <c r="QP61">
        <v>1</v>
      </c>
      <c r="QQ61">
        <v>0</v>
      </c>
      <c r="QR61">
        <v>0</v>
      </c>
    </row>
    <row r="62" spans="1:460" x14ac:dyDescent="0.2">
      <c r="A62" s="55"/>
      <c r="B62" s="1">
        <v>2</v>
      </c>
      <c r="C62" s="166">
        <f t="shared" ca="1" si="50"/>
        <v>0</v>
      </c>
      <c r="D62" s="167">
        <f t="shared" ref="D62:D85" ca="1" si="55">IF(C8&gt;0,C62/C8,0)</f>
        <v>0</v>
      </c>
      <c r="E62" s="187">
        <f t="shared" ref="E62:E84" ca="1" si="56">RANK(D62,$D$61:$D$84)</f>
        <v>11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51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57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58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59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1">
        <f t="shared" si="52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341">
        <f t="shared" si="53"/>
        <v>0</v>
      </c>
      <c r="PH62">
        <v>0</v>
      </c>
      <c r="PI62">
        <v>0</v>
      </c>
      <c r="PJ62" s="341">
        <f t="shared" si="54"/>
        <v>0</v>
      </c>
      <c r="PK62">
        <v>0</v>
      </c>
      <c r="PL62">
        <v>0</v>
      </c>
      <c r="PM62">
        <v>0</v>
      </c>
      <c r="PN62">
        <v>0</v>
      </c>
      <c r="PO62" s="471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</row>
    <row r="63" spans="1:460" x14ac:dyDescent="0.2">
      <c r="B63" s="1">
        <v>3</v>
      </c>
      <c r="C63" s="166">
        <f t="shared" ca="1" si="50"/>
        <v>1</v>
      </c>
      <c r="D63" s="167">
        <f t="shared" ca="1" si="55"/>
        <v>1.7543859649122806E-2</v>
      </c>
      <c r="E63" s="187">
        <f t="shared" ca="1" si="56"/>
        <v>2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51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57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58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59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1">
        <f t="shared" si="52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341">
        <f t="shared" si="53"/>
        <v>1.5</v>
      </c>
      <c r="PH63">
        <v>1</v>
      </c>
      <c r="PI63">
        <v>0</v>
      </c>
      <c r="PJ63" s="341">
        <f t="shared" si="54"/>
        <v>1</v>
      </c>
      <c r="PK63">
        <v>2</v>
      </c>
      <c r="PL63">
        <v>2</v>
      </c>
      <c r="PM63">
        <v>2</v>
      </c>
      <c r="PN63">
        <v>2</v>
      </c>
      <c r="PO63" s="471">
        <v>3</v>
      </c>
      <c r="PP63">
        <v>3</v>
      </c>
      <c r="PQ63">
        <v>3</v>
      </c>
      <c r="PR63">
        <v>3</v>
      </c>
      <c r="PS63">
        <v>3</v>
      </c>
      <c r="PT63">
        <v>3</v>
      </c>
      <c r="PU63">
        <v>4</v>
      </c>
      <c r="PV63">
        <v>3</v>
      </c>
      <c r="PW63">
        <v>3</v>
      </c>
      <c r="PX63">
        <v>3</v>
      </c>
      <c r="PY63">
        <v>4</v>
      </c>
      <c r="PZ63">
        <v>4</v>
      </c>
      <c r="QA63">
        <v>4</v>
      </c>
      <c r="QB63">
        <v>3</v>
      </c>
      <c r="QC63">
        <v>2</v>
      </c>
      <c r="QD63">
        <v>1</v>
      </c>
      <c r="QE63">
        <v>1</v>
      </c>
      <c r="QF63">
        <v>1</v>
      </c>
      <c r="QG63">
        <v>1</v>
      </c>
      <c r="QH63">
        <v>1</v>
      </c>
      <c r="QI63">
        <v>1</v>
      </c>
      <c r="QJ63">
        <v>1</v>
      </c>
      <c r="QK63">
        <v>0</v>
      </c>
      <c r="QL63">
        <v>0</v>
      </c>
      <c r="QM63">
        <v>0</v>
      </c>
      <c r="QN63">
        <v>1</v>
      </c>
      <c r="QO63">
        <v>1</v>
      </c>
      <c r="QP63">
        <v>1</v>
      </c>
      <c r="QQ63">
        <v>1</v>
      </c>
      <c r="QR63">
        <v>1</v>
      </c>
    </row>
    <row r="64" spans="1:460" x14ac:dyDescent="0.2">
      <c r="A64" s="55"/>
      <c r="B64" s="1">
        <v>4</v>
      </c>
      <c r="C64" s="166">
        <f t="shared" ca="1" si="50"/>
        <v>0</v>
      </c>
      <c r="D64" s="167">
        <f t="shared" ca="1" si="55"/>
        <v>0</v>
      </c>
      <c r="E64" s="187">
        <f t="shared" ca="1" si="56"/>
        <v>11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51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57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58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59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1">
        <f t="shared" si="52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341">
        <f t="shared" si="53"/>
        <v>2</v>
      </c>
      <c r="PH64">
        <v>2</v>
      </c>
      <c r="PI64">
        <v>2</v>
      </c>
      <c r="PJ64" s="341">
        <f t="shared" si="54"/>
        <v>3</v>
      </c>
      <c r="PK64">
        <v>4</v>
      </c>
      <c r="PL64">
        <v>4</v>
      </c>
      <c r="PM64">
        <v>4</v>
      </c>
      <c r="PN64">
        <v>4</v>
      </c>
      <c r="PO64" s="471">
        <v>4</v>
      </c>
      <c r="PP64">
        <v>3</v>
      </c>
      <c r="PQ64">
        <v>2</v>
      </c>
      <c r="PR64">
        <v>4</v>
      </c>
      <c r="PS64">
        <v>4</v>
      </c>
      <c r="PT64">
        <v>3</v>
      </c>
      <c r="PU64">
        <v>2</v>
      </c>
      <c r="PV64">
        <v>2</v>
      </c>
      <c r="PW64">
        <v>2</v>
      </c>
      <c r="PX64">
        <v>2</v>
      </c>
      <c r="PY64">
        <v>2</v>
      </c>
      <c r="PZ64">
        <v>2</v>
      </c>
      <c r="QA64">
        <v>2</v>
      </c>
      <c r="QB64">
        <v>2</v>
      </c>
      <c r="QC64">
        <v>2</v>
      </c>
      <c r="QD64">
        <v>2</v>
      </c>
      <c r="QE64">
        <v>2</v>
      </c>
      <c r="QF64">
        <v>2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2</v>
      </c>
      <c r="QM64">
        <v>2</v>
      </c>
      <c r="QN64">
        <v>2</v>
      </c>
      <c r="QO64">
        <v>2</v>
      </c>
      <c r="QP64">
        <v>1</v>
      </c>
      <c r="QQ64">
        <v>1</v>
      </c>
      <c r="QR64">
        <v>0</v>
      </c>
    </row>
    <row r="65" spans="1:460" s="144" customFormat="1" x14ac:dyDescent="0.2">
      <c r="A65" s="318"/>
      <c r="B65" s="318">
        <v>5</v>
      </c>
      <c r="C65" s="319">
        <f t="shared" ca="1" si="50"/>
        <v>0</v>
      </c>
      <c r="D65" s="320">
        <f t="shared" ca="1" si="55"/>
        <v>0</v>
      </c>
      <c r="E65" s="323">
        <f t="shared" ca="1" si="56"/>
        <v>11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51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57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58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59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  <c r="OU65" s="144">
        <v>1</v>
      </c>
      <c r="OV65" s="144">
        <v>1</v>
      </c>
      <c r="OW65" s="144">
        <v>1</v>
      </c>
      <c r="OX65" s="144">
        <v>1</v>
      </c>
      <c r="OY65" s="341">
        <f t="shared" si="52"/>
        <v>1</v>
      </c>
      <c r="OZ65" s="144">
        <v>1</v>
      </c>
      <c r="PA65" s="144">
        <v>1</v>
      </c>
      <c r="PB65" s="144">
        <v>1</v>
      </c>
      <c r="PC65" s="144">
        <v>1</v>
      </c>
      <c r="PD65" s="144">
        <v>1</v>
      </c>
      <c r="PE65" s="144">
        <v>1</v>
      </c>
      <c r="PF65" s="144">
        <v>1</v>
      </c>
      <c r="PG65" s="341">
        <f t="shared" si="53"/>
        <v>1</v>
      </c>
      <c r="PH65" s="144">
        <v>1</v>
      </c>
      <c r="PI65" s="144">
        <v>1</v>
      </c>
      <c r="PJ65" s="341">
        <f t="shared" si="54"/>
        <v>1</v>
      </c>
      <c r="PK65" s="144">
        <v>1</v>
      </c>
      <c r="PL65" s="144">
        <v>1</v>
      </c>
      <c r="PM65" s="144">
        <v>1</v>
      </c>
      <c r="PN65" s="144">
        <v>1</v>
      </c>
      <c r="PO65" s="471">
        <v>1</v>
      </c>
      <c r="PP65" s="144">
        <v>1</v>
      </c>
      <c r="PQ65" s="144">
        <v>1</v>
      </c>
      <c r="PR65" s="144">
        <v>1</v>
      </c>
      <c r="PS65" s="144">
        <v>1</v>
      </c>
      <c r="PT65" s="144">
        <v>1</v>
      </c>
      <c r="PU65" s="144">
        <v>1</v>
      </c>
      <c r="PV65" s="144">
        <v>0</v>
      </c>
      <c r="PW65" s="144">
        <v>0</v>
      </c>
      <c r="PX65" s="144">
        <v>0</v>
      </c>
      <c r="PY65" s="144">
        <v>0</v>
      </c>
      <c r="PZ65" s="144">
        <v>0</v>
      </c>
      <c r="QA65" s="144">
        <v>0</v>
      </c>
      <c r="QB65" s="144">
        <v>0</v>
      </c>
      <c r="QC65" s="144">
        <v>0</v>
      </c>
      <c r="QD65" s="144">
        <v>0</v>
      </c>
      <c r="QE65" s="144">
        <v>0</v>
      </c>
      <c r="QF65" s="144">
        <v>0</v>
      </c>
      <c r="QG65" s="144">
        <v>0</v>
      </c>
      <c r="QH65" s="144">
        <v>0</v>
      </c>
      <c r="QI65" s="144">
        <v>0</v>
      </c>
      <c r="QJ65" s="144">
        <v>0</v>
      </c>
      <c r="QK65" s="144">
        <v>0</v>
      </c>
      <c r="QL65" s="144">
        <v>0</v>
      </c>
      <c r="QM65" s="144">
        <v>0</v>
      </c>
      <c r="QN65" s="144">
        <v>0</v>
      </c>
      <c r="QO65" s="144">
        <v>0</v>
      </c>
      <c r="QP65" s="144">
        <v>0</v>
      </c>
      <c r="QQ65" s="144">
        <v>0</v>
      </c>
      <c r="QR65" s="144">
        <v>0</v>
      </c>
    </row>
    <row r="66" spans="1:460" s="144" customFormat="1" x14ac:dyDescent="0.2">
      <c r="A66" s="55"/>
      <c r="B66" s="318">
        <v>6</v>
      </c>
      <c r="C66" s="319">
        <f t="shared" ca="1" si="50"/>
        <v>0</v>
      </c>
      <c r="D66" s="320">
        <f t="shared" ca="1" si="55"/>
        <v>0</v>
      </c>
      <c r="E66" s="323">
        <f t="shared" ca="1" si="56"/>
        <v>11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51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57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58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59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  <c r="OU66" s="144">
        <v>0</v>
      </c>
      <c r="OV66" s="144">
        <v>0</v>
      </c>
      <c r="OW66" s="144">
        <v>0</v>
      </c>
      <c r="OX66" s="144">
        <v>0</v>
      </c>
      <c r="OY66" s="341">
        <f t="shared" si="52"/>
        <v>0</v>
      </c>
      <c r="OZ66" s="144">
        <v>0</v>
      </c>
      <c r="PA66" s="144">
        <v>0</v>
      </c>
      <c r="PB66" s="144">
        <v>0</v>
      </c>
      <c r="PC66" s="144">
        <v>0</v>
      </c>
      <c r="PD66" s="144">
        <v>0</v>
      </c>
      <c r="PE66" s="144">
        <v>0</v>
      </c>
      <c r="PF66" s="144">
        <v>0</v>
      </c>
      <c r="PG66" s="341">
        <f t="shared" si="53"/>
        <v>0</v>
      </c>
      <c r="PH66" s="144">
        <v>0</v>
      </c>
      <c r="PI66" s="144">
        <v>0</v>
      </c>
      <c r="PJ66" s="341">
        <f t="shared" si="54"/>
        <v>0</v>
      </c>
      <c r="PK66" s="144">
        <v>0</v>
      </c>
      <c r="PL66" s="144">
        <v>0</v>
      </c>
      <c r="PM66" s="144">
        <v>0</v>
      </c>
      <c r="PN66" s="144">
        <v>0</v>
      </c>
      <c r="PO66" s="471">
        <v>0</v>
      </c>
      <c r="PP66" s="144">
        <v>0</v>
      </c>
      <c r="PQ66" s="144">
        <v>0</v>
      </c>
      <c r="PR66" s="144">
        <v>0</v>
      </c>
      <c r="PS66" s="144">
        <v>0</v>
      </c>
      <c r="PT66" s="144">
        <v>0</v>
      </c>
      <c r="PU66" s="144">
        <v>0</v>
      </c>
      <c r="PV66" s="144">
        <v>0</v>
      </c>
      <c r="PW66" s="144">
        <v>0</v>
      </c>
      <c r="PX66" s="144">
        <v>0</v>
      </c>
      <c r="PY66" s="144">
        <v>0</v>
      </c>
      <c r="PZ66" s="144">
        <v>0</v>
      </c>
      <c r="QA66" s="144">
        <v>0</v>
      </c>
      <c r="QB66" s="144">
        <v>0</v>
      </c>
      <c r="QC66" s="144">
        <v>0</v>
      </c>
      <c r="QD66" s="144">
        <v>0</v>
      </c>
      <c r="QE66" s="144">
        <v>0</v>
      </c>
      <c r="QF66" s="144">
        <v>0</v>
      </c>
      <c r="QG66" s="144">
        <v>0</v>
      </c>
      <c r="QH66" s="144">
        <v>0</v>
      </c>
      <c r="QI66" s="144">
        <v>0</v>
      </c>
      <c r="QJ66" s="144">
        <v>0</v>
      </c>
      <c r="QK66" s="144">
        <v>0</v>
      </c>
      <c r="QL66" s="144">
        <v>0</v>
      </c>
      <c r="QM66" s="144">
        <v>0</v>
      </c>
      <c r="QN66" s="144">
        <v>0</v>
      </c>
      <c r="QO66" s="144">
        <v>0</v>
      </c>
      <c r="QP66" s="144">
        <v>0</v>
      </c>
      <c r="QQ66" s="144">
        <v>0</v>
      </c>
      <c r="QR66" s="144">
        <v>0</v>
      </c>
    </row>
    <row r="67" spans="1:460" s="144" customFormat="1" x14ac:dyDescent="0.2">
      <c r="A67" s="318"/>
      <c r="B67" s="318">
        <v>7</v>
      </c>
      <c r="C67" s="319">
        <f t="shared" ca="1" si="50"/>
        <v>0</v>
      </c>
      <c r="D67" s="320">
        <f t="shared" ca="1" si="55"/>
        <v>0</v>
      </c>
      <c r="E67" s="323">
        <f t="shared" ca="1" si="56"/>
        <v>11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51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57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58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59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  <c r="OU67" s="144">
        <v>0</v>
      </c>
      <c r="OV67" s="144">
        <v>0</v>
      </c>
      <c r="OW67" s="144">
        <v>0</v>
      </c>
      <c r="OX67" s="144">
        <v>0</v>
      </c>
      <c r="OY67" s="341">
        <f t="shared" si="52"/>
        <v>0</v>
      </c>
      <c r="OZ67" s="144">
        <v>0</v>
      </c>
      <c r="PA67" s="144">
        <v>0</v>
      </c>
      <c r="PB67" s="144">
        <v>0</v>
      </c>
      <c r="PC67" s="144">
        <v>0</v>
      </c>
      <c r="PD67" s="144">
        <v>0</v>
      </c>
      <c r="PE67" s="144">
        <v>0</v>
      </c>
      <c r="PF67" s="144">
        <v>0</v>
      </c>
      <c r="PG67" s="341">
        <f t="shared" si="53"/>
        <v>0</v>
      </c>
      <c r="PH67" s="144">
        <v>0</v>
      </c>
      <c r="PI67" s="144">
        <v>0</v>
      </c>
      <c r="PJ67" s="341">
        <f t="shared" si="54"/>
        <v>0</v>
      </c>
      <c r="PK67" s="144">
        <v>0</v>
      </c>
      <c r="PL67" s="144">
        <v>0</v>
      </c>
      <c r="PM67" s="144">
        <v>0</v>
      </c>
      <c r="PN67" s="144">
        <v>0</v>
      </c>
      <c r="PO67" s="471">
        <v>0</v>
      </c>
      <c r="PP67" s="144">
        <v>0</v>
      </c>
      <c r="PQ67" s="144">
        <v>0</v>
      </c>
      <c r="PR67" s="144">
        <v>0</v>
      </c>
      <c r="PS67" s="144">
        <v>0</v>
      </c>
      <c r="PT67" s="144">
        <v>0</v>
      </c>
      <c r="PU67" s="144">
        <v>0</v>
      </c>
      <c r="PV67" s="144">
        <v>0</v>
      </c>
      <c r="PW67" s="144">
        <v>0</v>
      </c>
      <c r="PX67" s="144">
        <v>0</v>
      </c>
      <c r="PY67" s="144">
        <v>0</v>
      </c>
      <c r="PZ67" s="144">
        <v>0</v>
      </c>
      <c r="QA67" s="144">
        <v>0</v>
      </c>
      <c r="QB67" s="144">
        <v>0</v>
      </c>
      <c r="QC67" s="144">
        <v>0</v>
      </c>
      <c r="QD67" s="144">
        <v>1</v>
      </c>
      <c r="QE67" s="144">
        <v>1</v>
      </c>
      <c r="QF67" s="144">
        <v>1</v>
      </c>
      <c r="QG67" s="144">
        <v>1</v>
      </c>
      <c r="QH67" s="144">
        <v>1</v>
      </c>
      <c r="QI67" s="144">
        <v>0</v>
      </c>
      <c r="QJ67" s="144">
        <v>0</v>
      </c>
      <c r="QK67" s="144">
        <v>0</v>
      </c>
      <c r="QL67" s="144">
        <v>0</v>
      </c>
      <c r="QM67" s="144">
        <v>0</v>
      </c>
      <c r="QN67" s="144">
        <v>0</v>
      </c>
      <c r="QO67" s="144">
        <v>0</v>
      </c>
      <c r="QP67" s="144">
        <v>0</v>
      </c>
      <c r="QQ67" s="144">
        <v>0</v>
      </c>
      <c r="QR67" s="144">
        <v>0</v>
      </c>
    </row>
    <row r="68" spans="1:460" s="144" customFormat="1" x14ac:dyDescent="0.2">
      <c r="A68" s="55"/>
      <c r="B68" s="318">
        <v>8</v>
      </c>
      <c r="C68" s="319">
        <f t="shared" ca="1" si="50"/>
        <v>2</v>
      </c>
      <c r="D68" s="320">
        <f t="shared" ca="1" si="55"/>
        <v>1.9627085377821392E-3</v>
      </c>
      <c r="E68" s="323">
        <f t="shared" ca="1" si="56"/>
        <v>9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51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57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58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59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  <c r="OU68" s="144">
        <v>1</v>
      </c>
      <c r="OV68" s="144">
        <v>1</v>
      </c>
      <c r="OW68" s="144">
        <v>1</v>
      </c>
      <c r="OX68" s="144">
        <v>2</v>
      </c>
      <c r="OY68" s="341">
        <f t="shared" si="52"/>
        <v>2.5</v>
      </c>
      <c r="OZ68" s="144">
        <v>3</v>
      </c>
      <c r="PA68" s="144">
        <v>3</v>
      </c>
      <c r="PB68" s="144">
        <v>4</v>
      </c>
      <c r="PC68" s="144">
        <v>4</v>
      </c>
      <c r="PD68" s="144">
        <v>4</v>
      </c>
      <c r="PE68" s="144">
        <v>4</v>
      </c>
      <c r="PF68" s="144">
        <v>4</v>
      </c>
      <c r="PG68" s="341">
        <f t="shared" si="53"/>
        <v>4.5</v>
      </c>
      <c r="PH68" s="144">
        <v>5</v>
      </c>
      <c r="PI68" s="144">
        <v>5</v>
      </c>
      <c r="PJ68" s="341">
        <f t="shared" si="54"/>
        <v>4.5</v>
      </c>
      <c r="PK68" s="144">
        <v>4</v>
      </c>
      <c r="PL68" s="144">
        <v>4</v>
      </c>
      <c r="PM68" s="144">
        <v>2</v>
      </c>
      <c r="PN68" s="144">
        <v>3</v>
      </c>
      <c r="PO68" s="471">
        <v>3</v>
      </c>
      <c r="PP68" s="144">
        <v>2</v>
      </c>
      <c r="PQ68" s="144">
        <v>2</v>
      </c>
      <c r="PR68" s="144">
        <v>1</v>
      </c>
      <c r="PS68" s="144">
        <v>3</v>
      </c>
      <c r="PT68" s="144">
        <v>4</v>
      </c>
      <c r="PU68" s="144">
        <v>9</v>
      </c>
      <c r="PV68" s="144">
        <v>5</v>
      </c>
      <c r="PW68" s="144">
        <v>6</v>
      </c>
      <c r="PX68" s="144">
        <v>5</v>
      </c>
      <c r="PY68" s="144">
        <v>4</v>
      </c>
      <c r="PZ68" s="144">
        <v>4</v>
      </c>
      <c r="QA68" s="144">
        <v>3</v>
      </c>
      <c r="QB68" s="144">
        <v>3</v>
      </c>
      <c r="QC68" s="144">
        <v>3</v>
      </c>
      <c r="QD68" s="144">
        <v>2</v>
      </c>
      <c r="QE68" s="144">
        <v>2</v>
      </c>
      <c r="QF68" s="144">
        <v>2</v>
      </c>
      <c r="QG68" s="144">
        <v>1</v>
      </c>
      <c r="QH68" s="144">
        <v>2</v>
      </c>
      <c r="QI68" s="144">
        <v>2</v>
      </c>
      <c r="QJ68" s="144">
        <v>2</v>
      </c>
      <c r="QK68" s="144">
        <v>3</v>
      </c>
      <c r="QL68" s="144">
        <v>2</v>
      </c>
      <c r="QM68" s="144">
        <v>1</v>
      </c>
      <c r="QN68" s="144">
        <v>1</v>
      </c>
      <c r="QO68" s="144">
        <v>1</v>
      </c>
      <c r="QP68" s="144">
        <v>1</v>
      </c>
      <c r="QQ68" s="144">
        <v>1</v>
      </c>
      <c r="QR68" s="144">
        <v>2</v>
      </c>
    </row>
    <row r="69" spans="1:460" s="144" customFormat="1" x14ac:dyDescent="0.2">
      <c r="A69" s="318"/>
      <c r="B69" s="318">
        <v>9</v>
      </c>
      <c r="C69" s="319">
        <f t="shared" ca="1" si="50"/>
        <v>0</v>
      </c>
      <c r="D69" s="320">
        <f t="shared" ca="1" si="55"/>
        <v>0</v>
      </c>
      <c r="E69" s="323">
        <f t="shared" ca="1" si="56"/>
        <v>11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51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57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58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59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  <c r="OU69" s="144">
        <v>1</v>
      </c>
      <c r="OV69" s="144">
        <v>1</v>
      </c>
      <c r="OW69" s="144">
        <v>0</v>
      </c>
      <c r="OX69" s="144">
        <v>0</v>
      </c>
      <c r="OY69" s="341">
        <f t="shared" si="52"/>
        <v>0.5</v>
      </c>
      <c r="OZ69" s="144">
        <v>1</v>
      </c>
      <c r="PA69" s="144">
        <v>1</v>
      </c>
      <c r="PB69" s="144">
        <v>1</v>
      </c>
      <c r="PC69" s="144">
        <v>1</v>
      </c>
      <c r="PD69" s="144">
        <v>2</v>
      </c>
      <c r="PE69" s="144">
        <v>2</v>
      </c>
      <c r="PF69" s="144">
        <v>2</v>
      </c>
      <c r="PG69" s="341">
        <f t="shared" si="53"/>
        <v>2</v>
      </c>
      <c r="PH69" s="144">
        <v>2</v>
      </c>
      <c r="PI69" s="144">
        <v>2</v>
      </c>
      <c r="PJ69" s="341">
        <f t="shared" si="54"/>
        <v>1.5</v>
      </c>
      <c r="PK69" s="144">
        <v>1</v>
      </c>
      <c r="PL69" s="144">
        <v>1</v>
      </c>
      <c r="PM69" s="144">
        <v>1</v>
      </c>
      <c r="PN69" s="144">
        <v>1</v>
      </c>
      <c r="PO69" s="471">
        <v>1</v>
      </c>
      <c r="PP69" s="144">
        <v>1</v>
      </c>
      <c r="PQ69" s="144">
        <v>1</v>
      </c>
      <c r="PR69" s="144">
        <v>1</v>
      </c>
      <c r="PS69" s="144">
        <v>1</v>
      </c>
      <c r="PT69" s="144">
        <v>1</v>
      </c>
      <c r="PU69" s="144">
        <v>0</v>
      </c>
      <c r="PV69" s="144">
        <v>0</v>
      </c>
      <c r="PW69" s="144">
        <v>0</v>
      </c>
      <c r="PX69" s="144">
        <v>0</v>
      </c>
      <c r="PY69" s="144">
        <v>0</v>
      </c>
      <c r="PZ69" s="144">
        <v>0</v>
      </c>
      <c r="QA69" s="144">
        <v>0</v>
      </c>
      <c r="QB69" s="144">
        <v>0</v>
      </c>
      <c r="QC69" s="144">
        <v>0</v>
      </c>
      <c r="QD69" s="144">
        <v>0</v>
      </c>
      <c r="QE69" s="144">
        <v>0</v>
      </c>
      <c r="QF69" s="144">
        <v>0</v>
      </c>
      <c r="QG69" s="144">
        <v>0</v>
      </c>
      <c r="QH69" s="144">
        <v>0</v>
      </c>
      <c r="QI69" s="144">
        <v>0</v>
      </c>
      <c r="QJ69" s="144">
        <v>0</v>
      </c>
      <c r="QK69" s="144">
        <v>0</v>
      </c>
      <c r="QL69" s="144">
        <v>0</v>
      </c>
      <c r="QM69" s="144">
        <v>0</v>
      </c>
      <c r="QN69" s="144">
        <v>0</v>
      </c>
      <c r="QO69" s="144">
        <v>0</v>
      </c>
      <c r="QP69" s="144">
        <v>0</v>
      </c>
      <c r="QQ69" s="144">
        <v>0</v>
      </c>
      <c r="QR69" s="144">
        <v>0</v>
      </c>
    </row>
    <row r="70" spans="1:460" s="144" customFormat="1" x14ac:dyDescent="0.2">
      <c r="A70" s="55"/>
      <c r="B70" s="318">
        <v>10</v>
      </c>
      <c r="C70" s="319">
        <f t="shared" ca="1" si="50"/>
        <v>0</v>
      </c>
      <c r="D70" s="320">
        <f t="shared" ca="1" si="55"/>
        <v>0</v>
      </c>
      <c r="E70" s="323">
        <f t="shared" ca="1" si="56"/>
        <v>11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51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57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58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59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  <c r="OU70" s="144">
        <v>0</v>
      </c>
      <c r="OV70" s="144">
        <v>0</v>
      </c>
      <c r="OW70" s="144">
        <v>0</v>
      </c>
      <c r="OX70" s="144">
        <v>0</v>
      </c>
      <c r="OY70" s="341">
        <f t="shared" si="52"/>
        <v>0</v>
      </c>
      <c r="OZ70" s="144">
        <v>0</v>
      </c>
      <c r="PA70" s="144">
        <v>0</v>
      </c>
      <c r="PB70" s="144">
        <v>0</v>
      </c>
      <c r="PC70" s="144">
        <v>0</v>
      </c>
      <c r="PD70" s="144">
        <v>0</v>
      </c>
      <c r="PE70" s="144">
        <v>0</v>
      </c>
      <c r="PF70" s="144">
        <v>0</v>
      </c>
      <c r="PG70" s="341">
        <f t="shared" si="53"/>
        <v>0</v>
      </c>
      <c r="PH70" s="144">
        <v>0</v>
      </c>
      <c r="PI70" s="144">
        <v>0</v>
      </c>
      <c r="PJ70" s="341">
        <f t="shared" si="54"/>
        <v>0</v>
      </c>
      <c r="PK70" s="144">
        <v>0</v>
      </c>
      <c r="PL70" s="144">
        <v>0</v>
      </c>
      <c r="PM70" s="144">
        <v>0</v>
      </c>
      <c r="PN70" s="144">
        <v>0</v>
      </c>
      <c r="PO70" s="471">
        <v>0</v>
      </c>
      <c r="PP70" s="144">
        <v>0</v>
      </c>
      <c r="PQ70" s="144">
        <v>0</v>
      </c>
      <c r="PR70" s="144">
        <v>0</v>
      </c>
      <c r="PS70" s="144">
        <v>0</v>
      </c>
      <c r="PT70" s="144">
        <v>0</v>
      </c>
      <c r="PU70" s="144">
        <v>0</v>
      </c>
      <c r="PV70" s="144">
        <v>0</v>
      </c>
      <c r="PW70" s="144">
        <v>0</v>
      </c>
      <c r="PX70" s="144">
        <v>0</v>
      </c>
      <c r="PY70" s="144">
        <v>0</v>
      </c>
      <c r="PZ70" s="144">
        <v>1</v>
      </c>
      <c r="QA70" s="144">
        <v>1</v>
      </c>
      <c r="QB70" s="144">
        <v>1</v>
      </c>
      <c r="QC70" s="144">
        <v>0</v>
      </c>
      <c r="QD70" s="144">
        <v>0</v>
      </c>
      <c r="QE70" s="144">
        <v>0</v>
      </c>
      <c r="QF70" s="144">
        <v>0</v>
      </c>
      <c r="QG70" s="144">
        <v>0</v>
      </c>
      <c r="QH70" s="144">
        <v>0</v>
      </c>
      <c r="QI70" s="144">
        <v>0</v>
      </c>
      <c r="QJ70" s="144">
        <v>0</v>
      </c>
      <c r="QK70" s="144">
        <v>0</v>
      </c>
      <c r="QL70" s="144">
        <v>0</v>
      </c>
      <c r="QM70" s="144">
        <v>0</v>
      </c>
      <c r="QN70" s="144">
        <v>0</v>
      </c>
      <c r="QO70" s="144">
        <v>0</v>
      </c>
      <c r="QP70" s="144">
        <v>0</v>
      </c>
      <c r="QQ70" s="144">
        <v>0</v>
      </c>
      <c r="QR70" s="144">
        <v>0</v>
      </c>
    </row>
    <row r="71" spans="1:460" s="144" customFormat="1" x14ac:dyDescent="0.2">
      <c r="A71" s="318"/>
      <c r="B71" s="318">
        <v>11</v>
      </c>
      <c r="C71" s="319">
        <f t="shared" ca="1" si="50"/>
        <v>0</v>
      </c>
      <c r="D71" s="320">
        <f t="shared" ca="1" si="55"/>
        <v>0</v>
      </c>
      <c r="E71" s="323">
        <f t="shared" ca="1" si="56"/>
        <v>11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51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57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58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59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  <c r="OU71" s="144">
        <v>2</v>
      </c>
      <c r="OV71" s="144">
        <v>2</v>
      </c>
      <c r="OW71" s="144">
        <v>2</v>
      </c>
      <c r="OX71" s="144">
        <v>2</v>
      </c>
      <c r="OY71" s="341">
        <f t="shared" si="52"/>
        <v>1.5</v>
      </c>
      <c r="OZ71" s="144">
        <v>1</v>
      </c>
      <c r="PA71" s="144">
        <v>1</v>
      </c>
      <c r="PB71" s="144">
        <v>0</v>
      </c>
      <c r="PC71" s="144">
        <v>0</v>
      </c>
      <c r="PD71" s="144">
        <v>0</v>
      </c>
      <c r="PE71" s="144">
        <v>0</v>
      </c>
      <c r="PF71" s="144">
        <v>0</v>
      </c>
      <c r="PG71" s="341">
        <f t="shared" si="53"/>
        <v>0</v>
      </c>
      <c r="PH71" s="144">
        <v>0</v>
      </c>
      <c r="PI71" s="144">
        <v>0</v>
      </c>
      <c r="PJ71" s="341">
        <f t="shared" si="54"/>
        <v>0</v>
      </c>
      <c r="PK71" s="144">
        <v>0</v>
      </c>
      <c r="PL71" s="144">
        <v>0</v>
      </c>
      <c r="PM71" s="144">
        <v>0</v>
      </c>
      <c r="PN71" s="144">
        <v>0</v>
      </c>
      <c r="PO71" s="471">
        <v>1</v>
      </c>
      <c r="PP71" s="144">
        <v>1</v>
      </c>
      <c r="PQ71" s="144">
        <v>3</v>
      </c>
      <c r="PR71" s="144">
        <v>1</v>
      </c>
      <c r="PS71" s="144">
        <v>1</v>
      </c>
      <c r="PT71" s="144">
        <v>1</v>
      </c>
      <c r="PU71" s="144">
        <v>2</v>
      </c>
      <c r="PV71" s="144">
        <v>2</v>
      </c>
      <c r="PW71" s="144">
        <v>1</v>
      </c>
      <c r="PX71" s="144">
        <v>1</v>
      </c>
      <c r="PY71" s="144">
        <v>1</v>
      </c>
      <c r="PZ71" s="144">
        <v>1</v>
      </c>
      <c r="QA71" s="144">
        <v>0</v>
      </c>
      <c r="QB71" s="144">
        <v>1</v>
      </c>
      <c r="QC71" s="144">
        <v>1</v>
      </c>
      <c r="QD71" s="144">
        <v>1</v>
      </c>
      <c r="QE71" s="144">
        <v>1</v>
      </c>
      <c r="QF71" s="144">
        <v>1</v>
      </c>
      <c r="QG71" s="144">
        <v>0</v>
      </c>
      <c r="QH71" s="144">
        <v>0</v>
      </c>
      <c r="QI71" s="144">
        <v>0</v>
      </c>
      <c r="QJ71" s="144">
        <v>0</v>
      </c>
      <c r="QK71" s="144">
        <v>0</v>
      </c>
      <c r="QL71" s="144">
        <v>0</v>
      </c>
      <c r="QM71" s="144">
        <v>0</v>
      </c>
      <c r="QN71" s="144">
        <v>0</v>
      </c>
      <c r="QO71" s="144">
        <v>0</v>
      </c>
      <c r="QP71" s="144">
        <v>0</v>
      </c>
      <c r="QQ71" s="144">
        <v>0</v>
      </c>
      <c r="QR71" s="144">
        <v>0</v>
      </c>
    </row>
    <row r="72" spans="1:460" s="144" customFormat="1" x14ac:dyDescent="0.2">
      <c r="A72" s="55"/>
      <c r="B72" s="318">
        <v>12</v>
      </c>
      <c r="C72" s="319">
        <f t="shared" ca="1" si="50"/>
        <v>7</v>
      </c>
      <c r="D72" s="320">
        <f t="shared" ca="1" si="55"/>
        <v>7.5349838536060282E-3</v>
      </c>
      <c r="E72" s="323">
        <f t="shared" ca="1" si="56"/>
        <v>4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51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57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58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59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  <c r="OU72" s="144">
        <v>7</v>
      </c>
      <c r="OV72" s="144">
        <v>5</v>
      </c>
      <c r="OW72" s="144">
        <v>6</v>
      </c>
      <c r="OX72" s="144">
        <v>5</v>
      </c>
      <c r="OY72" s="341">
        <f t="shared" si="52"/>
        <v>5.5</v>
      </c>
      <c r="OZ72" s="144">
        <v>6</v>
      </c>
      <c r="PA72" s="144">
        <v>7</v>
      </c>
      <c r="PB72" s="144">
        <v>5</v>
      </c>
      <c r="PC72" s="144">
        <v>5</v>
      </c>
      <c r="PD72" s="144">
        <v>5</v>
      </c>
      <c r="PE72" s="144">
        <v>5</v>
      </c>
      <c r="PF72" s="144">
        <v>6</v>
      </c>
      <c r="PG72" s="341">
        <f t="shared" si="53"/>
        <v>5.5</v>
      </c>
      <c r="PH72" s="144">
        <v>5</v>
      </c>
      <c r="PI72" s="144">
        <v>2</v>
      </c>
      <c r="PJ72" s="341">
        <f t="shared" si="54"/>
        <v>2.5</v>
      </c>
      <c r="PK72" s="144">
        <v>3</v>
      </c>
      <c r="PL72" s="144">
        <v>2</v>
      </c>
      <c r="PM72" s="144">
        <v>3</v>
      </c>
      <c r="PN72" s="144">
        <v>4</v>
      </c>
      <c r="PO72" s="471">
        <v>4</v>
      </c>
      <c r="PP72" s="144">
        <v>3</v>
      </c>
      <c r="PQ72" s="144">
        <v>4</v>
      </c>
      <c r="PR72" s="144">
        <v>8</v>
      </c>
      <c r="PS72" s="144">
        <v>8</v>
      </c>
      <c r="PT72" s="144">
        <v>7</v>
      </c>
      <c r="PU72" s="144">
        <v>5</v>
      </c>
      <c r="PV72" s="144">
        <v>3</v>
      </c>
      <c r="PW72" s="144">
        <v>5</v>
      </c>
      <c r="PX72" s="144">
        <v>6</v>
      </c>
      <c r="PY72" s="144">
        <v>5</v>
      </c>
      <c r="PZ72" s="144">
        <v>6</v>
      </c>
      <c r="QA72" s="144">
        <v>7</v>
      </c>
      <c r="QB72" s="144">
        <v>3</v>
      </c>
      <c r="QC72" s="144">
        <v>3</v>
      </c>
      <c r="QD72" s="144">
        <v>3</v>
      </c>
      <c r="QE72" s="144">
        <v>4</v>
      </c>
      <c r="QF72" s="144">
        <v>4</v>
      </c>
      <c r="QG72" s="144">
        <v>5</v>
      </c>
      <c r="QH72" s="144">
        <v>5</v>
      </c>
      <c r="QI72" s="144">
        <v>4</v>
      </c>
      <c r="QJ72" s="144">
        <v>3</v>
      </c>
      <c r="QK72" s="144">
        <v>4</v>
      </c>
      <c r="QL72" s="144">
        <v>4</v>
      </c>
      <c r="QM72" s="144">
        <v>5</v>
      </c>
      <c r="QN72" s="144">
        <v>5</v>
      </c>
      <c r="QO72" s="144">
        <v>5</v>
      </c>
      <c r="QP72" s="144">
        <v>7</v>
      </c>
      <c r="QQ72" s="144">
        <v>6</v>
      </c>
      <c r="QR72" s="144">
        <v>7</v>
      </c>
    </row>
    <row r="73" spans="1:460" s="144" customFormat="1" x14ac:dyDescent="0.2">
      <c r="A73" s="318"/>
      <c r="B73" s="318">
        <v>13</v>
      </c>
      <c r="C73" s="319">
        <f t="shared" ca="1" si="50"/>
        <v>1</v>
      </c>
      <c r="D73" s="320">
        <f t="shared" ca="1" si="55"/>
        <v>6.8493150684931503E-3</v>
      </c>
      <c r="E73" s="323">
        <f t="shared" ca="1" si="56"/>
        <v>6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51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57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58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59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  <c r="OU73" s="144">
        <v>0</v>
      </c>
      <c r="OV73" s="144">
        <v>0</v>
      </c>
      <c r="OW73" s="144">
        <v>1</v>
      </c>
      <c r="OX73" s="144">
        <v>1</v>
      </c>
      <c r="OY73" s="341">
        <f t="shared" si="52"/>
        <v>1</v>
      </c>
      <c r="OZ73" s="144">
        <v>1</v>
      </c>
      <c r="PA73" s="144">
        <v>1</v>
      </c>
      <c r="PB73" s="144">
        <v>1</v>
      </c>
      <c r="PC73" s="144">
        <v>1</v>
      </c>
      <c r="PD73" s="144">
        <v>1</v>
      </c>
      <c r="PE73" s="144">
        <v>0</v>
      </c>
      <c r="PF73" s="144">
        <v>0</v>
      </c>
      <c r="PG73" s="341">
        <f t="shared" si="53"/>
        <v>0</v>
      </c>
      <c r="PH73" s="144">
        <v>0</v>
      </c>
      <c r="PI73" s="144">
        <v>0</v>
      </c>
      <c r="PJ73" s="341">
        <f t="shared" si="54"/>
        <v>0</v>
      </c>
      <c r="PK73" s="144">
        <v>0</v>
      </c>
      <c r="PL73" s="144">
        <v>0</v>
      </c>
      <c r="PM73" s="144">
        <v>0</v>
      </c>
      <c r="PN73" s="144">
        <v>0</v>
      </c>
      <c r="PO73" s="471">
        <v>0</v>
      </c>
      <c r="PP73" s="144">
        <v>0</v>
      </c>
      <c r="PQ73" s="144">
        <v>0</v>
      </c>
      <c r="PR73" s="144">
        <v>0</v>
      </c>
      <c r="PS73" s="144">
        <v>0</v>
      </c>
      <c r="PT73" s="144">
        <v>0</v>
      </c>
      <c r="PU73" s="144">
        <v>0</v>
      </c>
      <c r="PV73" s="144">
        <v>0</v>
      </c>
      <c r="PW73" s="144">
        <v>0</v>
      </c>
      <c r="PX73" s="144">
        <v>0</v>
      </c>
      <c r="PY73" s="144">
        <v>0</v>
      </c>
      <c r="PZ73" s="144">
        <v>0</v>
      </c>
      <c r="QA73" s="144">
        <v>0</v>
      </c>
      <c r="QB73" s="144">
        <v>0</v>
      </c>
      <c r="QC73" s="144">
        <v>0</v>
      </c>
      <c r="QD73" s="144">
        <v>0</v>
      </c>
      <c r="QE73" s="144">
        <v>0</v>
      </c>
      <c r="QF73" s="144">
        <v>0</v>
      </c>
      <c r="QG73" s="144">
        <v>0</v>
      </c>
      <c r="QH73" s="144">
        <v>0</v>
      </c>
      <c r="QI73" s="144">
        <v>0</v>
      </c>
      <c r="QJ73" s="144">
        <v>0</v>
      </c>
      <c r="QK73" s="144">
        <v>0</v>
      </c>
      <c r="QL73" s="144">
        <v>0</v>
      </c>
      <c r="QM73" s="144">
        <v>0</v>
      </c>
      <c r="QN73" s="144">
        <v>0</v>
      </c>
      <c r="QO73" s="144">
        <v>0</v>
      </c>
      <c r="QP73" s="144">
        <v>1</v>
      </c>
      <c r="QQ73" s="144">
        <v>1</v>
      </c>
      <c r="QR73" s="144">
        <v>1</v>
      </c>
    </row>
    <row r="74" spans="1:460" s="144" customFormat="1" x14ac:dyDescent="0.2">
      <c r="A74" s="55"/>
      <c r="B74" s="318">
        <v>14</v>
      </c>
      <c r="C74" s="319">
        <f t="shared" ca="1" si="50"/>
        <v>1</v>
      </c>
      <c r="D74" s="320">
        <f t="shared" ca="1" si="55"/>
        <v>3.1948881789137379E-3</v>
      </c>
      <c r="E74" s="323">
        <f t="shared" ca="1" si="56"/>
        <v>7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51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57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58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59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  <c r="OU74" s="144">
        <v>0</v>
      </c>
      <c r="OV74" s="144">
        <v>0</v>
      </c>
      <c r="OW74" s="144">
        <v>0</v>
      </c>
      <c r="OX74" s="144">
        <v>0</v>
      </c>
      <c r="OY74" s="341">
        <f t="shared" si="52"/>
        <v>0.5</v>
      </c>
      <c r="OZ74" s="144">
        <v>1</v>
      </c>
      <c r="PA74" s="144">
        <v>0</v>
      </c>
      <c r="PB74" s="144">
        <v>0</v>
      </c>
      <c r="PC74" s="144">
        <v>0</v>
      </c>
      <c r="PD74" s="144">
        <v>0</v>
      </c>
      <c r="PE74" s="144">
        <v>1</v>
      </c>
      <c r="PF74" s="144">
        <v>1</v>
      </c>
      <c r="PG74" s="341">
        <f t="shared" si="53"/>
        <v>1</v>
      </c>
      <c r="PH74" s="144">
        <v>1</v>
      </c>
      <c r="PI74" s="144">
        <v>1</v>
      </c>
      <c r="PJ74" s="341">
        <f t="shared" si="54"/>
        <v>0.5</v>
      </c>
      <c r="PK74" s="144">
        <v>0</v>
      </c>
      <c r="PL74" s="144">
        <v>1</v>
      </c>
      <c r="PM74" s="144">
        <v>1</v>
      </c>
      <c r="PN74" s="144">
        <v>1</v>
      </c>
      <c r="PO74" s="471">
        <v>1</v>
      </c>
      <c r="PP74" s="144">
        <v>1</v>
      </c>
      <c r="PQ74" s="144">
        <v>1</v>
      </c>
      <c r="PR74" s="144">
        <v>2</v>
      </c>
      <c r="PS74" s="144">
        <v>2</v>
      </c>
      <c r="PT74" s="144">
        <v>2</v>
      </c>
      <c r="PU74" s="144">
        <v>1</v>
      </c>
      <c r="PV74" s="144">
        <v>1</v>
      </c>
      <c r="PW74" s="144">
        <v>1</v>
      </c>
      <c r="PX74" s="144">
        <v>2</v>
      </c>
      <c r="PY74" s="144">
        <v>2</v>
      </c>
      <c r="PZ74" s="144">
        <v>2</v>
      </c>
      <c r="QA74" s="144">
        <v>2</v>
      </c>
      <c r="QB74" s="144">
        <v>2</v>
      </c>
      <c r="QC74" s="144">
        <v>1</v>
      </c>
      <c r="QD74" s="144">
        <v>0</v>
      </c>
      <c r="QE74" s="144">
        <v>0</v>
      </c>
      <c r="QF74" s="144">
        <v>0</v>
      </c>
      <c r="QG74" s="144">
        <v>0</v>
      </c>
      <c r="QH74" s="144">
        <v>1</v>
      </c>
      <c r="QI74" s="144">
        <v>1</v>
      </c>
      <c r="QJ74" s="144">
        <v>1</v>
      </c>
      <c r="QK74" s="144">
        <v>1</v>
      </c>
      <c r="QL74" s="144">
        <v>0</v>
      </c>
      <c r="QM74" s="144">
        <v>1</v>
      </c>
      <c r="QN74" s="144">
        <v>1</v>
      </c>
      <c r="QO74" s="144">
        <v>1</v>
      </c>
      <c r="QP74" s="144">
        <v>1</v>
      </c>
      <c r="QQ74" s="144">
        <v>1</v>
      </c>
      <c r="QR74" s="144">
        <v>1</v>
      </c>
    </row>
    <row r="75" spans="1:460" s="144" customFormat="1" x14ac:dyDescent="0.2">
      <c r="A75" s="318"/>
      <c r="B75" s="318">
        <v>15</v>
      </c>
      <c r="C75" s="319">
        <f t="shared" ca="1" si="50"/>
        <v>1</v>
      </c>
      <c r="D75" s="320">
        <f t="shared" ca="1" si="55"/>
        <v>2.3148148148148147E-3</v>
      </c>
      <c r="E75" s="323">
        <f t="shared" ca="1" si="56"/>
        <v>8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51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57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58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59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  <c r="OU75" s="144">
        <v>6</v>
      </c>
      <c r="OV75" s="144">
        <v>7</v>
      </c>
      <c r="OW75" s="144">
        <v>8</v>
      </c>
      <c r="OX75" s="144">
        <v>7</v>
      </c>
      <c r="OY75" s="341">
        <f t="shared" si="52"/>
        <v>9</v>
      </c>
      <c r="OZ75" s="144">
        <v>11</v>
      </c>
      <c r="PA75" s="144">
        <v>10</v>
      </c>
      <c r="PB75" s="144">
        <v>9</v>
      </c>
      <c r="PC75" s="144">
        <v>9</v>
      </c>
      <c r="PD75" s="144">
        <v>9</v>
      </c>
      <c r="PE75" s="144">
        <v>8</v>
      </c>
      <c r="PF75" s="144">
        <v>9</v>
      </c>
      <c r="PG75" s="341">
        <f t="shared" si="53"/>
        <v>6.5</v>
      </c>
      <c r="PH75" s="144">
        <v>4</v>
      </c>
      <c r="PI75" s="144">
        <v>3</v>
      </c>
      <c r="PJ75" s="341">
        <f t="shared" si="54"/>
        <v>6.5</v>
      </c>
      <c r="PK75" s="144">
        <v>10</v>
      </c>
      <c r="PL75" s="144">
        <v>10</v>
      </c>
      <c r="PM75" s="144">
        <v>14</v>
      </c>
      <c r="PN75" s="144">
        <v>14</v>
      </c>
      <c r="PO75" s="471">
        <v>20</v>
      </c>
      <c r="PP75" s="144">
        <v>19</v>
      </c>
      <c r="PQ75" s="144">
        <v>20</v>
      </c>
      <c r="PR75" s="144">
        <v>21</v>
      </c>
      <c r="PS75" s="144">
        <v>19</v>
      </c>
      <c r="PT75" s="144">
        <v>20</v>
      </c>
      <c r="PU75" s="144">
        <v>20</v>
      </c>
      <c r="PV75" s="144">
        <v>14</v>
      </c>
      <c r="PW75" s="144">
        <v>14</v>
      </c>
      <c r="PX75" s="144">
        <v>15</v>
      </c>
      <c r="PY75" s="144">
        <v>15</v>
      </c>
      <c r="PZ75" s="144">
        <v>11</v>
      </c>
      <c r="QA75" s="144">
        <v>5</v>
      </c>
      <c r="QB75" s="144">
        <v>3</v>
      </c>
      <c r="QC75" s="144">
        <v>3</v>
      </c>
      <c r="QD75" s="144">
        <v>0</v>
      </c>
      <c r="QE75" s="144">
        <v>0</v>
      </c>
      <c r="QF75" s="144">
        <v>1</v>
      </c>
      <c r="QG75" s="144">
        <v>1</v>
      </c>
      <c r="QH75" s="144">
        <v>1</v>
      </c>
      <c r="QI75" s="144">
        <v>1</v>
      </c>
      <c r="QJ75" s="144">
        <v>0</v>
      </c>
      <c r="QK75" s="144">
        <v>0</v>
      </c>
      <c r="QL75" s="144">
        <v>0</v>
      </c>
      <c r="QM75" s="144">
        <v>0</v>
      </c>
      <c r="QN75" s="144">
        <v>0</v>
      </c>
      <c r="QO75" s="144">
        <v>0</v>
      </c>
      <c r="QP75" s="144">
        <v>0</v>
      </c>
      <c r="QQ75" s="144">
        <v>1</v>
      </c>
      <c r="QR75" s="144">
        <v>1</v>
      </c>
    </row>
    <row r="76" spans="1:460" s="144" customFormat="1" x14ac:dyDescent="0.2">
      <c r="A76" s="55"/>
      <c r="B76" s="318">
        <v>16</v>
      </c>
      <c r="C76" s="319">
        <f t="shared" ca="1" si="50"/>
        <v>0</v>
      </c>
      <c r="D76" s="320">
        <f t="shared" ca="1" si="55"/>
        <v>0</v>
      </c>
      <c r="E76" s="323">
        <f t="shared" ca="1" si="56"/>
        <v>11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51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57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58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59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  <c r="OU76" s="144">
        <v>0</v>
      </c>
      <c r="OV76" s="144">
        <v>0</v>
      </c>
      <c r="OW76" s="144">
        <v>1</v>
      </c>
      <c r="OX76" s="144">
        <v>1</v>
      </c>
      <c r="OY76" s="341">
        <f t="shared" si="52"/>
        <v>1</v>
      </c>
      <c r="OZ76" s="144">
        <v>1</v>
      </c>
      <c r="PA76" s="144">
        <v>1</v>
      </c>
      <c r="PB76" s="144">
        <v>1</v>
      </c>
      <c r="PC76" s="144">
        <v>1</v>
      </c>
      <c r="PD76" s="144">
        <v>0</v>
      </c>
      <c r="PE76" s="144">
        <v>0</v>
      </c>
      <c r="PF76" s="144">
        <v>0</v>
      </c>
      <c r="PG76" s="341">
        <f t="shared" si="53"/>
        <v>1</v>
      </c>
      <c r="PH76" s="144">
        <v>2</v>
      </c>
      <c r="PI76" s="144">
        <v>2</v>
      </c>
      <c r="PJ76" s="341">
        <f t="shared" si="54"/>
        <v>1</v>
      </c>
      <c r="PK76" s="144">
        <v>0</v>
      </c>
      <c r="PL76" s="144">
        <v>0</v>
      </c>
      <c r="PM76" s="144">
        <v>0</v>
      </c>
      <c r="PN76" s="144">
        <v>0</v>
      </c>
      <c r="PO76" s="471">
        <v>0</v>
      </c>
      <c r="PP76" s="144">
        <v>0</v>
      </c>
      <c r="PQ76" s="144">
        <v>0</v>
      </c>
      <c r="PR76" s="144">
        <v>0</v>
      </c>
      <c r="PS76" s="144">
        <v>1</v>
      </c>
      <c r="PT76" s="144">
        <v>2</v>
      </c>
      <c r="PU76" s="144">
        <v>2</v>
      </c>
      <c r="PV76" s="144">
        <v>1</v>
      </c>
      <c r="PW76" s="144">
        <v>0</v>
      </c>
      <c r="PX76" s="144">
        <v>0</v>
      </c>
      <c r="PY76" s="144">
        <v>0</v>
      </c>
      <c r="PZ76" s="144">
        <v>0</v>
      </c>
      <c r="QA76" s="144">
        <v>0</v>
      </c>
      <c r="QB76" s="144">
        <v>0</v>
      </c>
      <c r="QC76" s="144">
        <v>0</v>
      </c>
      <c r="QD76" s="144">
        <v>0</v>
      </c>
      <c r="QE76" s="144">
        <v>0</v>
      </c>
      <c r="QF76" s="144">
        <v>0</v>
      </c>
      <c r="QG76" s="144">
        <v>0</v>
      </c>
      <c r="QH76" s="144">
        <v>0</v>
      </c>
      <c r="QI76" s="144">
        <v>0</v>
      </c>
      <c r="QJ76" s="144">
        <v>0</v>
      </c>
      <c r="QK76" s="144">
        <v>0</v>
      </c>
      <c r="QL76" s="144">
        <v>0</v>
      </c>
      <c r="QM76" s="144">
        <v>0</v>
      </c>
      <c r="QN76" s="144">
        <v>0</v>
      </c>
      <c r="QO76" s="144">
        <v>0</v>
      </c>
      <c r="QP76" s="144">
        <v>0</v>
      </c>
      <c r="QQ76" s="144">
        <v>0</v>
      </c>
      <c r="QR76" s="144">
        <v>0</v>
      </c>
    </row>
    <row r="77" spans="1:460" s="144" customFormat="1" x14ac:dyDescent="0.2">
      <c r="A77" s="318"/>
      <c r="B77" s="318">
        <v>17</v>
      </c>
      <c r="C77" s="319">
        <f t="shared" ca="1" si="50"/>
        <v>2</v>
      </c>
      <c r="D77" s="320">
        <f t="shared" ca="1" si="55"/>
        <v>6.993006993006993E-3</v>
      </c>
      <c r="E77" s="323">
        <f t="shared" ca="1" si="56"/>
        <v>5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51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57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58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59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  <c r="OU77" s="144">
        <v>2</v>
      </c>
      <c r="OV77" s="144">
        <v>2</v>
      </c>
      <c r="OW77" s="144">
        <v>2</v>
      </c>
      <c r="OX77" s="144">
        <v>3</v>
      </c>
      <c r="OY77" s="341">
        <f t="shared" si="52"/>
        <v>3</v>
      </c>
      <c r="OZ77" s="144">
        <v>3</v>
      </c>
      <c r="PA77" s="144">
        <v>3</v>
      </c>
      <c r="PB77" s="144">
        <v>3</v>
      </c>
      <c r="PC77" s="144">
        <v>3</v>
      </c>
      <c r="PD77" s="144">
        <v>3</v>
      </c>
      <c r="PE77" s="144">
        <v>3</v>
      </c>
      <c r="PF77" s="144">
        <v>3</v>
      </c>
      <c r="PG77" s="341">
        <f t="shared" si="53"/>
        <v>3</v>
      </c>
      <c r="PH77" s="144">
        <v>3</v>
      </c>
      <c r="PI77" s="144">
        <v>2</v>
      </c>
      <c r="PJ77" s="341">
        <f t="shared" si="54"/>
        <v>2</v>
      </c>
      <c r="PK77" s="144">
        <v>2</v>
      </c>
      <c r="PL77" s="144">
        <v>3</v>
      </c>
      <c r="PM77" s="144">
        <v>2</v>
      </c>
      <c r="PN77" s="144">
        <v>4</v>
      </c>
      <c r="PO77" s="471">
        <v>4</v>
      </c>
      <c r="PP77" s="144">
        <v>3</v>
      </c>
      <c r="PQ77" s="144">
        <v>2</v>
      </c>
      <c r="PR77" s="144">
        <v>3</v>
      </c>
      <c r="PS77" s="144">
        <v>3</v>
      </c>
      <c r="PT77" s="144">
        <v>3</v>
      </c>
      <c r="PU77" s="144">
        <v>3</v>
      </c>
      <c r="PV77" s="144">
        <v>3</v>
      </c>
      <c r="PW77" s="144">
        <v>3</v>
      </c>
      <c r="PX77" s="144">
        <v>2</v>
      </c>
      <c r="PY77" s="144">
        <v>2</v>
      </c>
      <c r="PZ77" s="144">
        <v>2</v>
      </c>
      <c r="QA77" s="144">
        <v>2</v>
      </c>
      <c r="QB77" s="144">
        <v>2</v>
      </c>
      <c r="QC77" s="144">
        <v>2</v>
      </c>
      <c r="QD77" s="144">
        <v>2</v>
      </c>
      <c r="QE77" s="144">
        <v>1</v>
      </c>
      <c r="QF77" s="144">
        <v>1</v>
      </c>
      <c r="QG77" s="144">
        <v>1</v>
      </c>
      <c r="QH77" s="144">
        <v>1</v>
      </c>
      <c r="QI77" s="144">
        <v>1</v>
      </c>
      <c r="QJ77" s="144">
        <v>1</v>
      </c>
      <c r="QK77" s="144">
        <v>0</v>
      </c>
      <c r="QL77" s="144">
        <v>0</v>
      </c>
      <c r="QM77" s="144">
        <v>0</v>
      </c>
      <c r="QN77" s="144">
        <v>0</v>
      </c>
      <c r="QO77" s="144">
        <v>0</v>
      </c>
      <c r="QP77" s="144">
        <v>1</v>
      </c>
      <c r="QQ77" s="144">
        <v>2</v>
      </c>
      <c r="QR77" s="144">
        <v>2</v>
      </c>
    </row>
    <row r="78" spans="1:460" s="144" customFormat="1" x14ac:dyDescent="0.2">
      <c r="A78" s="55"/>
      <c r="B78" s="318">
        <v>18</v>
      </c>
      <c r="C78" s="319">
        <f t="shared" ca="1" si="50"/>
        <v>0</v>
      </c>
      <c r="D78" s="320">
        <f t="shared" ca="1" si="55"/>
        <v>0</v>
      </c>
      <c r="E78" s="323">
        <f t="shared" ca="1" si="56"/>
        <v>11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51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57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58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59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  <c r="OU78" s="144">
        <v>0</v>
      </c>
      <c r="OV78" s="144">
        <v>0</v>
      </c>
      <c r="OW78" s="144">
        <v>0</v>
      </c>
      <c r="OX78" s="144">
        <v>0</v>
      </c>
      <c r="OY78" s="341">
        <f t="shared" si="52"/>
        <v>0.5</v>
      </c>
      <c r="OZ78" s="144">
        <v>1</v>
      </c>
      <c r="PA78" s="144">
        <v>1</v>
      </c>
      <c r="PB78" s="144">
        <v>1</v>
      </c>
      <c r="PC78" s="144">
        <v>1</v>
      </c>
      <c r="PD78" s="144">
        <v>0</v>
      </c>
      <c r="PE78" s="144">
        <v>0</v>
      </c>
      <c r="PF78" s="144">
        <v>0</v>
      </c>
      <c r="PG78" s="341">
        <f t="shared" si="53"/>
        <v>0</v>
      </c>
      <c r="PH78" s="144">
        <v>0</v>
      </c>
      <c r="PI78" s="144">
        <v>0</v>
      </c>
      <c r="PJ78" s="341">
        <f t="shared" si="54"/>
        <v>0</v>
      </c>
      <c r="PK78" s="144">
        <v>0</v>
      </c>
      <c r="PL78" s="144">
        <v>0</v>
      </c>
      <c r="PM78" s="144">
        <v>0</v>
      </c>
      <c r="PN78" s="144">
        <v>0</v>
      </c>
      <c r="PO78" s="471">
        <v>0</v>
      </c>
      <c r="PP78" s="144">
        <v>0</v>
      </c>
      <c r="PQ78" s="144">
        <v>0</v>
      </c>
      <c r="PR78" s="144">
        <v>0</v>
      </c>
      <c r="PS78" s="144">
        <v>0</v>
      </c>
      <c r="PT78" s="144">
        <v>0</v>
      </c>
      <c r="PU78" s="144">
        <v>0</v>
      </c>
      <c r="PV78" s="144">
        <v>0</v>
      </c>
      <c r="PW78" s="144">
        <v>0</v>
      </c>
      <c r="PX78" s="144">
        <v>0</v>
      </c>
      <c r="PY78" s="144">
        <v>0</v>
      </c>
      <c r="PZ78" s="144">
        <v>0</v>
      </c>
      <c r="QA78" s="144">
        <v>0</v>
      </c>
      <c r="QB78" s="144">
        <v>0</v>
      </c>
      <c r="QC78" s="144">
        <v>0</v>
      </c>
      <c r="QD78" s="144">
        <v>0</v>
      </c>
      <c r="QE78" s="144">
        <v>0</v>
      </c>
      <c r="QF78" s="144">
        <v>0</v>
      </c>
      <c r="QG78" s="144">
        <v>0</v>
      </c>
      <c r="QH78" s="144">
        <v>0</v>
      </c>
      <c r="QI78" s="144">
        <v>0</v>
      </c>
      <c r="QJ78" s="144">
        <v>0</v>
      </c>
      <c r="QK78" s="144">
        <v>0</v>
      </c>
      <c r="QL78" s="144">
        <v>0</v>
      </c>
      <c r="QM78" s="144">
        <v>0</v>
      </c>
      <c r="QN78" s="144">
        <v>0</v>
      </c>
      <c r="QO78" s="144">
        <v>0</v>
      </c>
      <c r="QP78" s="144">
        <v>0</v>
      </c>
      <c r="QQ78" s="144">
        <v>0</v>
      </c>
      <c r="QR78" s="144">
        <v>0</v>
      </c>
    </row>
    <row r="79" spans="1:460" s="144" customFormat="1" x14ac:dyDescent="0.2">
      <c r="A79" s="318"/>
      <c r="B79" s="318">
        <v>19</v>
      </c>
      <c r="C79" s="319">
        <f t="shared" ca="1" si="50"/>
        <v>0</v>
      </c>
      <c r="D79" s="320">
        <f t="shared" ca="1" si="55"/>
        <v>0</v>
      </c>
      <c r="E79" s="323">
        <f t="shared" ca="1" si="56"/>
        <v>11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51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57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58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59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  <c r="OU79" s="144">
        <v>0</v>
      </c>
      <c r="OV79" s="144">
        <v>0</v>
      </c>
      <c r="OW79" s="144">
        <v>0</v>
      </c>
      <c r="OX79" s="144">
        <v>0</v>
      </c>
      <c r="OY79" s="341">
        <f t="shared" si="52"/>
        <v>0</v>
      </c>
      <c r="OZ79" s="144">
        <v>0</v>
      </c>
      <c r="PA79" s="144">
        <v>0</v>
      </c>
      <c r="PB79" s="144">
        <v>0</v>
      </c>
      <c r="PC79" s="144">
        <v>0</v>
      </c>
      <c r="PD79" s="144">
        <v>1</v>
      </c>
      <c r="PE79" s="144">
        <v>1</v>
      </c>
      <c r="PF79" s="144">
        <v>1</v>
      </c>
      <c r="PG79" s="341">
        <f t="shared" si="53"/>
        <v>1</v>
      </c>
      <c r="PH79" s="144">
        <v>1</v>
      </c>
      <c r="PI79" s="144">
        <v>0</v>
      </c>
      <c r="PJ79" s="341">
        <f t="shared" si="54"/>
        <v>1</v>
      </c>
      <c r="PK79" s="144">
        <v>2</v>
      </c>
      <c r="PL79" s="144">
        <v>2</v>
      </c>
      <c r="PM79" s="144">
        <v>0</v>
      </c>
      <c r="PN79" s="144">
        <v>0</v>
      </c>
      <c r="PO79" s="471">
        <v>0</v>
      </c>
      <c r="PP79" s="144">
        <v>1</v>
      </c>
      <c r="PQ79" s="144">
        <v>1</v>
      </c>
      <c r="PR79" s="144">
        <v>1</v>
      </c>
      <c r="PS79" s="144">
        <v>1</v>
      </c>
      <c r="PT79" s="144">
        <v>1</v>
      </c>
      <c r="PU79" s="144">
        <v>1</v>
      </c>
      <c r="PV79" s="144">
        <v>0</v>
      </c>
      <c r="PW79" s="144">
        <v>0</v>
      </c>
      <c r="PX79" s="144">
        <v>0</v>
      </c>
      <c r="PY79" s="144">
        <v>0</v>
      </c>
      <c r="PZ79" s="144">
        <v>0</v>
      </c>
      <c r="QA79" s="144">
        <v>0</v>
      </c>
      <c r="QB79" s="144">
        <v>0</v>
      </c>
      <c r="QC79" s="144">
        <v>0</v>
      </c>
      <c r="QD79" s="144">
        <v>0</v>
      </c>
      <c r="QE79" s="144">
        <v>0</v>
      </c>
      <c r="QF79" s="144">
        <v>0</v>
      </c>
      <c r="QG79" s="144">
        <v>0</v>
      </c>
      <c r="QH79" s="144">
        <v>0</v>
      </c>
      <c r="QI79" s="144">
        <v>0</v>
      </c>
      <c r="QJ79" s="144">
        <v>0</v>
      </c>
      <c r="QK79" s="144">
        <v>0</v>
      </c>
      <c r="QL79" s="144">
        <v>0</v>
      </c>
      <c r="QM79" s="144">
        <v>0</v>
      </c>
      <c r="QN79" s="144">
        <v>0</v>
      </c>
      <c r="QO79" s="144">
        <v>0</v>
      </c>
      <c r="QP79" s="144">
        <v>0</v>
      </c>
      <c r="QQ79" s="144">
        <v>0</v>
      </c>
      <c r="QR79" s="144">
        <v>0</v>
      </c>
    </row>
    <row r="80" spans="1:460" s="144" customFormat="1" x14ac:dyDescent="0.2">
      <c r="A80" s="55"/>
      <c r="B80" s="318">
        <v>20</v>
      </c>
      <c r="C80" s="319">
        <f t="shared" ca="1" si="50"/>
        <v>9</v>
      </c>
      <c r="D80" s="320">
        <f t="shared" ca="1" si="55"/>
        <v>0.10344827586206896</v>
      </c>
      <c r="E80" s="323">
        <f t="shared" ca="1" si="56"/>
        <v>1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51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57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58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59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  <c r="OU80" s="144">
        <v>2</v>
      </c>
      <c r="OV80" s="144">
        <v>2</v>
      </c>
      <c r="OW80" s="144">
        <v>1</v>
      </c>
      <c r="OX80" s="144">
        <v>1</v>
      </c>
      <c r="OY80" s="341">
        <f t="shared" si="52"/>
        <v>1.5</v>
      </c>
      <c r="OZ80" s="144">
        <v>2</v>
      </c>
      <c r="PA80" s="144">
        <v>1</v>
      </c>
      <c r="PB80" s="144">
        <v>1</v>
      </c>
      <c r="PC80" s="144">
        <v>0</v>
      </c>
      <c r="PD80" s="144">
        <v>0</v>
      </c>
      <c r="PE80" s="144">
        <v>1</v>
      </c>
      <c r="PF80" s="144">
        <v>1</v>
      </c>
      <c r="PG80" s="341">
        <f t="shared" si="53"/>
        <v>0.5</v>
      </c>
      <c r="PH80" s="144">
        <v>0</v>
      </c>
      <c r="PI80" s="144">
        <v>0</v>
      </c>
      <c r="PJ80" s="341">
        <f t="shared" si="54"/>
        <v>0.5</v>
      </c>
      <c r="PK80" s="144">
        <v>1</v>
      </c>
      <c r="PL80" s="144">
        <v>1</v>
      </c>
      <c r="PM80" s="144">
        <v>1</v>
      </c>
      <c r="PN80" s="144">
        <v>2</v>
      </c>
      <c r="PO80" s="471">
        <v>3</v>
      </c>
      <c r="PP80" s="144">
        <v>4</v>
      </c>
      <c r="PQ80" s="144">
        <v>4</v>
      </c>
      <c r="PR80" s="144">
        <v>4</v>
      </c>
      <c r="PS80" s="144">
        <v>4</v>
      </c>
      <c r="PT80" s="144">
        <v>4</v>
      </c>
      <c r="PU80" s="144">
        <v>6</v>
      </c>
      <c r="PV80" s="144">
        <v>7</v>
      </c>
      <c r="PW80" s="144">
        <v>7</v>
      </c>
      <c r="PX80" s="144">
        <v>7</v>
      </c>
      <c r="PY80" s="144">
        <v>5</v>
      </c>
      <c r="PZ80" s="144">
        <v>1</v>
      </c>
      <c r="QA80" s="144">
        <v>2</v>
      </c>
      <c r="QB80" s="144">
        <v>3</v>
      </c>
      <c r="QC80" s="144">
        <v>4</v>
      </c>
      <c r="QD80" s="144">
        <v>3</v>
      </c>
      <c r="QE80" s="144">
        <v>3</v>
      </c>
      <c r="QF80" s="144">
        <v>3</v>
      </c>
      <c r="QG80" s="144">
        <v>3</v>
      </c>
      <c r="QH80" s="144">
        <v>3</v>
      </c>
      <c r="QI80" s="144">
        <v>2</v>
      </c>
      <c r="QJ80" s="144">
        <v>2</v>
      </c>
      <c r="QK80" s="144">
        <v>2</v>
      </c>
      <c r="QL80" s="144">
        <v>2</v>
      </c>
      <c r="QM80" s="144">
        <v>2</v>
      </c>
      <c r="QN80" s="144">
        <v>2</v>
      </c>
      <c r="QO80" s="144">
        <v>2</v>
      </c>
      <c r="QP80" s="144">
        <v>4</v>
      </c>
      <c r="QQ80" s="144">
        <v>9</v>
      </c>
      <c r="QR80" s="144">
        <v>9</v>
      </c>
    </row>
    <row r="81" spans="1:460" s="144" customFormat="1" x14ac:dyDescent="0.2">
      <c r="A81" s="318"/>
      <c r="B81" s="318">
        <v>21</v>
      </c>
      <c r="C81" s="319">
        <f t="shared" ca="1" si="50"/>
        <v>2</v>
      </c>
      <c r="D81" s="320">
        <f t="shared" ca="1" si="55"/>
        <v>8.0000000000000002E-3</v>
      </c>
      <c r="E81" s="323">
        <f t="shared" ca="1" si="56"/>
        <v>3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51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57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58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59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  <c r="OU81" s="144">
        <v>1</v>
      </c>
      <c r="OV81" s="144">
        <v>1</v>
      </c>
      <c r="OW81" s="144">
        <v>2</v>
      </c>
      <c r="OX81" s="144">
        <v>2</v>
      </c>
      <c r="OY81" s="341">
        <f t="shared" si="52"/>
        <v>2</v>
      </c>
      <c r="OZ81" s="144">
        <v>2</v>
      </c>
      <c r="PA81" s="144">
        <v>3</v>
      </c>
      <c r="PB81" s="144">
        <v>2</v>
      </c>
      <c r="PC81" s="144">
        <v>2</v>
      </c>
      <c r="PD81" s="144">
        <v>2</v>
      </c>
      <c r="PE81" s="144">
        <v>3</v>
      </c>
      <c r="PF81" s="144">
        <v>3</v>
      </c>
      <c r="PG81" s="341">
        <f t="shared" si="53"/>
        <v>2</v>
      </c>
      <c r="PH81" s="144">
        <v>1</v>
      </c>
      <c r="PI81" s="144">
        <v>1</v>
      </c>
      <c r="PJ81" s="341">
        <f t="shared" si="54"/>
        <v>1</v>
      </c>
      <c r="PK81" s="144">
        <v>1</v>
      </c>
      <c r="PL81" s="144">
        <v>3</v>
      </c>
      <c r="PM81" s="144">
        <v>3</v>
      </c>
      <c r="PN81" s="144">
        <v>4</v>
      </c>
      <c r="PO81" s="471">
        <v>2</v>
      </c>
      <c r="PP81" s="144">
        <v>2</v>
      </c>
      <c r="PQ81" s="144">
        <v>5</v>
      </c>
      <c r="PR81" s="144">
        <v>4</v>
      </c>
      <c r="PS81" s="144">
        <v>3</v>
      </c>
      <c r="PT81" s="144">
        <v>3</v>
      </c>
      <c r="PU81" s="144">
        <v>3</v>
      </c>
      <c r="PV81" s="144">
        <v>3</v>
      </c>
      <c r="PW81" s="144">
        <v>3</v>
      </c>
      <c r="PX81" s="144">
        <v>2</v>
      </c>
      <c r="PY81" s="144">
        <v>1</v>
      </c>
      <c r="PZ81" s="144">
        <v>2</v>
      </c>
      <c r="QA81" s="144">
        <v>2</v>
      </c>
      <c r="QB81" s="144">
        <v>2</v>
      </c>
      <c r="QC81" s="144">
        <v>1</v>
      </c>
      <c r="QD81" s="144">
        <v>1</v>
      </c>
      <c r="QE81" s="144">
        <v>0</v>
      </c>
      <c r="QF81" s="144">
        <v>0</v>
      </c>
      <c r="QG81" s="144">
        <v>1</v>
      </c>
      <c r="QH81" s="144">
        <v>1</v>
      </c>
      <c r="QI81" s="144">
        <v>1</v>
      </c>
      <c r="QJ81" s="144">
        <v>0</v>
      </c>
      <c r="QK81" s="144">
        <v>0</v>
      </c>
      <c r="QL81" s="144">
        <v>0</v>
      </c>
      <c r="QM81" s="144">
        <v>0</v>
      </c>
      <c r="QN81" s="144">
        <v>0</v>
      </c>
      <c r="QO81" s="144">
        <v>0</v>
      </c>
      <c r="QP81" s="144">
        <v>0</v>
      </c>
      <c r="QQ81" s="144">
        <v>3</v>
      </c>
      <c r="QR81" s="144">
        <v>2</v>
      </c>
    </row>
    <row r="82" spans="1:460" s="144" customFormat="1" x14ac:dyDescent="0.2">
      <c r="A82" s="55"/>
      <c r="B82" s="318">
        <v>22</v>
      </c>
      <c r="C82" s="319">
        <f t="shared" ca="1" si="50"/>
        <v>0</v>
      </c>
      <c r="D82" s="320">
        <f t="shared" ca="1" si="55"/>
        <v>0</v>
      </c>
      <c r="E82" s="323">
        <f t="shared" ca="1" si="56"/>
        <v>11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51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57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58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59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  <c r="OU82" s="144">
        <v>0</v>
      </c>
      <c r="OV82" s="144">
        <v>0</v>
      </c>
      <c r="OW82" s="144">
        <v>0</v>
      </c>
      <c r="OX82" s="144">
        <v>0</v>
      </c>
      <c r="OY82" s="341">
        <f t="shared" si="52"/>
        <v>0</v>
      </c>
      <c r="OZ82" s="144">
        <v>0</v>
      </c>
      <c r="PA82" s="144">
        <v>0</v>
      </c>
      <c r="PB82" s="144">
        <v>1</v>
      </c>
      <c r="PC82" s="144">
        <v>1</v>
      </c>
      <c r="PD82" s="144">
        <v>0</v>
      </c>
      <c r="PE82" s="144">
        <v>0</v>
      </c>
      <c r="PF82" s="144">
        <v>0</v>
      </c>
      <c r="PG82" s="341">
        <f t="shared" si="53"/>
        <v>0</v>
      </c>
      <c r="PH82" s="144">
        <v>0</v>
      </c>
      <c r="PI82" s="144">
        <v>0</v>
      </c>
      <c r="PJ82" s="341">
        <f t="shared" si="54"/>
        <v>0</v>
      </c>
      <c r="PK82" s="144">
        <v>0</v>
      </c>
      <c r="PL82" s="144">
        <v>0</v>
      </c>
      <c r="PM82" s="144">
        <v>0</v>
      </c>
      <c r="PN82" s="144">
        <v>0</v>
      </c>
      <c r="PO82" s="471">
        <v>1</v>
      </c>
      <c r="PP82" s="144">
        <v>0</v>
      </c>
      <c r="PQ82" s="144">
        <v>0</v>
      </c>
      <c r="PR82" s="144">
        <v>0</v>
      </c>
      <c r="PS82" s="144">
        <v>0</v>
      </c>
      <c r="PT82" s="144">
        <v>1</v>
      </c>
      <c r="PU82" s="144">
        <v>1</v>
      </c>
      <c r="PV82" s="144">
        <v>1</v>
      </c>
      <c r="PW82" s="144">
        <v>0</v>
      </c>
      <c r="PX82" s="144">
        <v>0</v>
      </c>
      <c r="PY82" s="144">
        <v>0</v>
      </c>
      <c r="PZ82" s="144">
        <v>0</v>
      </c>
      <c r="QA82" s="144">
        <v>0</v>
      </c>
      <c r="QB82" s="144">
        <v>0</v>
      </c>
      <c r="QC82" s="144">
        <v>0</v>
      </c>
      <c r="QD82" s="144">
        <v>0</v>
      </c>
      <c r="QE82" s="144">
        <v>0</v>
      </c>
      <c r="QF82" s="144">
        <v>0</v>
      </c>
      <c r="QG82" s="144">
        <v>0</v>
      </c>
      <c r="QH82" s="144">
        <v>0</v>
      </c>
      <c r="QI82" s="144">
        <v>0</v>
      </c>
      <c r="QJ82" s="144">
        <v>0</v>
      </c>
      <c r="QK82" s="144">
        <v>0</v>
      </c>
      <c r="QL82" s="144">
        <v>0</v>
      </c>
      <c r="QM82" s="144">
        <v>0</v>
      </c>
      <c r="QN82" s="144">
        <v>0</v>
      </c>
      <c r="QO82" s="144">
        <v>0</v>
      </c>
      <c r="QP82" s="144">
        <v>0</v>
      </c>
      <c r="QQ82" s="144">
        <v>0</v>
      </c>
      <c r="QR82" s="144">
        <v>0</v>
      </c>
    </row>
    <row r="83" spans="1:460" s="144" customFormat="1" x14ac:dyDescent="0.2">
      <c r="A83" s="318"/>
      <c r="B83" s="318">
        <v>23</v>
      </c>
      <c r="C83" s="319">
        <f t="shared" ca="1" si="50"/>
        <v>1</v>
      </c>
      <c r="D83" s="320">
        <f t="shared" ca="1" si="55"/>
        <v>6.6225165562913907E-4</v>
      </c>
      <c r="E83" s="323">
        <f t="shared" ca="1" si="56"/>
        <v>10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51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57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58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59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  <c r="OU83" s="144">
        <v>3</v>
      </c>
      <c r="OV83" s="144">
        <v>6</v>
      </c>
      <c r="OW83" s="144">
        <v>4</v>
      </c>
      <c r="OX83" s="144">
        <v>4</v>
      </c>
      <c r="OY83" s="341">
        <f t="shared" si="52"/>
        <v>4.5</v>
      </c>
      <c r="OZ83" s="144">
        <v>5</v>
      </c>
      <c r="PA83" s="144">
        <v>4</v>
      </c>
      <c r="PB83" s="144">
        <v>3</v>
      </c>
      <c r="PC83" s="144">
        <v>3</v>
      </c>
      <c r="PD83" s="144">
        <v>3</v>
      </c>
      <c r="PE83" s="144">
        <v>2</v>
      </c>
      <c r="PF83" s="144">
        <v>1</v>
      </c>
      <c r="PG83" s="341">
        <f t="shared" si="53"/>
        <v>1</v>
      </c>
      <c r="PH83" s="144">
        <v>1</v>
      </c>
      <c r="PI83" s="144">
        <v>0</v>
      </c>
      <c r="PJ83" s="341">
        <f t="shared" si="54"/>
        <v>0</v>
      </c>
      <c r="PK83" s="144">
        <v>0</v>
      </c>
      <c r="PL83" s="144">
        <v>4</v>
      </c>
      <c r="PM83" s="144">
        <v>6</v>
      </c>
      <c r="PN83" s="144">
        <v>3</v>
      </c>
      <c r="PO83" s="471">
        <v>3</v>
      </c>
      <c r="PP83" s="144">
        <v>3</v>
      </c>
      <c r="PQ83" s="144">
        <v>8</v>
      </c>
      <c r="PR83" s="144">
        <v>5</v>
      </c>
      <c r="PS83" s="144">
        <v>5</v>
      </c>
      <c r="PT83" s="144">
        <v>5</v>
      </c>
      <c r="PU83" s="144">
        <v>6</v>
      </c>
      <c r="PV83" s="144">
        <v>7</v>
      </c>
      <c r="PW83" s="144">
        <v>5</v>
      </c>
      <c r="PX83" s="144">
        <v>6</v>
      </c>
      <c r="PY83" s="144">
        <v>5</v>
      </c>
      <c r="PZ83" s="144">
        <v>3</v>
      </c>
      <c r="QA83" s="144">
        <v>2</v>
      </c>
      <c r="QB83" s="144">
        <v>2</v>
      </c>
      <c r="QC83" s="144">
        <v>3</v>
      </c>
      <c r="QD83" s="144">
        <v>2</v>
      </c>
      <c r="QE83" s="144">
        <v>1</v>
      </c>
      <c r="QF83" s="144">
        <v>1</v>
      </c>
      <c r="QG83" s="144">
        <v>0</v>
      </c>
      <c r="QH83" s="144">
        <v>1</v>
      </c>
      <c r="QI83" s="144">
        <v>0</v>
      </c>
      <c r="QJ83" s="144">
        <v>0</v>
      </c>
      <c r="QK83" s="144">
        <v>0</v>
      </c>
      <c r="QL83" s="144">
        <v>0</v>
      </c>
      <c r="QM83" s="144">
        <v>0</v>
      </c>
      <c r="QN83" s="144">
        <v>0</v>
      </c>
      <c r="QO83" s="144">
        <v>1</v>
      </c>
      <c r="QP83" s="144">
        <v>1</v>
      </c>
      <c r="QQ83" s="144">
        <v>1</v>
      </c>
      <c r="QR83" s="144">
        <v>1</v>
      </c>
    </row>
    <row r="84" spans="1:460" s="144" customFormat="1" x14ac:dyDescent="0.2">
      <c r="A84" s="55"/>
      <c r="B84" s="318">
        <v>24</v>
      </c>
      <c r="C84" s="319">
        <f t="shared" ca="1" si="50"/>
        <v>0</v>
      </c>
      <c r="D84" s="320">
        <f t="shared" ca="1" si="55"/>
        <v>0</v>
      </c>
      <c r="E84" s="323">
        <f t="shared" ca="1" si="56"/>
        <v>11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51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57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58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59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  <c r="OU84" s="144">
        <v>1</v>
      </c>
      <c r="OV84" s="144">
        <v>1</v>
      </c>
      <c r="OW84" s="144">
        <v>1</v>
      </c>
      <c r="OX84" s="144">
        <v>1</v>
      </c>
      <c r="OY84" s="341">
        <f t="shared" si="52"/>
        <v>1</v>
      </c>
      <c r="OZ84" s="144">
        <v>1</v>
      </c>
      <c r="PA84" s="144">
        <v>1</v>
      </c>
      <c r="PB84" s="144">
        <v>1</v>
      </c>
      <c r="PC84" s="144">
        <v>1</v>
      </c>
      <c r="PD84" s="144">
        <v>1</v>
      </c>
      <c r="PE84" s="144">
        <v>1</v>
      </c>
      <c r="PF84" s="144">
        <v>1</v>
      </c>
      <c r="PG84" s="341">
        <f t="shared" si="53"/>
        <v>1</v>
      </c>
      <c r="PH84" s="144">
        <v>1</v>
      </c>
      <c r="PI84" s="144">
        <v>1</v>
      </c>
      <c r="PJ84" s="341">
        <f t="shared" si="54"/>
        <v>1</v>
      </c>
      <c r="PK84" s="144">
        <v>1</v>
      </c>
      <c r="PL84" s="144">
        <v>1</v>
      </c>
      <c r="PM84" s="144">
        <v>0</v>
      </c>
      <c r="PN84" s="144">
        <v>0</v>
      </c>
      <c r="PO84" s="471">
        <v>0</v>
      </c>
      <c r="PP84" s="144">
        <v>0</v>
      </c>
      <c r="PQ84" s="144">
        <v>2</v>
      </c>
      <c r="PR84" s="144">
        <v>2</v>
      </c>
      <c r="PS84" s="144">
        <v>2</v>
      </c>
      <c r="PT84" s="144">
        <v>2</v>
      </c>
      <c r="PU84" s="144">
        <v>2</v>
      </c>
      <c r="PV84" s="144">
        <v>3</v>
      </c>
      <c r="PW84" s="144">
        <v>3</v>
      </c>
      <c r="PX84" s="144">
        <v>2</v>
      </c>
      <c r="PY84" s="144">
        <v>1</v>
      </c>
      <c r="PZ84" s="144">
        <v>0</v>
      </c>
      <c r="QA84" s="144">
        <v>0</v>
      </c>
      <c r="QB84" s="144">
        <v>1</v>
      </c>
      <c r="QC84" s="144">
        <v>0</v>
      </c>
      <c r="QD84" s="144">
        <v>0</v>
      </c>
      <c r="QE84" s="144">
        <v>0</v>
      </c>
      <c r="QF84" s="144">
        <v>0</v>
      </c>
      <c r="QG84" s="144">
        <v>0</v>
      </c>
      <c r="QH84" s="144">
        <v>0</v>
      </c>
      <c r="QI84" s="144">
        <v>0</v>
      </c>
      <c r="QJ84" s="144">
        <v>0</v>
      </c>
      <c r="QK84" s="144">
        <v>0</v>
      </c>
      <c r="QL84" s="144">
        <v>0</v>
      </c>
      <c r="QM84" s="144">
        <v>0</v>
      </c>
      <c r="QN84" s="144">
        <v>0</v>
      </c>
      <c r="QO84" s="144">
        <v>0</v>
      </c>
      <c r="QP84" s="144">
        <v>0</v>
      </c>
      <c r="QQ84" s="144">
        <v>0</v>
      </c>
      <c r="QR84" s="144">
        <v>0</v>
      </c>
    </row>
    <row r="85" spans="1:460" x14ac:dyDescent="0.2">
      <c r="B85" s="27" t="s">
        <v>45</v>
      </c>
      <c r="C85" s="174">
        <f ca="1">SUM(C61:C84)</f>
        <v>27</v>
      </c>
      <c r="D85" s="171">
        <f t="shared" ca="1" si="55"/>
        <v>3.2814778804083618E-3</v>
      </c>
      <c r="E85" s="177"/>
      <c r="F85" s="172"/>
      <c r="G85" s="325">
        <f t="shared" ref="G85:R85" si="60">SUM(G61:G84)</f>
        <v>115</v>
      </c>
      <c r="H85" s="325">
        <f t="shared" si="60"/>
        <v>110</v>
      </c>
      <c r="I85" s="325">
        <f t="shared" si="60"/>
        <v>124</v>
      </c>
      <c r="J85" s="325">
        <f t="shared" si="60"/>
        <v>138</v>
      </c>
      <c r="K85" s="325">
        <f t="shared" si="60"/>
        <v>138</v>
      </c>
      <c r="L85" s="325">
        <f t="shared" si="60"/>
        <v>171</v>
      </c>
      <c r="M85" s="325">
        <f t="shared" si="60"/>
        <v>158</v>
      </c>
      <c r="N85" s="325">
        <f t="shared" si="60"/>
        <v>161</v>
      </c>
      <c r="O85" s="325">
        <f t="shared" si="60"/>
        <v>168</v>
      </c>
      <c r="P85" s="325">
        <f t="shared" si="60"/>
        <v>169</v>
      </c>
      <c r="Q85" s="325">
        <f t="shared" si="60"/>
        <v>177</v>
      </c>
      <c r="R85" s="325">
        <f t="shared" si="60"/>
        <v>173</v>
      </c>
      <c r="S85" s="325">
        <f t="shared" ref="S85:CD85" si="61">SUM(S61:S84)</f>
        <v>188</v>
      </c>
      <c r="T85" s="325">
        <f t="shared" si="61"/>
        <v>176</v>
      </c>
      <c r="U85" s="325">
        <f t="shared" si="61"/>
        <v>159</v>
      </c>
      <c r="V85" s="325">
        <f t="shared" si="61"/>
        <v>161</v>
      </c>
      <c r="W85" s="325">
        <f t="shared" si="61"/>
        <v>174</v>
      </c>
      <c r="X85" s="325">
        <f t="shared" si="61"/>
        <v>181</v>
      </c>
      <c r="Y85" s="325">
        <f t="shared" si="61"/>
        <v>180</v>
      </c>
      <c r="Z85" s="325">
        <f t="shared" si="61"/>
        <v>177</v>
      </c>
      <c r="AA85" s="325">
        <f t="shared" si="61"/>
        <v>182</v>
      </c>
      <c r="AB85" s="325">
        <f t="shared" si="61"/>
        <v>179</v>
      </c>
      <c r="AC85" s="325">
        <f t="shared" si="61"/>
        <v>154</v>
      </c>
      <c r="AD85" s="325">
        <f t="shared" si="61"/>
        <v>150</v>
      </c>
      <c r="AE85" s="325">
        <f t="shared" si="61"/>
        <v>146</v>
      </c>
      <c r="AF85" s="325">
        <f t="shared" si="61"/>
        <v>144</v>
      </c>
      <c r="AG85" s="325">
        <f t="shared" si="61"/>
        <v>133</v>
      </c>
      <c r="AH85" s="325">
        <f t="shared" si="61"/>
        <v>132</v>
      </c>
      <c r="AI85" s="325">
        <f t="shared" si="61"/>
        <v>133</v>
      </c>
      <c r="AJ85" s="325">
        <f t="shared" si="61"/>
        <v>125</v>
      </c>
      <c r="AK85" s="325">
        <f t="shared" si="61"/>
        <v>95</v>
      </c>
      <c r="AL85" s="325">
        <f t="shared" si="61"/>
        <v>100</v>
      </c>
      <c r="AM85" s="325">
        <f t="shared" si="61"/>
        <v>89</v>
      </c>
      <c r="AN85" s="325">
        <f t="shared" si="61"/>
        <v>87</v>
      </c>
      <c r="AO85" s="325">
        <f t="shared" si="61"/>
        <v>110</v>
      </c>
      <c r="AP85" s="325">
        <f t="shared" si="61"/>
        <v>124</v>
      </c>
      <c r="AQ85" s="325">
        <f t="shared" si="61"/>
        <v>138</v>
      </c>
      <c r="AR85" s="325">
        <f t="shared" si="61"/>
        <v>148</v>
      </c>
      <c r="AS85" s="325">
        <f t="shared" si="61"/>
        <v>151</v>
      </c>
      <c r="AT85" s="325">
        <f t="shared" si="61"/>
        <v>166</v>
      </c>
      <c r="AU85" s="325">
        <f t="shared" si="61"/>
        <v>162</v>
      </c>
      <c r="AV85" s="325">
        <f t="shared" si="61"/>
        <v>173</v>
      </c>
      <c r="AW85" s="420">
        <f t="shared" si="61"/>
        <v>194</v>
      </c>
      <c r="AX85" s="420">
        <f t="shared" si="61"/>
        <v>192</v>
      </c>
      <c r="AY85" s="420">
        <f t="shared" si="61"/>
        <v>180</v>
      </c>
      <c r="AZ85" s="420">
        <f t="shared" si="61"/>
        <v>184</v>
      </c>
      <c r="BA85" s="420">
        <f t="shared" si="61"/>
        <v>194</v>
      </c>
      <c r="BB85" s="420">
        <f t="shared" si="61"/>
        <v>193</v>
      </c>
      <c r="BC85" s="420">
        <f t="shared" si="61"/>
        <v>186</v>
      </c>
      <c r="BD85" s="420">
        <f t="shared" si="61"/>
        <v>193</v>
      </c>
      <c r="BE85" s="420">
        <f t="shared" si="61"/>
        <v>179</v>
      </c>
      <c r="BF85" s="420">
        <f t="shared" si="61"/>
        <v>174</v>
      </c>
      <c r="BG85" s="325">
        <f t="shared" si="61"/>
        <v>154</v>
      </c>
      <c r="BH85" s="325">
        <f t="shared" si="61"/>
        <v>156</v>
      </c>
      <c r="BI85" s="325">
        <f t="shared" si="61"/>
        <v>173</v>
      </c>
      <c r="BJ85" s="325">
        <f t="shared" si="61"/>
        <v>182</v>
      </c>
      <c r="BK85" s="325">
        <f t="shared" si="61"/>
        <v>196</v>
      </c>
      <c r="BL85" s="325">
        <f t="shared" si="61"/>
        <v>197</v>
      </c>
      <c r="BM85" s="325">
        <f t="shared" si="61"/>
        <v>202</v>
      </c>
      <c r="BN85" s="325">
        <f t="shared" si="61"/>
        <v>196</v>
      </c>
      <c r="BO85" s="325">
        <f t="shared" si="61"/>
        <v>195</v>
      </c>
      <c r="BP85" s="325">
        <f t="shared" si="61"/>
        <v>182</v>
      </c>
      <c r="BQ85" s="325">
        <f t="shared" si="61"/>
        <v>193</v>
      </c>
      <c r="BR85" s="325">
        <f t="shared" si="61"/>
        <v>197</v>
      </c>
      <c r="BS85" s="325">
        <f t="shared" si="61"/>
        <v>198</v>
      </c>
      <c r="BT85" s="325">
        <f t="shared" si="61"/>
        <v>173</v>
      </c>
      <c r="BU85" s="325">
        <f t="shared" si="61"/>
        <v>174</v>
      </c>
      <c r="BV85" s="325">
        <f t="shared" si="61"/>
        <v>184</v>
      </c>
      <c r="BW85" s="325">
        <f t="shared" si="61"/>
        <v>185</v>
      </c>
      <c r="BX85" s="325">
        <f t="shared" si="61"/>
        <v>191</v>
      </c>
      <c r="BY85" s="325">
        <f t="shared" si="61"/>
        <v>186</v>
      </c>
      <c r="BZ85" s="325">
        <f t="shared" si="61"/>
        <v>198</v>
      </c>
      <c r="CA85" s="325">
        <f t="shared" si="61"/>
        <v>193</v>
      </c>
      <c r="CB85" s="325">
        <f t="shared" si="61"/>
        <v>204</v>
      </c>
      <c r="CC85" s="325">
        <f t="shared" si="61"/>
        <v>195</v>
      </c>
      <c r="CD85" s="325">
        <f t="shared" si="61"/>
        <v>175</v>
      </c>
      <c r="CE85" s="325">
        <f t="shared" ref="CE85:DY85" si="62">SUM(CE61:CE84)</f>
        <v>155</v>
      </c>
      <c r="CF85" s="325">
        <f t="shared" si="62"/>
        <v>149</v>
      </c>
      <c r="CG85" s="325">
        <f t="shared" si="62"/>
        <v>143</v>
      </c>
      <c r="CH85" s="325">
        <f t="shared" si="62"/>
        <v>146</v>
      </c>
      <c r="CI85" s="325">
        <f t="shared" si="62"/>
        <v>146</v>
      </c>
      <c r="CJ85" s="325">
        <f t="shared" si="62"/>
        <v>120</v>
      </c>
      <c r="CK85" s="325">
        <f t="shared" si="62"/>
        <v>115</v>
      </c>
      <c r="CL85" s="325">
        <f t="shared" si="62"/>
        <v>90</v>
      </c>
      <c r="CM85" s="325">
        <f t="shared" si="62"/>
        <v>92</v>
      </c>
      <c r="CN85" s="325">
        <f t="shared" si="62"/>
        <v>95</v>
      </c>
      <c r="CO85" s="325">
        <f t="shared" si="62"/>
        <v>105</v>
      </c>
      <c r="CP85" s="325">
        <f t="shared" si="62"/>
        <v>106</v>
      </c>
      <c r="CQ85" s="325">
        <f t="shared" si="62"/>
        <v>129</v>
      </c>
      <c r="CR85" s="325">
        <f t="shared" si="62"/>
        <v>138</v>
      </c>
      <c r="CS85" s="325">
        <f t="shared" si="62"/>
        <v>141</v>
      </c>
      <c r="CT85" s="325">
        <f t="shared" si="62"/>
        <v>150</v>
      </c>
      <c r="CU85" s="325">
        <f t="shared" si="62"/>
        <v>146</v>
      </c>
      <c r="CV85" s="325">
        <f t="shared" si="62"/>
        <v>140</v>
      </c>
      <c r="CW85" s="325">
        <f t="shared" si="62"/>
        <v>144</v>
      </c>
      <c r="CX85" s="325">
        <f t="shared" si="62"/>
        <v>162</v>
      </c>
      <c r="CY85" s="325">
        <f t="shared" si="62"/>
        <v>156</v>
      </c>
      <c r="CZ85" s="325">
        <f t="shared" si="62"/>
        <v>158</v>
      </c>
      <c r="DA85" s="325">
        <f t="shared" si="62"/>
        <v>158</v>
      </c>
      <c r="DB85" s="325">
        <f t="shared" si="62"/>
        <v>152</v>
      </c>
      <c r="DC85" s="325">
        <f t="shared" si="62"/>
        <v>168</v>
      </c>
      <c r="DD85" s="325">
        <f t="shared" si="62"/>
        <v>176</v>
      </c>
      <c r="DE85" s="325">
        <f t="shared" si="62"/>
        <v>171</v>
      </c>
      <c r="DF85" s="325">
        <f t="shared" si="62"/>
        <v>155.5</v>
      </c>
      <c r="DG85" s="325">
        <f t="shared" si="62"/>
        <v>140</v>
      </c>
      <c r="DH85" s="325">
        <f t="shared" si="62"/>
        <v>140</v>
      </c>
      <c r="DI85" s="325">
        <f t="shared" si="62"/>
        <v>169</v>
      </c>
      <c r="DJ85" s="325">
        <f t="shared" si="62"/>
        <v>174</v>
      </c>
      <c r="DK85" s="325">
        <f t="shared" si="62"/>
        <v>179</v>
      </c>
      <c r="DL85" s="325">
        <f t="shared" si="62"/>
        <v>177</v>
      </c>
      <c r="DM85" s="325">
        <f t="shared" si="62"/>
        <v>179</v>
      </c>
      <c r="DN85" s="325">
        <f t="shared" si="62"/>
        <v>182</v>
      </c>
      <c r="DO85" s="325">
        <f t="shared" si="62"/>
        <v>199</v>
      </c>
      <c r="DP85" s="325">
        <f t="shared" si="62"/>
        <v>188</v>
      </c>
      <c r="DQ85" s="325">
        <f t="shared" si="62"/>
        <v>185</v>
      </c>
      <c r="DR85" s="396">
        <f t="shared" si="62"/>
        <v>180</v>
      </c>
      <c r="DS85" s="325">
        <f t="shared" si="62"/>
        <v>183</v>
      </c>
      <c r="DT85" s="396">
        <f t="shared" si="62"/>
        <v>187</v>
      </c>
      <c r="DU85" s="396">
        <f t="shared" si="62"/>
        <v>176</v>
      </c>
      <c r="DV85" s="396">
        <f t="shared" si="62"/>
        <v>182</v>
      </c>
      <c r="DW85" s="396">
        <f t="shared" si="62"/>
        <v>183</v>
      </c>
      <c r="DX85" s="396">
        <f t="shared" si="62"/>
        <v>174</v>
      </c>
      <c r="DY85" s="396">
        <f t="shared" si="62"/>
        <v>175</v>
      </c>
      <c r="DZ85" s="396">
        <f t="shared" ref="DZ85:EV85" si="63">SUM(DZ61:DZ84)</f>
        <v>182</v>
      </c>
      <c r="EA85" s="396">
        <f t="shared" si="63"/>
        <v>176</v>
      </c>
      <c r="EB85" s="396">
        <f t="shared" si="63"/>
        <v>174</v>
      </c>
      <c r="EC85" s="396">
        <f t="shared" si="63"/>
        <v>156</v>
      </c>
      <c r="ED85" s="396">
        <f t="shared" si="63"/>
        <v>152</v>
      </c>
      <c r="EE85" s="396">
        <f t="shared" si="63"/>
        <v>132</v>
      </c>
      <c r="EF85" s="396">
        <f t="shared" si="63"/>
        <v>130</v>
      </c>
      <c r="EG85" s="396">
        <f t="shared" si="63"/>
        <v>126</v>
      </c>
      <c r="EH85" s="396">
        <f t="shared" si="63"/>
        <v>117</v>
      </c>
      <c r="EI85" s="396">
        <f t="shared" si="63"/>
        <v>111</v>
      </c>
      <c r="EJ85" s="396">
        <f t="shared" si="63"/>
        <v>95</v>
      </c>
      <c r="EK85" s="396">
        <f t="shared" si="63"/>
        <v>89</v>
      </c>
      <c r="EL85" s="396">
        <f t="shared" si="63"/>
        <v>79</v>
      </c>
      <c r="EM85" s="396">
        <f t="shared" si="63"/>
        <v>74</v>
      </c>
      <c r="EN85" s="396">
        <f t="shared" si="63"/>
        <v>81</v>
      </c>
      <c r="EO85" s="396">
        <f t="shared" si="63"/>
        <v>89</v>
      </c>
      <c r="EP85" s="396">
        <f t="shared" si="63"/>
        <v>100</v>
      </c>
      <c r="EQ85" s="396">
        <f t="shared" si="63"/>
        <v>92</v>
      </c>
      <c r="ER85" s="396">
        <f t="shared" si="63"/>
        <v>89</v>
      </c>
      <c r="ES85" s="396">
        <f t="shared" si="63"/>
        <v>88</v>
      </c>
      <c r="ET85" s="396">
        <f t="shared" si="63"/>
        <v>90</v>
      </c>
      <c r="EU85" s="396">
        <f t="shared" si="63"/>
        <v>94</v>
      </c>
      <c r="EV85" s="229">
        <f t="shared" si="63"/>
        <v>93</v>
      </c>
      <c r="EW85" s="229">
        <f t="shared" ref="EW85:FC85" si="64">SUM(EW61:EW84)</f>
        <v>100</v>
      </c>
      <c r="EX85" s="396">
        <f t="shared" si="64"/>
        <v>109</v>
      </c>
      <c r="EY85" s="229">
        <f t="shared" si="64"/>
        <v>114</v>
      </c>
      <c r="EZ85" s="229">
        <f t="shared" si="64"/>
        <v>115</v>
      </c>
      <c r="FA85" s="396">
        <f t="shared" si="64"/>
        <v>124</v>
      </c>
      <c r="FB85" s="396">
        <f t="shared" si="64"/>
        <v>125</v>
      </c>
      <c r="FC85" s="229">
        <f t="shared" si="64"/>
        <v>110</v>
      </c>
      <c r="FD85" s="396">
        <f t="shared" ref="FD85:FK85" si="65">SUM(FD61:FD84)</f>
        <v>107</v>
      </c>
      <c r="FE85" s="418">
        <f t="shared" si="65"/>
        <v>108</v>
      </c>
      <c r="FF85" s="229">
        <f t="shared" si="65"/>
        <v>86</v>
      </c>
      <c r="FG85" s="229">
        <f t="shared" si="65"/>
        <v>74</v>
      </c>
      <c r="FH85" s="229">
        <f t="shared" si="65"/>
        <v>77</v>
      </c>
      <c r="FI85" s="229">
        <f t="shared" si="65"/>
        <v>89</v>
      </c>
      <c r="FJ85" s="229">
        <f t="shared" si="65"/>
        <v>100</v>
      </c>
      <c r="FK85" s="229">
        <f t="shared" si="65"/>
        <v>111</v>
      </c>
      <c r="FL85" s="229">
        <f t="shared" ref="FL85:HW85" si="66">SUM(FL61:FL84)</f>
        <v>120</v>
      </c>
      <c r="FM85" s="229">
        <f t="shared" si="66"/>
        <v>119</v>
      </c>
      <c r="FN85" s="229">
        <f t="shared" si="66"/>
        <v>120</v>
      </c>
      <c r="FO85" s="229">
        <f t="shared" si="66"/>
        <v>122</v>
      </c>
      <c r="FP85" s="229">
        <f t="shared" si="66"/>
        <v>118</v>
      </c>
      <c r="FQ85" s="229">
        <f t="shared" si="66"/>
        <v>115</v>
      </c>
      <c r="FR85" s="229">
        <f t="shared" si="66"/>
        <v>104</v>
      </c>
      <c r="FS85" s="229">
        <f t="shared" si="66"/>
        <v>109</v>
      </c>
      <c r="FT85" s="229">
        <f t="shared" si="66"/>
        <v>108</v>
      </c>
      <c r="FU85" s="229">
        <f t="shared" si="66"/>
        <v>109</v>
      </c>
      <c r="FV85" s="229">
        <f t="shared" si="66"/>
        <v>111</v>
      </c>
      <c r="FW85" s="229">
        <f t="shared" si="66"/>
        <v>116</v>
      </c>
      <c r="FX85" s="229">
        <f t="shared" si="66"/>
        <v>115</v>
      </c>
      <c r="FY85" s="229">
        <f t="shared" si="66"/>
        <v>112</v>
      </c>
      <c r="FZ85" s="229">
        <f t="shared" si="66"/>
        <v>114</v>
      </c>
      <c r="GA85" s="229">
        <f t="shared" si="66"/>
        <v>121</v>
      </c>
      <c r="GB85" s="229">
        <f t="shared" si="66"/>
        <v>119</v>
      </c>
      <c r="GC85" s="229">
        <f t="shared" si="66"/>
        <v>106</v>
      </c>
      <c r="GD85" s="229">
        <f t="shared" si="66"/>
        <v>106</v>
      </c>
      <c r="GE85" s="229">
        <f t="shared" si="66"/>
        <v>92</v>
      </c>
      <c r="GF85" s="229">
        <f t="shared" si="66"/>
        <v>79</v>
      </c>
      <c r="GG85" s="229">
        <f t="shared" si="66"/>
        <v>67</v>
      </c>
      <c r="GH85" s="229">
        <f t="shared" si="66"/>
        <v>60</v>
      </c>
      <c r="GI85" s="229">
        <f t="shared" si="66"/>
        <v>53</v>
      </c>
      <c r="GJ85" s="229">
        <f t="shared" si="66"/>
        <v>60</v>
      </c>
      <c r="GK85" s="229">
        <f t="shared" si="66"/>
        <v>62</v>
      </c>
      <c r="GL85" s="229">
        <f t="shared" si="66"/>
        <v>60</v>
      </c>
      <c r="GM85" s="229">
        <f t="shared" si="66"/>
        <v>56</v>
      </c>
      <c r="GN85" s="229">
        <f t="shared" si="66"/>
        <v>44</v>
      </c>
      <c r="GO85" s="229">
        <f t="shared" si="66"/>
        <v>67</v>
      </c>
      <c r="GP85" s="229">
        <f t="shared" si="66"/>
        <v>72</v>
      </c>
      <c r="GQ85" s="229">
        <f t="shared" si="66"/>
        <v>72</v>
      </c>
      <c r="GR85" s="229">
        <f t="shared" si="66"/>
        <v>90</v>
      </c>
      <c r="GS85" s="229">
        <f t="shared" si="66"/>
        <v>88</v>
      </c>
      <c r="GT85" s="229">
        <f t="shared" si="66"/>
        <v>105</v>
      </c>
      <c r="GU85" s="229">
        <f t="shared" si="66"/>
        <v>109</v>
      </c>
      <c r="GV85" s="229">
        <f t="shared" si="66"/>
        <v>108</v>
      </c>
      <c r="GW85" s="229">
        <f t="shared" si="66"/>
        <v>112</v>
      </c>
      <c r="GX85" s="229">
        <f t="shared" si="66"/>
        <v>118</v>
      </c>
      <c r="GY85" s="229">
        <f t="shared" si="66"/>
        <v>128</v>
      </c>
      <c r="GZ85" s="229">
        <f t="shared" si="66"/>
        <v>128</v>
      </c>
      <c r="HA85" s="229">
        <f t="shared" si="66"/>
        <v>130</v>
      </c>
      <c r="HB85" s="229">
        <f t="shared" si="66"/>
        <v>129</v>
      </c>
      <c r="HC85" s="229">
        <f t="shared" si="66"/>
        <v>128</v>
      </c>
      <c r="HD85" s="229">
        <f t="shared" si="66"/>
        <v>130</v>
      </c>
      <c r="HE85" s="229">
        <f t="shared" si="66"/>
        <v>132</v>
      </c>
      <c r="HF85" s="229">
        <f t="shared" si="66"/>
        <v>114</v>
      </c>
      <c r="HG85" s="229">
        <f t="shared" si="66"/>
        <v>112</v>
      </c>
      <c r="HH85" s="229">
        <f t="shared" si="66"/>
        <v>102</v>
      </c>
      <c r="HI85" s="229">
        <f t="shared" si="66"/>
        <v>110</v>
      </c>
      <c r="HJ85" s="229">
        <f t="shared" si="66"/>
        <v>122</v>
      </c>
      <c r="HK85" s="229">
        <f t="shared" si="66"/>
        <v>117</v>
      </c>
      <c r="HL85" s="229">
        <f t="shared" si="66"/>
        <v>121</v>
      </c>
      <c r="HM85" s="229">
        <f t="shared" si="66"/>
        <v>129</v>
      </c>
      <c r="HN85" s="229">
        <f t="shared" si="66"/>
        <v>130</v>
      </c>
      <c r="HO85" s="229">
        <f t="shared" si="66"/>
        <v>134</v>
      </c>
      <c r="HP85" s="229">
        <f t="shared" si="66"/>
        <v>138</v>
      </c>
      <c r="HQ85" s="229">
        <f t="shared" si="66"/>
        <v>137</v>
      </c>
      <c r="HR85" s="229">
        <f t="shared" si="66"/>
        <v>135</v>
      </c>
      <c r="HS85" s="229">
        <f t="shared" si="66"/>
        <v>132</v>
      </c>
      <c r="HT85" s="229">
        <f t="shared" si="66"/>
        <v>129</v>
      </c>
      <c r="HU85" s="229">
        <f t="shared" si="66"/>
        <v>128</v>
      </c>
      <c r="HV85" s="229">
        <f t="shared" si="66"/>
        <v>121</v>
      </c>
      <c r="HW85" s="229">
        <f t="shared" si="66"/>
        <v>125</v>
      </c>
      <c r="HX85" s="229">
        <f t="shared" ref="HX85:KI85" si="67">SUM(HX61:HX84)</f>
        <v>133</v>
      </c>
      <c r="HY85" s="229">
        <f t="shared" si="67"/>
        <v>128</v>
      </c>
      <c r="HZ85" s="229">
        <f t="shared" si="67"/>
        <v>131</v>
      </c>
      <c r="IA85" s="229">
        <f t="shared" si="67"/>
        <v>128</v>
      </c>
      <c r="IB85" s="229">
        <f t="shared" si="67"/>
        <v>124</v>
      </c>
      <c r="IC85" s="229">
        <f t="shared" si="67"/>
        <v>125</v>
      </c>
      <c r="ID85" s="229">
        <f t="shared" si="67"/>
        <v>110</v>
      </c>
      <c r="IE85" s="229">
        <f t="shared" si="67"/>
        <v>96</v>
      </c>
      <c r="IF85" s="229">
        <f t="shared" si="67"/>
        <v>95</v>
      </c>
      <c r="IG85" s="229">
        <f t="shared" si="67"/>
        <v>90</v>
      </c>
      <c r="IH85" s="229">
        <f t="shared" si="67"/>
        <v>82</v>
      </c>
      <c r="II85" s="229">
        <f t="shared" si="67"/>
        <v>77</v>
      </c>
      <c r="IJ85" s="229">
        <f t="shared" si="67"/>
        <v>74</v>
      </c>
      <c r="IK85" s="229">
        <f t="shared" si="67"/>
        <v>72</v>
      </c>
      <c r="IL85" s="229">
        <f t="shared" si="67"/>
        <v>66</v>
      </c>
      <c r="IM85" s="229">
        <f t="shared" si="67"/>
        <v>56</v>
      </c>
      <c r="IN85" s="443">
        <f t="shared" si="67"/>
        <v>53</v>
      </c>
      <c r="IO85" s="229">
        <f t="shared" si="67"/>
        <v>50</v>
      </c>
      <c r="IP85" s="229">
        <f t="shared" si="67"/>
        <v>65</v>
      </c>
      <c r="IQ85" s="229">
        <f t="shared" si="67"/>
        <v>66</v>
      </c>
      <c r="IR85" s="229">
        <f t="shared" si="67"/>
        <v>64</v>
      </c>
      <c r="IS85" s="229">
        <f t="shared" si="67"/>
        <v>60</v>
      </c>
      <c r="IT85" s="229">
        <f t="shared" si="67"/>
        <v>62</v>
      </c>
      <c r="IU85" s="229">
        <f t="shared" si="67"/>
        <v>67</v>
      </c>
      <c r="IV85" s="229">
        <f t="shared" si="67"/>
        <v>67</v>
      </c>
      <c r="IW85" s="229">
        <f t="shared" si="67"/>
        <v>71</v>
      </c>
      <c r="IX85" s="229">
        <f t="shared" si="67"/>
        <v>67</v>
      </c>
      <c r="IY85" s="229">
        <f t="shared" si="67"/>
        <v>73</v>
      </c>
      <c r="IZ85" s="229">
        <f t="shared" si="67"/>
        <v>77</v>
      </c>
      <c r="JA85" s="229">
        <f t="shared" si="67"/>
        <v>75</v>
      </c>
      <c r="JB85" s="229">
        <f t="shared" si="67"/>
        <v>69</v>
      </c>
      <c r="JC85" s="229">
        <f t="shared" si="67"/>
        <v>65</v>
      </c>
      <c r="JD85" s="229">
        <f t="shared" si="67"/>
        <v>65</v>
      </c>
      <c r="JE85" s="229">
        <f t="shared" si="67"/>
        <v>58</v>
      </c>
      <c r="JF85" s="455">
        <f t="shared" si="67"/>
        <v>58</v>
      </c>
      <c r="JG85" s="229">
        <f t="shared" si="67"/>
        <v>58</v>
      </c>
      <c r="JH85" s="229">
        <f t="shared" si="67"/>
        <v>54</v>
      </c>
      <c r="JI85" s="229">
        <f t="shared" si="67"/>
        <v>52</v>
      </c>
      <c r="JJ85" s="229">
        <f t="shared" si="67"/>
        <v>58</v>
      </c>
      <c r="JK85" s="229">
        <f t="shared" si="67"/>
        <v>64</v>
      </c>
      <c r="JL85" s="229">
        <f t="shared" si="67"/>
        <v>62</v>
      </c>
      <c r="JM85" s="229">
        <f t="shared" si="67"/>
        <v>54</v>
      </c>
      <c r="JN85" s="443">
        <f t="shared" si="67"/>
        <v>55.5</v>
      </c>
      <c r="JO85" s="229">
        <f t="shared" si="67"/>
        <v>57</v>
      </c>
      <c r="JP85" s="229">
        <f t="shared" si="67"/>
        <v>59</v>
      </c>
      <c r="JQ85" s="229">
        <f t="shared" si="67"/>
        <v>61</v>
      </c>
      <c r="JR85" s="229">
        <f t="shared" si="67"/>
        <v>58</v>
      </c>
      <c r="JS85" s="229">
        <f t="shared" si="67"/>
        <v>59</v>
      </c>
      <c r="JT85" s="229">
        <f t="shared" si="67"/>
        <v>46</v>
      </c>
      <c r="JU85" s="229">
        <f t="shared" si="67"/>
        <v>56</v>
      </c>
      <c r="JV85" s="443">
        <f t="shared" si="67"/>
        <v>55.5</v>
      </c>
      <c r="JW85" s="229">
        <f t="shared" si="67"/>
        <v>55</v>
      </c>
      <c r="JX85" s="229">
        <f t="shared" si="67"/>
        <v>57</v>
      </c>
      <c r="JY85" s="229">
        <f t="shared" si="67"/>
        <v>49</v>
      </c>
      <c r="JZ85" s="229">
        <f t="shared" si="67"/>
        <v>53</v>
      </c>
      <c r="KA85" s="229">
        <f t="shared" si="67"/>
        <v>48</v>
      </c>
      <c r="KB85" s="229">
        <f t="shared" si="67"/>
        <v>51</v>
      </c>
      <c r="KC85" s="229">
        <f t="shared" si="67"/>
        <v>51</v>
      </c>
      <c r="KD85" s="229">
        <f t="shared" si="67"/>
        <v>52</v>
      </c>
      <c r="KE85" s="229">
        <f t="shared" si="67"/>
        <v>47</v>
      </c>
      <c r="KF85" s="229">
        <f t="shared" si="67"/>
        <v>44</v>
      </c>
      <c r="KG85" s="229">
        <f t="shared" si="67"/>
        <v>44</v>
      </c>
      <c r="KH85" s="229">
        <f t="shared" si="67"/>
        <v>39</v>
      </c>
      <c r="KI85" s="229">
        <f t="shared" si="67"/>
        <v>32</v>
      </c>
      <c r="KJ85" s="229">
        <f t="shared" ref="KJ85:MU85" si="68">SUM(KJ61:KJ84)</f>
        <v>24</v>
      </c>
      <c r="KK85" s="229">
        <f t="shared" si="68"/>
        <v>29</v>
      </c>
      <c r="KL85" s="229">
        <f t="shared" si="68"/>
        <v>23</v>
      </c>
      <c r="KM85" s="229">
        <f t="shared" si="68"/>
        <v>23</v>
      </c>
      <c r="KN85" s="229">
        <f t="shared" si="68"/>
        <v>18</v>
      </c>
      <c r="KO85" s="229">
        <f t="shared" si="68"/>
        <v>20</v>
      </c>
      <c r="KP85" s="229">
        <f t="shared" si="68"/>
        <v>27</v>
      </c>
      <c r="KQ85" s="229">
        <f t="shared" si="68"/>
        <v>31</v>
      </c>
      <c r="KR85" s="229">
        <f t="shared" si="68"/>
        <v>39</v>
      </c>
      <c r="KS85" s="229">
        <f t="shared" si="68"/>
        <v>40</v>
      </c>
      <c r="KT85" s="229">
        <f t="shared" si="68"/>
        <v>54</v>
      </c>
      <c r="KU85" s="229">
        <f t="shared" si="68"/>
        <v>54</v>
      </c>
      <c r="KV85" s="229">
        <f t="shared" si="68"/>
        <v>67</v>
      </c>
      <c r="KW85" s="229">
        <f t="shared" si="68"/>
        <v>67</v>
      </c>
      <c r="KX85" s="229">
        <f t="shared" si="68"/>
        <v>69</v>
      </c>
      <c r="KY85" s="229">
        <f t="shared" si="68"/>
        <v>71</v>
      </c>
      <c r="KZ85" s="229">
        <f t="shared" si="68"/>
        <v>66</v>
      </c>
      <c r="LA85" s="229">
        <f t="shared" si="68"/>
        <v>66</v>
      </c>
      <c r="LB85" s="229">
        <f t="shared" si="68"/>
        <v>67</v>
      </c>
      <c r="LC85" s="229">
        <f t="shared" si="68"/>
        <v>63</v>
      </c>
      <c r="LD85" s="229">
        <f t="shared" si="68"/>
        <v>63</v>
      </c>
      <c r="LE85" s="229">
        <f t="shared" si="68"/>
        <v>58</v>
      </c>
      <c r="LF85" s="229">
        <f t="shared" si="68"/>
        <v>57</v>
      </c>
      <c r="LG85" s="229">
        <f t="shared" si="68"/>
        <v>55</v>
      </c>
      <c r="LH85" s="229">
        <f t="shared" si="68"/>
        <v>55</v>
      </c>
      <c r="LI85" s="229">
        <f t="shared" si="68"/>
        <v>54</v>
      </c>
      <c r="LJ85" s="229">
        <f t="shared" si="68"/>
        <v>51</v>
      </c>
      <c r="LK85" s="229">
        <f t="shared" si="68"/>
        <v>55</v>
      </c>
      <c r="LL85" s="229">
        <f t="shared" si="68"/>
        <v>58</v>
      </c>
      <c r="LM85" s="229">
        <f t="shared" si="68"/>
        <v>61</v>
      </c>
      <c r="LN85" s="229">
        <f t="shared" si="68"/>
        <v>66</v>
      </c>
      <c r="LO85" s="229">
        <f t="shared" si="68"/>
        <v>67</v>
      </c>
      <c r="LP85" s="229">
        <f t="shared" si="68"/>
        <v>62</v>
      </c>
      <c r="LQ85" s="229">
        <f t="shared" si="68"/>
        <v>62</v>
      </c>
      <c r="LR85" s="229">
        <f t="shared" si="68"/>
        <v>58</v>
      </c>
      <c r="LS85" s="229">
        <f t="shared" si="68"/>
        <v>61</v>
      </c>
      <c r="LT85" s="229">
        <f t="shared" si="68"/>
        <v>58</v>
      </c>
      <c r="LU85" s="229">
        <f t="shared" si="68"/>
        <v>58</v>
      </c>
      <c r="LV85" s="229">
        <f t="shared" si="68"/>
        <v>57</v>
      </c>
      <c r="LW85" s="229">
        <f t="shared" si="68"/>
        <v>57</v>
      </c>
      <c r="LX85" s="229">
        <f t="shared" si="68"/>
        <v>57</v>
      </c>
      <c r="LY85" s="229">
        <f t="shared" si="68"/>
        <v>52</v>
      </c>
      <c r="LZ85" s="229">
        <f t="shared" si="68"/>
        <v>51</v>
      </c>
      <c r="MA85" s="229">
        <f t="shared" si="68"/>
        <v>47</v>
      </c>
      <c r="MB85" s="229">
        <f t="shared" si="68"/>
        <v>49</v>
      </c>
      <c r="MC85" s="229">
        <f t="shared" si="68"/>
        <v>47</v>
      </c>
      <c r="MD85" s="229">
        <f t="shared" si="68"/>
        <v>39</v>
      </c>
      <c r="ME85" s="229">
        <f t="shared" si="68"/>
        <v>35</v>
      </c>
      <c r="MF85" s="229">
        <f t="shared" si="68"/>
        <v>30</v>
      </c>
      <c r="MG85" s="229">
        <f t="shared" si="68"/>
        <v>31</v>
      </c>
      <c r="MH85" s="229">
        <f t="shared" si="68"/>
        <v>31</v>
      </c>
      <c r="MI85" s="229">
        <f t="shared" si="68"/>
        <v>26</v>
      </c>
      <c r="MJ85" s="229">
        <f t="shared" si="68"/>
        <v>21</v>
      </c>
      <c r="MK85" s="229">
        <f t="shared" si="68"/>
        <v>22</v>
      </c>
      <c r="ML85" s="229">
        <f t="shared" si="68"/>
        <v>23</v>
      </c>
      <c r="MM85" s="229">
        <f t="shared" si="68"/>
        <v>22</v>
      </c>
      <c r="MN85" s="229">
        <f t="shared" si="68"/>
        <v>19</v>
      </c>
      <c r="MO85" s="229">
        <f t="shared" si="68"/>
        <v>16</v>
      </c>
      <c r="MP85" s="229">
        <f t="shared" ref="MP85" si="69">SUM(MP61:MP84)</f>
        <v>18</v>
      </c>
      <c r="MQ85" s="229">
        <f t="shared" si="68"/>
        <v>18</v>
      </c>
      <c r="MR85" s="229">
        <f t="shared" si="68"/>
        <v>20</v>
      </c>
      <c r="MS85" s="229">
        <f t="shared" si="68"/>
        <v>28</v>
      </c>
      <c r="MT85" s="229">
        <f t="shared" si="68"/>
        <v>31</v>
      </c>
      <c r="MU85" s="229">
        <f t="shared" si="68"/>
        <v>30</v>
      </c>
      <c r="MV85" s="229">
        <f t="shared" ref="MV85:PG85" si="70">SUM(MV61:MV84)</f>
        <v>32</v>
      </c>
      <c r="MW85" s="229">
        <f t="shared" si="70"/>
        <v>37</v>
      </c>
      <c r="MX85" s="229">
        <f t="shared" si="70"/>
        <v>36</v>
      </c>
      <c r="MY85" s="229">
        <f t="shared" si="70"/>
        <v>42</v>
      </c>
      <c r="MZ85" s="229">
        <f t="shared" si="70"/>
        <v>35</v>
      </c>
      <c r="NA85" s="229">
        <f t="shared" si="70"/>
        <v>40</v>
      </c>
      <c r="NB85" s="229">
        <f t="shared" si="70"/>
        <v>40</v>
      </c>
      <c r="NC85" s="229">
        <f t="shared" si="70"/>
        <v>40</v>
      </c>
      <c r="ND85" s="229">
        <f t="shared" si="70"/>
        <v>42</v>
      </c>
      <c r="NE85" s="229">
        <f t="shared" si="70"/>
        <v>40</v>
      </c>
      <c r="NF85" s="229">
        <f t="shared" si="70"/>
        <v>38</v>
      </c>
      <c r="NG85" s="229">
        <f t="shared" si="70"/>
        <v>35</v>
      </c>
      <c r="NH85" s="229">
        <f t="shared" si="70"/>
        <v>31</v>
      </c>
      <c r="NI85" s="229">
        <f t="shared" si="70"/>
        <v>24</v>
      </c>
      <c r="NJ85" s="229">
        <f t="shared" si="70"/>
        <v>34</v>
      </c>
      <c r="NK85" s="229">
        <f t="shared" si="70"/>
        <v>37</v>
      </c>
      <c r="NL85" s="229">
        <f t="shared" si="70"/>
        <v>43</v>
      </c>
      <c r="NM85" s="229">
        <f t="shared" si="70"/>
        <v>47</v>
      </c>
      <c r="NN85" s="229">
        <f t="shared" si="70"/>
        <v>47</v>
      </c>
      <c r="NO85" s="229">
        <f t="shared" si="70"/>
        <v>49</v>
      </c>
      <c r="NP85" s="229">
        <f t="shared" si="70"/>
        <v>51</v>
      </c>
      <c r="NQ85" s="229">
        <f t="shared" si="70"/>
        <v>50</v>
      </c>
      <c r="NR85" s="229">
        <f t="shared" si="70"/>
        <v>53</v>
      </c>
      <c r="NS85" s="229">
        <f t="shared" si="70"/>
        <v>53</v>
      </c>
      <c r="NT85" s="229">
        <f t="shared" si="70"/>
        <v>53</v>
      </c>
      <c r="NU85" s="229">
        <f t="shared" si="70"/>
        <v>48</v>
      </c>
      <c r="NV85" s="229">
        <f t="shared" si="70"/>
        <v>51</v>
      </c>
      <c r="NW85" s="229">
        <f t="shared" si="70"/>
        <v>50</v>
      </c>
      <c r="NX85" s="229">
        <f t="shared" si="70"/>
        <v>50</v>
      </c>
      <c r="NY85" s="229">
        <f t="shared" si="70"/>
        <v>54</v>
      </c>
      <c r="NZ85" s="229">
        <f t="shared" si="70"/>
        <v>53</v>
      </c>
      <c r="OA85" s="229">
        <f t="shared" si="70"/>
        <v>47</v>
      </c>
      <c r="OB85" s="229">
        <f t="shared" si="70"/>
        <v>51</v>
      </c>
      <c r="OC85" s="229">
        <f t="shared" si="70"/>
        <v>51</v>
      </c>
      <c r="OD85" s="229">
        <f t="shared" si="70"/>
        <v>50</v>
      </c>
      <c r="OE85" s="229">
        <f t="shared" si="70"/>
        <v>41</v>
      </c>
      <c r="OF85" s="229">
        <f t="shared" si="70"/>
        <v>37</v>
      </c>
      <c r="OG85" s="229">
        <f t="shared" si="70"/>
        <v>32</v>
      </c>
      <c r="OH85" s="229">
        <f t="shared" si="70"/>
        <v>40</v>
      </c>
      <c r="OI85" s="229">
        <f t="shared" si="70"/>
        <v>40</v>
      </c>
      <c r="OJ85" s="229">
        <f t="shared" si="70"/>
        <v>41</v>
      </c>
      <c r="OK85" s="229">
        <f t="shared" si="70"/>
        <v>34</v>
      </c>
      <c r="OL85" s="229">
        <f t="shared" si="70"/>
        <v>32</v>
      </c>
      <c r="OM85" s="229">
        <f t="shared" si="70"/>
        <v>27</v>
      </c>
      <c r="ON85" s="229">
        <f t="shared" si="70"/>
        <v>24</v>
      </c>
      <c r="OO85" s="229">
        <f t="shared" si="70"/>
        <v>27</v>
      </c>
      <c r="OP85" s="229">
        <f t="shared" si="70"/>
        <v>33</v>
      </c>
      <c r="OQ85" s="229">
        <f t="shared" si="70"/>
        <v>39</v>
      </c>
      <c r="OR85" s="229">
        <f t="shared" si="70"/>
        <v>34</v>
      </c>
      <c r="OS85" s="229">
        <f t="shared" si="70"/>
        <v>31</v>
      </c>
      <c r="OT85" s="229">
        <f t="shared" si="70"/>
        <v>32</v>
      </c>
      <c r="OU85" s="229">
        <f t="shared" si="70"/>
        <v>32</v>
      </c>
      <c r="OV85" s="229">
        <f t="shared" si="70"/>
        <v>34</v>
      </c>
      <c r="OW85" s="229">
        <f t="shared" si="70"/>
        <v>35</v>
      </c>
      <c r="OX85" s="229">
        <f t="shared" si="70"/>
        <v>35</v>
      </c>
      <c r="OY85" s="443">
        <f t="shared" si="70"/>
        <v>41.5</v>
      </c>
      <c r="OZ85" s="229">
        <f t="shared" si="70"/>
        <v>48</v>
      </c>
      <c r="PA85" s="229">
        <f t="shared" si="70"/>
        <v>45</v>
      </c>
      <c r="PB85" s="229">
        <f t="shared" si="70"/>
        <v>40</v>
      </c>
      <c r="PC85" s="229">
        <f t="shared" si="70"/>
        <v>39</v>
      </c>
      <c r="PD85" s="229">
        <f t="shared" si="70"/>
        <v>38</v>
      </c>
      <c r="PE85" s="229">
        <f t="shared" si="70"/>
        <v>38</v>
      </c>
      <c r="PF85" s="229">
        <f t="shared" si="70"/>
        <v>39</v>
      </c>
      <c r="PG85" s="229">
        <f t="shared" si="70"/>
        <v>35</v>
      </c>
      <c r="PH85" s="229">
        <f t="shared" ref="PH85:PT85" si="71">SUM(PH61:PH84)</f>
        <v>31</v>
      </c>
      <c r="PI85" s="229">
        <f t="shared" si="71"/>
        <v>23</v>
      </c>
      <c r="PJ85" s="443">
        <f t="shared" si="71"/>
        <v>28.5</v>
      </c>
      <c r="PK85" s="229">
        <f t="shared" si="71"/>
        <v>34</v>
      </c>
      <c r="PL85" s="229">
        <f t="shared" si="71"/>
        <v>41</v>
      </c>
      <c r="PM85" s="229">
        <f t="shared" si="71"/>
        <v>42</v>
      </c>
      <c r="PN85" s="229">
        <f t="shared" si="71"/>
        <v>46</v>
      </c>
      <c r="PO85" s="229">
        <f t="shared" si="71"/>
        <v>54</v>
      </c>
      <c r="PP85" s="229">
        <f t="shared" si="71"/>
        <v>50</v>
      </c>
      <c r="PQ85" s="229">
        <f t="shared" si="71"/>
        <v>62</v>
      </c>
      <c r="PR85" s="229">
        <f t="shared" si="71"/>
        <v>63</v>
      </c>
      <c r="PS85" s="229">
        <f t="shared" si="71"/>
        <v>63</v>
      </c>
      <c r="PT85" s="229">
        <f t="shared" si="71"/>
        <v>65</v>
      </c>
      <c r="PU85" s="142">
        <f t="shared" ref="PU85:QA85" si="72">SUM(PU61:PU84)</f>
        <v>70</v>
      </c>
      <c r="PV85" s="142">
        <f t="shared" si="72"/>
        <v>57</v>
      </c>
      <c r="PW85" s="142">
        <f t="shared" si="72"/>
        <v>55</v>
      </c>
      <c r="PX85" s="142">
        <f t="shared" si="72"/>
        <v>55</v>
      </c>
      <c r="PY85" s="142">
        <f t="shared" si="72"/>
        <v>49</v>
      </c>
      <c r="PZ85" s="142">
        <f t="shared" si="72"/>
        <v>40</v>
      </c>
      <c r="QA85" s="142">
        <f t="shared" si="72"/>
        <v>32</v>
      </c>
      <c r="QB85" s="142">
        <f t="shared" ref="QB85:QG85" si="73">SUM(QB61:QB84)</f>
        <v>28</v>
      </c>
      <c r="QC85" s="142">
        <f t="shared" si="73"/>
        <v>25</v>
      </c>
      <c r="QD85" s="142">
        <f t="shared" si="73"/>
        <v>19</v>
      </c>
      <c r="QE85" s="142">
        <f t="shared" si="73"/>
        <v>17</v>
      </c>
      <c r="QF85" s="142">
        <f t="shared" si="73"/>
        <v>18</v>
      </c>
      <c r="QG85" s="142">
        <f t="shared" si="73"/>
        <v>15</v>
      </c>
      <c r="QH85" s="142">
        <f>SUM(QH61:QH84)</f>
        <v>18</v>
      </c>
      <c r="QI85" s="142">
        <f>SUM(QI61:QI84)</f>
        <v>14</v>
      </c>
      <c r="QJ85" s="142">
        <f>SUM(QJ61:QJ84)</f>
        <v>11</v>
      </c>
      <c r="QK85" s="142">
        <f>SUM(QK61:QK84)</f>
        <v>11</v>
      </c>
      <c r="QL85" s="144">
        <v>11</v>
      </c>
      <c r="QM85" s="144">
        <f t="shared" ref="QM85:QR85" si="74">SUM(QM61:QM84)</f>
        <v>12</v>
      </c>
      <c r="QN85" s="144">
        <f t="shared" si="74"/>
        <v>14</v>
      </c>
      <c r="QO85" s="144">
        <f t="shared" si="74"/>
        <v>14</v>
      </c>
      <c r="QP85" s="144">
        <f t="shared" si="74"/>
        <v>19</v>
      </c>
      <c r="QQ85" s="144">
        <f t="shared" si="74"/>
        <v>27</v>
      </c>
      <c r="QR85" s="144">
        <f t="shared" si="74"/>
        <v>27</v>
      </c>
    </row>
    <row r="86" spans="1:460" s="144" customFormat="1" x14ac:dyDescent="0.2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460" s="144" customFormat="1" x14ac:dyDescent="0.2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460" x14ac:dyDescent="0.2">
      <c r="A88" s="55"/>
      <c r="B88" s="1">
        <v>1</v>
      </c>
      <c r="C88" s="166">
        <f t="shared" ref="C88:C111" ca="1" si="75">OFFSET($F$87,$B88,$E$4)</f>
        <v>18</v>
      </c>
      <c r="D88" s="167">
        <f ca="1">IF(C7&gt;0,C88/C7,0)</f>
        <v>5.4878048780487805E-2</v>
      </c>
      <c r="E88" s="187">
        <f ca="1">RANK(D88,$D$88:$D$111,1)</f>
        <v>4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76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1">
        <f t="shared" ref="OY88:OY111" si="77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341">
        <f t="shared" ref="PG88:PG111" si="78">SUM(PF88+PH88)/2</f>
        <v>22</v>
      </c>
      <c r="PH88">
        <v>24</v>
      </c>
      <c r="PI88">
        <v>25</v>
      </c>
      <c r="PJ88" s="341">
        <f t="shared" ref="PJ88:PJ111" si="79">SUM(PI88+PK88)/2</f>
        <v>24.5</v>
      </c>
      <c r="PK88">
        <v>24</v>
      </c>
      <c r="PL88">
        <v>26</v>
      </c>
      <c r="PM88">
        <v>24</v>
      </c>
      <c r="PN88">
        <v>22</v>
      </c>
      <c r="PO88" s="471">
        <v>25</v>
      </c>
      <c r="PP88">
        <v>25</v>
      </c>
      <c r="PQ88">
        <v>24</v>
      </c>
      <c r="PR88">
        <v>23</v>
      </c>
      <c r="PS88">
        <v>22</v>
      </c>
      <c r="PT88">
        <v>21</v>
      </c>
      <c r="PU88">
        <v>22</v>
      </c>
      <c r="PV88">
        <v>21</v>
      </c>
      <c r="PW88">
        <v>19</v>
      </c>
      <c r="PX88">
        <v>21</v>
      </c>
      <c r="PY88">
        <v>19</v>
      </c>
      <c r="PZ88">
        <v>18</v>
      </c>
      <c r="QA88">
        <v>17</v>
      </c>
      <c r="QB88">
        <v>16</v>
      </c>
      <c r="QC88">
        <v>17</v>
      </c>
      <c r="QD88">
        <v>17</v>
      </c>
      <c r="QE88">
        <v>16</v>
      </c>
      <c r="QF88">
        <v>17</v>
      </c>
      <c r="QG88">
        <v>17</v>
      </c>
      <c r="QH88">
        <v>17</v>
      </c>
      <c r="QI88">
        <v>18</v>
      </c>
      <c r="QJ88">
        <v>21</v>
      </c>
      <c r="QK88">
        <v>21</v>
      </c>
      <c r="QL88">
        <v>22</v>
      </c>
      <c r="QM88">
        <v>16</v>
      </c>
      <c r="QN88">
        <v>14</v>
      </c>
      <c r="QO88">
        <v>18</v>
      </c>
      <c r="QP88">
        <v>19</v>
      </c>
      <c r="QQ88">
        <v>19</v>
      </c>
      <c r="QR88">
        <v>18</v>
      </c>
    </row>
    <row r="89" spans="1:460" x14ac:dyDescent="0.2">
      <c r="B89" s="1">
        <v>2</v>
      </c>
      <c r="C89" s="166">
        <f t="shared" ca="1" si="75"/>
        <v>30</v>
      </c>
      <c r="D89" s="167">
        <f t="shared" ref="D89:D112" ca="1" si="80">IF(C8&gt;0,C89/C8,0)</f>
        <v>0.29702970297029702</v>
      </c>
      <c r="E89" s="187">
        <f t="shared" ref="E89:E111" ca="1" si="81">RANK(D89,$D$88:$D$111,1)</f>
        <v>24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76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82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83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84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85">ROUND(AVERAGE(KP89:KY89,LJ89),0)</f>
        <v>19</v>
      </c>
      <c r="LA89" s="476">
        <f t="shared" ref="LA89:LA111" si="86">ROUND(AVERAGE(KQ89:KY89,LJ89:LK89),0)</f>
        <v>19</v>
      </c>
      <c r="LB89" s="476">
        <f t="shared" ref="LB89:LB111" si="87">ROUND(AVERAGE(KR89:KY89,LJ89:LL89),0)</f>
        <v>19</v>
      </c>
      <c r="LC89" s="476">
        <f t="shared" ref="LC89:LC111" si="88">ROUND(AVERAGE(KS89:KY89,LJ89:LM89),0)</f>
        <v>20</v>
      </c>
      <c r="LD89" s="476">
        <f t="shared" ref="LD89:LD111" si="89">ROUND(AVERAGE(KT89:KY89,LJ89:LN89),0)</f>
        <v>20</v>
      </c>
      <c r="LE89" s="476">
        <f t="shared" ref="LE89:LE111" si="90">ROUND(AVERAGE(KU89:KY89,LJ89:LO89),0)</f>
        <v>20</v>
      </c>
      <c r="LF89" s="476">
        <f t="shared" ref="LF89:LF111" si="91">ROUND(AVERAGE(KV89:KY89,LJ89:LP89),0)</f>
        <v>21</v>
      </c>
      <c r="LG89" s="476">
        <f t="shared" ref="LG89:LG111" si="92">ROUND(AVERAGE(KW89:KY89,LJ89:LQ89),0)</f>
        <v>21</v>
      </c>
      <c r="LH89" s="476">
        <f t="shared" ref="LH89:LH111" si="93">ROUND(AVERAGE(KX89:KY89,LJ89:LR89),0)</f>
        <v>21</v>
      </c>
      <c r="LI89" s="476">
        <f t="shared" ref="LI89:LI111" si="94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1">
        <f t="shared" si="77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341">
        <f t="shared" si="78"/>
        <v>29</v>
      </c>
      <c r="PH89">
        <v>32</v>
      </c>
      <c r="PI89">
        <v>30</v>
      </c>
      <c r="PJ89" s="341">
        <f t="shared" si="79"/>
        <v>31.5</v>
      </c>
      <c r="PK89">
        <v>33</v>
      </c>
      <c r="PL89">
        <v>34</v>
      </c>
      <c r="PM89">
        <v>28</v>
      </c>
      <c r="PN89">
        <v>30</v>
      </c>
      <c r="PO89" s="471">
        <v>30</v>
      </c>
      <c r="PP89">
        <v>33</v>
      </c>
      <c r="PQ89">
        <v>30</v>
      </c>
      <c r="PR89">
        <v>31</v>
      </c>
      <c r="PS89">
        <v>29</v>
      </c>
      <c r="PT89">
        <v>32</v>
      </c>
      <c r="PU89">
        <v>31</v>
      </c>
      <c r="PV89">
        <v>28</v>
      </c>
      <c r="PW89">
        <v>28</v>
      </c>
      <c r="PX89">
        <v>29</v>
      </c>
      <c r="PY89">
        <v>31</v>
      </c>
      <c r="PZ89">
        <v>28</v>
      </c>
      <c r="QA89">
        <v>26</v>
      </c>
      <c r="QB89">
        <v>26</v>
      </c>
      <c r="QC89">
        <v>29</v>
      </c>
      <c r="QD89">
        <v>31</v>
      </c>
      <c r="QE89">
        <v>31</v>
      </c>
      <c r="QF89">
        <v>32</v>
      </c>
      <c r="QG89">
        <v>27</v>
      </c>
      <c r="QH89">
        <v>25</v>
      </c>
      <c r="QI89">
        <v>19</v>
      </c>
      <c r="QJ89">
        <v>23</v>
      </c>
      <c r="QK89">
        <v>25</v>
      </c>
      <c r="QL89">
        <v>23</v>
      </c>
      <c r="QM89">
        <v>20</v>
      </c>
      <c r="QN89">
        <v>22</v>
      </c>
      <c r="QO89">
        <v>23</v>
      </c>
      <c r="QP89">
        <v>24</v>
      </c>
      <c r="QQ89">
        <v>29</v>
      </c>
      <c r="QR89">
        <v>30</v>
      </c>
    </row>
    <row r="90" spans="1:460" x14ac:dyDescent="0.2">
      <c r="A90" s="55"/>
      <c r="B90" s="1">
        <v>3</v>
      </c>
      <c r="C90" s="166">
        <f t="shared" ca="1" si="75"/>
        <v>14</v>
      </c>
      <c r="D90" s="167">
        <f t="shared" ca="1" si="80"/>
        <v>0.24561403508771928</v>
      </c>
      <c r="E90" s="187">
        <f t="shared" ca="1" si="81"/>
        <v>23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76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82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83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84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85"/>
        <v>98</v>
      </c>
      <c r="LA90" s="476">
        <f t="shared" si="86"/>
        <v>90</v>
      </c>
      <c r="LB90" s="476">
        <f t="shared" si="87"/>
        <v>82</v>
      </c>
      <c r="LC90" s="476">
        <f t="shared" si="88"/>
        <v>74</v>
      </c>
      <c r="LD90" s="476">
        <f t="shared" si="89"/>
        <v>65</v>
      </c>
      <c r="LE90" s="476">
        <f t="shared" si="90"/>
        <v>56</v>
      </c>
      <c r="LF90" s="476">
        <f t="shared" si="91"/>
        <v>47</v>
      </c>
      <c r="LG90" s="476">
        <f t="shared" si="92"/>
        <v>38</v>
      </c>
      <c r="LH90" s="476">
        <f t="shared" si="93"/>
        <v>30</v>
      </c>
      <c r="LI90" s="476">
        <f t="shared" si="94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1">
        <f t="shared" si="77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341">
        <f t="shared" si="78"/>
        <v>11</v>
      </c>
      <c r="PH90">
        <v>11</v>
      </c>
      <c r="PI90">
        <v>11</v>
      </c>
      <c r="PJ90" s="341">
        <f t="shared" si="79"/>
        <v>11</v>
      </c>
      <c r="PK90">
        <v>11</v>
      </c>
      <c r="PL90">
        <v>11</v>
      </c>
      <c r="PM90">
        <v>9</v>
      </c>
      <c r="PN90">
        <v>11</v>
      </c>
      <c r="PO90" s="471">
        <v>10</v>
      </c>
      <c r="PP90">
        <v>12</v>
      </c>
      <c r="PQ90">
        <v>12</v>
      </c>
      <c r="PR90">
        <v>12</v>
      </c>
      <c r="PS90">
        <v>14</v>
      </c>
      <c r="PT90">
        <v>14</v>
      </c>
      <c r="PU90">
        <v>12</v>
      </c>
      <c r="PV90">
        <v>13</v>
      </c>
      <c r="PW90">
        <v>14</v>
      </c>
      <c r="PX90">
        <v>15</v>
      </c>
      <c r="PY90">
        <v>15</v>
      </c>
      <c r="PZ90">
        <v>15</v>
      </c>
      <c r="QA90">
        <v>15</v>
      </c>
      <c r="QB90">
        <v>16</v>
      </c>
      <c r="QC90">
        <v>17</v>
      </c>
      <c r="QD90">
        <v>18</v>
      </c>
      <c r="QE90">
        <v>16</v>
      </c>
      <c r="QF90">
        <v>16</v>
      </c>
      <c r="QG90">
        <v>17</v>
      </c>
      <c r="QH90">
        <v>19</v>
      </c>
      <c r="QI90">
        <v>18</v>
      </c>
      <c r="QJ90">
        <v>18</v>
      </c>
      <c r="QK90">
        <v>18</v>
      </c>
      <c r="QL90">
        <v>18</v>
      </c>
      <c r="QM90">
        <v>16</v>
      </c>
      <c r="QN90">
        <v>16</v>
      </c>
      <c r="QO90">
        <v>15</v>
      </c>
      <c r="QP90">
        <v>17</v>
      </c>
      <c r="QQ90">
        <v>13</v>
      </c>
      <c r="QR90">
        <v>14</v>
      </c>
    </row>
    <row r="91" spans="1:460" x14ac:dyDescent="0.2">
      <c r="B91" s="1">
        <v>4</v>
      </c>
      <c r="C91" s="166">
        <f t="shared" ca="1" si="75"/>
        <v>12</v>
      </c>
      <c r="D91" s="167">
        <f t="shared" ca="1" si="80"/>
        <v>8.5714285714285715E-2</v>
      </c>
      <c r="E91" s="187">
        <f t="shared" ca="1" si="81"/>
        <v>8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76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82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83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84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85"/>
        <v>23</v>
      </c>
      <c r="LA91" s="476">
        <f t="shared" si="86"/>
        <v>24</v>
      </c>
      <c r="LB91" s="476">
        <f t="shared" si="87"/>
        <v>24</v>
      </c>
      <c r="LC91" s="476">
        <f t="shared" si="88"/>
        <v>25</v>
      </c>
      <c r="LD91" s="476">
        <f t="shared" si="89"/>
        <v>25</v>
      </c>
      <c r="LE91" s="476">
        <f t="shared" si="90"/>
        <v>24</v>
      </c>
      <c r="LF91" s="476">
        <f t="shared" si="91"/>
        <v>24</v>
      </c>
      <c r="LG91" s="476">
        <f t="shared" si="92"/>
        <v>23</v>
      </c>
      <c r="LH91" s="476">
        <f t="shared" si="93"/>
        <v>23</v>
      </c>
      <c r="LI91" s="476">
        <f t="shared" si="94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1">
        <f t="shared" si="77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341">
        <f t="shared" si="78"/>
        <v>18</v>
      </c>
      <c r="PH91">
        <v>17</v>
      </c>
      <c r="PI91">
        <v>15</v>
      </c>
      <c r="PJ91" s="341">
        <f t="shared" si="79"/>
        <v>14.5</v>
      </c>
      <c r="PK91">
        <v>14</v>
      </c>
      <c r="PL91">
        <v>14</v>
      </c>
      <c r="PM91">
        <v>13</v>
      </c>
      <c r="PN91">
        <v>13</v>
      </c>
      <c r="PO91" s="471">
        <v>15</v>
      </c>
      <c r="PP91">
        <v>17</v>
      </c>
      <c r="PQ91">
        <v>18</v>
      </c>
      <c r="PR91">
        <v>17</v>
      </c>
      <c r="PS91">
        <v>17</v>
      </c>
      <c r="PT91">
        <v>17</v>
      </c>
      <c r="PU91">
        <v>16</v>
      </c>
      <c r="PV91">
        <v>17</v>
      </c>
      <c r="PW91">
        <v>19</v>
      </c>
      <c r="PX91">
        <v>19</v>
      </c>
      <c r="PY91">
        <v>17</v>
      </c>
      <c r="PZ91">
        <v>17</v>
      </c>
      <c r="QA91">
        <v>18</v>
      </c>
      <c r="QB91">
        <v>19</v>
      </c>
      <c r="QC91">
        <v>19</v>
      </c>
      <c r="QD91">
        <v>18</v>
      </c>
      <c r="QE91">
        <v>16</v>
      </c>
      <c r="QF91">
        <v>11</v>
      </c>
      <c r="QG91">
        <v>11</v>
      </c>
      <c r="QH91">
        <v>14</v>
      </c>
      <c r="QI91">
        <v>14</v>
      </c>
      <c r="QJ91">
        <v>13</v>
      </c>
      <c r="QK91">
        <v>15</v>
      </c>
      <c r="QL91">
        <v>15</v>
      </c>
      <c r="QM91">
        <v>14</v>
      </c>
      <c r="QN91">
        <v>14</v>
      </c>
      <c r="QO91">
        <v>12</v>
      </c>
      <c r="QP91">
        <v>13</v>
      </c>
      <c r="QQ91">
        <v>12</v>
      </c>
      <c r="QR91">
        <v>12</v>
      </c>
    </row>
    <row r="92" spans="1:460" s="144" customFormat="1" x14ac:dyDescent="0.2">
      <c r="A92" s="55"/>
      <c r="B92" s="318">
        <v>5</v>
      </c>
      <c r="C92" s="319">
        <f t="shared" ca="1" si="75"/>
        <v>29</v>
      </c>
      <c r="D92" s="320">
        <f t="shared" ca="1" si="80"/>
        <v>8.8414634146341459E-2</v>
      </c>
      <c r="E92" s="323">
        <f t="shared" ca="1" si="81"/>
        <v>9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76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82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83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84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85"/>
        <v>40</v>
      </c>
      <c r="LA92" s="476">
        <f t="shared" si="86"/>
        <v>40</v>
      </c>
      <c r="LB92" s="476">
        <f t="shared" si="87"/>
        <v>40</v>
      </c>
      <c r="LC92" s="476">
        <f t="shared" si="88"/>
        <v>40</v>
      </c>
      <c r="LD92" s="476">
        <f t="shared" si="89"/>
        <v>40</v>
      </c>
      <c r="LE92" s="476">
        <f t="shared" si="90"/>
        <v>40</v>
      </c>
      <c r="LF92" s="476">
        <f t="shared" si="91"/>
        <v>40</v>
      </c>
      <c r="LG92" s="476">
        <f t="shared" si="92"/>
        <v>40</v>
      </c>
      <c r="LH92" s="476">
        <f t="shared" si="93"/>
        <v>39</v>
      </c>
      <c r="LI92" s="476">
        <f t="shared" si="94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  <c r="OU92" s="144">
        <v>34</v>
      </c>
      <c r="OV92" s="144">
        <v>32</v>
      </c>
      <c r="OW92" s="144">
        <v>34</v>
      </c>
      <c r="OX92" s="144">
        <v>31</v>
      </c>
      <c r="OY92" s="341">
        <f t="shared" si="77"/>
        <v>26.5</v>
      </c>
      <c r="OZ92" s="144">
        <v>22</v>
      </c>
      <c r="PA92" s="144">
        <v>25</v>
      </c>
      <c r="PB92" s="144">
        <v>26</v>
      </c>
      <c r="PC92" s="144">
        <v>29</v>
      </c>
      <c r="PD92" s="144">
        <v>28</v>
      </c>
      <c r="PE92" s="144">
        <v>29</v>
      </c>
      <c r="PF92" s="144">
        <v>29</v>
      </c>
      <c r="PG92" s="341">
        <f t="shared" si="78"/>
        <v>27.5</v>
      </c>
      <c r="PH92" s="144">
        <v>26</v>
      </c>
      <c r="PI92" s="144">
        <v>24</v>
      </c>
      <c r="PJ92" s="341">
        <f t="shared" si="79"/>
        <v>26.5</v>
      </c>
      <c r="PK92" s="144">
        <v>29</v>
      </c>
      <c r="PL92" s="144">
        <v>24</v>
      </c>
      <c r="PM92" s="144">
        <v>22</v>
      </c>
      <c r="PN92" s="144">
        <v>22</v>
      </c>
      <c r="PO92" s="471">
        <v>23</v>
      </c>
      <c r="PP92" s="144">
        <v>22</v>
      </c>
      <c r="PQ92" s="144">
        <v>20</v>
      </c>
      <c r="PR92" s="144">
        <v>21</v>
      </c>
      <c r="PS92" s="144">
        <v>23</v>
      </c>
      <c r="PT92" s="144">
        <v>24</v>
      </c>
      <c r="PU92" s="144">
        <v>24</v>
      </c>
      <c r="PV92" s="144">
        <v>22</v>
      </c>
      <c r="PW92" s="144">
        <v>21</v>
      </c>
      <c r="PX92" s="144">
        <v>21</v>
      </c>
      <c r="PY92" s="144">
        <v>23</v>
      </c>
      <c r="PZ92" s="144">
        <v>23</v>
      </c>
      <c r="QA92" s="144">
        <v>28</v>
      </c>
      <c r="QB92" s="144">
        <v>27</v>
      </c>
      <c r="QC92" s="144">
        <v>25</v>
      </c>
      <c r="QD92" s="144">
        <v>25</v>
      </c>
      <c r="QE92" s="144">
        <v>29</v>
      </c>
      <c r="QF92" s="144">
        <v>28</v>
      </c>
      <c r="QG92" s="144">
        <v>29</v>
      </c>
      <c r="QH92" s="144">
        <v>28</v>
      </c>
      <c r="QI92" s="144">
        <v>28</v>
      </c>
      <c r="QJ92" s="144">
        <v>27</v>
      </c>
      <c r="QK92" s="144">
        <v>25</v>
      </c>
      <c r="QL92" s="144">
        <v>24</v>
      </c>
      <c r="QM92" s="144">
        <v>26</v>
      </c>
      <c r="QN92" s="144">
        <v>25</v>
      </c>
      <c r="QO92" s="144">
        <v>26</v>
      </c>
      <c r="QP92" s="144">
        <v>25</v>
      </c>
      <c r="QQ92" s="144">
        <v>26</v>
      </c>
      <c r="QR92" s="144">
        <v>29</v>
      </c>
    </row>
    <row r="93" spans="1:460" s="144" customFormat="1" x14ac:dyDescent="0.2">
      <c r="A93" s="318"/>
      <c r="B93" s="318">
        <v>6</v>
      </c>
      <c r="C93" s="319">
        <f t="shared" ca="1" si="75"/>
        <v>2</v>
      </c>
      <c r="D93" s="320">
        <f t="shared" ca="1" si="80"/>
        <v>4.4444444444444446E-2</v>
      </c>
      <c r="E93" s="323">
        <f t="shared" ca="1" si="81"/>
        <v>3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76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82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83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84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85"/>
        <v>12</v>
      </c>
      <c r="LA93" s="476">
        <f t="shared" si="86"/>
        <v>13</v>
      </c>
      <c r="LB93" s="476">
        <f t="shared" si="87"/>
        <v>13</v>
      </c>
      <c r="LC93" s="476">
        <f t="shared" si="88"/>
        <v>14</v>
      </c>
      <c r="LD93" s="476">
        <f t="shared" si="89"/>
        <v>14</v>
      </c>
      <c r="LE93" s="476">
        <f t="shared" si="90"/>
        <v>14</v>
      </c>
      <c r="LF93" s="476">
        <f t="shared" si="91"/>
        <v>14</v>
      </c>
      <c r="LG93" s="476">
        <f t="shared" si="92"/>
        <v>15</v>
      </c>
      <c r="LH93" s="476">
        <f t="shared" si="93"/>
        <v>15</v>
      </c>
      <c r="LI93" s="476">
        <f t="shared" si="94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  <c r="OU93" s="144">
        <v>6</v>
      </c>
      <c r="OV93" s="144">
        <v>5</v>
      </c>
      <c r="OW93" s="144">
        <v>5</v>
      </c>
      <c r="OX93" s="144">
        <v>5</v>
      </c>
      <c r="OY93" s="341">
        <f t="shared" si="77"/>
        <v>5.5</v>
      </c>
      <c r="OZ93" s="144">
        <v>6</v>
      </c>
      <c r="PA93" s="144">
        <v>5</v>
      </c>
      <c r="PB93" s="144">
        <v>5</v>
      </c>
      <c r="PC93" s="144">
        <v>4</v>
      </c>
      <c r="PD93" s="144">
        <v>5</v>
      </c>
      <c r="PE93" s="144">
        <v>5</v>
      </c>
      <c r="PF93" s="144">
        <v>5</v>
      </c>
      <c r="PG93" s="341">
        <f t="shared" si="78"/>
        <v>5</v>
      </c>
      <c r="PH93" s="144">
        <v>5</v>
      </c>
      <c r="PI93" s="144">
        <v>5</v>
      </c>
      <c r="PJ93" s="341">
        <f t="shared" si="79"/>
        <v>3.5</v>
      </c>
      <c r="PK93" s="144">
        <v>2</v>
      </c>
      <c r="PL93" s="144">
        <v>3</v>
      </c>
      <c r="PM93" s="144">
        <v>3</v>
      </c>
      <c r="PN93" s="144">
        <v>3</v>
      </c>
      <c r="PO93" s="471">
        <v>3</v>
      </c>
      <c r="PP93" s="144">
        <v>3</v>
      </c>
      <c r="PQ93" s="144">
        <v>3</v>
      </c>
      <c r="PR93" s="144">
        <v>3</v>
      </c>
      <c r="PS93" s="144">
        <v>3</v>
      </c>
      <c r="PT93" s="144">
        <v>3</v>
      </c>
      <c r="PU93" s="144">
        <v>3</v>
      </c>
      <c r="PV93" s="144">
        <v>2</v>
      </c>
      <c r="PW93" s="144">
        <v>2</v>
      </c>
      <c r="PX93" s="144">
        <v>2</v>
      </c>
      <c r="PY93" s="144">
        <v>2</v>
      </c>
      <c r="PZ93" s="144">
        <v>2</v>
      </c>
      <c r="QA93" s="144">
        <v>2</v>
      </c>
      <c r="QB93" s="144">
        <v>2</v>
      </c>
      <c r="QC93" s="144">
        <v>2</v>
      </c>
      <c r="QD93" s="144">
        <v>2</v>
      </c>
      <c r="QE93" s="144">
        <v>2</v>
      </c>
      <c r="QF93" s="144">
        <v>3</v>
      </c>
      <c r="QG93" s="144">
        <v>3</v>
      </c>
      <c r="QH93" s="144">
        <v>3</v>
      </c>
      <c r="QI93" s="144">
        <v>2</v>
      </c>
      <c r="QJ93" s="144">
        <v>3</v>
      </c>
      <c r="QK93" s="144">
        <v>3</v>
      </c>
      <c r="QL93" s="144">
        <v>3</v>
      </c>
      <c r="QM93" s="144">
        <v>3</v>
      </c>
      <c r="QN93" s="144">
        <v>3</v>
      </c>
      <c r="QO93" s="144">
        <v>3</v>
      </c>
      <c r="QP93" s="144">
        <v>3</v>
      </c>
      <c r="QQ93" s="144">
        <v>2</v>
      </c>
      <c r="QR93" s="144">
        <v>2</v>
      </c>
    </row>
    <row r="94" spans="1:460" s="144" customFormat="1" x14ac:dyDescent="0.2">
      <c r="A94" s="55"/>
      <c r="B94" s="318">
        <v>7</v>
      </c>
      <c r="C94" s="319">
        <f t="shared" ca="1" si="75"/>
        <v>15</v>
      </c>
      <c r="D94" s="320">
        <f t="shared" ca="1" si="80"/>
        <v>0.17857142857142858</v>
      </c>
      <c r="E94" s="323">
        <f t="shared" ca="1" si="81"/>
        <v>20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76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82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83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84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85"/>
        <v>13</v>
      </c>
      <c r="LA94" s="476">
        <f t="shared" si="86"/>
        <v>14</v>
      </c>
      <c r="LB94" s="476">
        <f t="shared" si="87"/>
        <v>14</v>
      </c>
      <c r="LC94" s="476">
        <f t="shared" si="88"/>
        <v>15</v>
      </c>
      <c r="LD94" s="476">
        <f t="shared" si="89"/>
        <v>15</v>
      </c>
      <c r="LE94" s="476">
        <f t="shared" si="90"/>
        <v>15</v>
      </c>
      <c r="LF94" s="476">
        <f t="shared" si="91"/>
        <v>15</v>
      </c>
      <c r="LG94" s="476">
        <f t="shared" si="92"/>
        <v>16</v>
      </c>
      <c r="LH94" s="476">
        <f t="shared" si="93"/>
        <v>16</v>
      </c>
      <c r="LI94" s="476">
        <f t="shared" si="94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  <c r="OU94" s="144">
        <v>15</v>
      </c>
      <c r="OV94" s="144">
        <v>16</v>
      </c>
      <c r="OW94" s="144">
        <v>16</v>
      </c>
      <c r="OX94" s="144">
        <v>15</v>
      </c>
      <c r="OY94" s="341">
        <f t="shared" si="77"/>
        <v>14</v>
      </c>
      <c r="OZ94" s="144">
        <v>13</v>
      </c>
      <c r="PA94" s="144">
        <v>13</v>
      </c>
      <c r="PB94" s="144">
        <v>13</v>
      </c>
      <c r="PC94" s="144">
        <v>13</v>
      </c>
      <c r="PD94" s="144">
        <v>16</v>
      </c>
      <c r="PE94" s="144">
        <v>17</v>
      </c>
      <c r="PF94" s="144">
        <v>17</v>
      </c>
      <c r="PG94" s="341">
        <f t="shared" si="78"/>
        <v>18.5</v>
      </c>
      <c r="PH94" s="144">
        <v>20</v>
      </c>
      <c r="PI94" s="144">
        <v>16</v>
      </c>
      <c r="PJ94" s="341">
        <f t="shared" si="79"/>
        <v>15.5</v>
      </c>
      <c r="PK94" s="144">
        <v>15</v>
      </c>
      <c r="PL94" s="144">
        <v>16</v>
      </c>
      <c r="PM94" s="144">
        <v>17</v>
      </c>
      <c r="PN94" s="144">
        <v>14</v>
      </c>
      <c r="PO94" s="471">
        <v>14</v>
      </c>
      <c r="PP94" s="144">
        <v>13</v>
      </c>
      <c r="PQ94" s="144">
        <v>12</v>
      </c>
      <c r="PR94" s="144">
        <v>12</v>
      </c>
      <c r="PS94" s="144">
        <v>14</v>
      </c>
      <c r="PT94" s="144">
        <v>15</v>
      </c>
      <c r="PU94" s="144">
        <v>14</v>
      </c>
      <c r="PV94" s="144">
        <v>14</v>
      </c>
      <c r="PW94" s="144">
        <v>14</v>
      </c>
      <c r="PX94" s="144">
        <v>14</v>
      </c>
      <c r="PY94" s="144">
        <v>14</v>
      </c>
      <c r="PZ94" s="144">
        <v>13</v>
      </c>
      <c r="QA94" s="144">
        <v>13</v>
      </c>
      <c r="QB94" s="144">
        <v>13</v>
      </c>
      <c r="QC94" s="144">
        <v>14</v>
      </c>
      <c r="QD94" s="144">
        <v>15</v>
      </c>
      <c r="QE94" s="144">
        <v>18</v>
      </c>
      <c r="QF94" s="144">
        <v>17</v>
      </c>
      <c r="QG94" s="144">
        <v>17</v>
      </c>
      <c r="QH94" s="144">
        <v>17</v>
      </c>
      <c r="QI94" s="144">
        <v>17</v>
      </c>
      <c r="QJ94" s="144">
        <v>17</v>
      </c>
      <c r="QK94" s="144">
        <v>16</v>
      </c>
      <c r="QL94" s="144">
        <v>17</v>
      </c>
      <c r="QM94" s="144">
        <v>18</v>
      </c>
      <c r="QN94" s="144">
        <v>17</v>
      </c>
      <c r="QO94" s="144">
        <v>16</v>
      </c>
      <c r="QP94" s="144">
        <v>17</v>
      </c>
      <c r="QQ94" s="144">
        <v>17</v>
      </c>
      <c r="QR94" s="144">
        <v>15</v>
      </c>
    </row>
    <row r="95" spans="1:460" s="144" customFormat="1" x14ac:dyDescent="0.2">
      <c r="A95" s="318"/>
      <c r="B95" s="318">
        <v>8</v>
      </c>
      <c r="C95" s="319">
        <f t="shared" ca="1" si="75"/>
        <v>114</v>
      </c>
      <c r="D95" s="320">
        <f t="shared" ca="1" si="80"/>
        <v>0.11187438665358194</v>
      </c>
      <c r="E95" s="323">
        <f t="shared" ca="1" si="81"/>
        <v>14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76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82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83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84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85"/>
        <v>253</v>
      </c>
      <c r="LA95" s="476">
        <f t="shared" si="86"/>
        <v>256</v>
      </c>
      <c r="LB95" s="476">
        <f t="shared" si="87"/>
        <v>260</v>
      </c>
      <c r="LC95" s="476">
        <f t="shared" si="88"/>
        <v>263</v>
      </c>
      <c r="LD95" s="476">
        <f t="shared" si="89"/>
        <v>265</v>
      </c>
      <c r="LE95" s="476">
        <f t="shared" si="90"/>
        <v>267</v>
      </c>
      <c r="LF95" s="476">
        <f t="shared" si="91"/>
        <v>272</v>
      </c>
      <c r="LG95" s="476">
        <f t="shared" si="92"/>
        <v>275</v>
      </c>
      <c r="LH95" s="476">
        <f t="shared" si="93"/>
        <v>277</v>
      </c>
      <c r="LI95" s="476">
        <f t="shared" si="94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  <c r="OU95" s="144">
        <v>177</v>
      </c>
      <c r="OV95" s="144">
        <v>180</v>
      </c>
      <c r="OW95" s="144">
        <v>176</v>
      </c>
      <c r="OX95" s="144">
        <v>176</v>
      </c>
      <c r="OY95" s="341">
        <f t="shared" si="77"/>
        <v>178.5</v>
      </c>
      <c r="OZ95" s="144">
        <v>181</v>
      </c>
      <c r="PA95" s="144">
        <v>174</v>
      </c>
      <c r="PB95" s="144">
        <v>173</v>
      </c>
      <c r="PC95" s="144">
        <v>172</v>
      </c>
      <c r="PD95" s="144">
        <v>171</v>
      </c>
      <c r="PE95" s="144">
        <v>159</v>
      </c>
      <c r="PF95" s="144">
        <v>160</v>
      </c>
      <c r="PG95" s="341">
        <f t="shared" si="78"/>
        <v>163</v>
      </c>
      <c r="PH95" s="144">
        <v>166</v>
      </c>
      <c r="PI95" s="144">
        <v>157</v>
      </c>
      <c r="PJ95" s="341">
        <f t="shared" si="79"/>
        <v>158.5</v>
      </c>
      <c r="PK95" s="144">
        <v>160</v>
      </c>
      <c r="PL95" s="144">
        <v>161</v>
      </c>
      <c r="PM95" s="144">
        <v>148</v>
      </c>
      <c r="PN95" s="144">
        <v>149</v>
      </c>
      <c r="PO95" s="471">
        <v>155</v>
      </c>
      <c r="PP95" s="144">
        <v>163</v>
      </c>
      <c r="PQ95" s="144">
        <v>158</v>
      </c>
      <c r="PR95" s="144">
        <v>140</v>
      </c>
      <c r="PS95" s="144">
        <v>145</v>
      </c>
      <c r="PT95" s="144">
        <v>150</v>
      </c>
      <c r="PU95" s="144">
        <v>151</v>
      </c>
      <c r="PV95" s="144">
        <v>145</v>
      </c>
      <c r="PW95" s="144">
        <v>152</v>
      </c>
      <c r="PX95" s="144">
        <v>156</v>
      </c>
      <c r="PY95" s="144">
        <v>154</v>
      </c>
      <c r="PZ95" s="144">
        <v>152</v>
      </c>
      <c r="QA95" s="144">
        <v>144</v>
      </c>
      <c r="QB95" s="144">
        <v>144</v>
      </c>
      <c r="QC95" s="144">
        <v>139</v>
      </c>
      <c r="QD95" s="144">
        <v>134</v>
      </c>
      <c r="QE95" s="144">
        <v>131</v>
      </c>
      <c r="QF95" s="144">
        <v>131</v>
      </c>
      <c r="QG95" s="144">
        <v>138</v>
      </c>
      <c r="QH95" s="144">
        <v>139</v>
      </c>
      <c r="QI95" s="144">
        <v>137</v>
      </c>
      <c r="QJ95" s="144">
        <v>135</v>
      </c>
      <c r="QK95" s="144">
        <v>129</v>
      </c>
      <c r="QL95" s="144">
        <v>129</v>
      </c>
      <c r="QM95" s="144">
        <v>126</v>
      </c>
      <c r="QN95" s="144">
        <v>127</v>
      </c>
      <c r="QO95" s="144">
        <v>131</v>
      </c>
      <c r="QP95" s="144">
        <v>124</v>
      </c>
      <c r="QQ95" s="144">
        <v>115</v>
      </c>
      <c r="QR95" s="144">
        <v>114</v>
      </c>
    </row>
    <row r="96" spans="1:460" s="144" customFormat="1" x14ac:dyDescent="0.2">
      <c r="A96" s="55"/>
      <c r="B96" s="318">
        <v>9</v>
      </c>
      <c r="C96" s="319">
        <f t="shared" ca="1" si="75"/>
        <v>7</v>
      </c>
      <c r="D96" s="320">
        <f t="shared" ca="1" si="80"/>
        <v>3.8461538461538464E-2</v>
      </c>
      <c r="E96" s="323">
        <f t="shared" ca="1" si="81"/>
        <v>2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76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82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83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84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85"/>
        <v>11</v>
      </c>
      <c r="LA96" s="476">
        <f t="shared" si="86"/>
        <v>11</v>
      </c>
      <c r="LB96" s="476">
        <f t="shared" si="87"/>
        <v>12</v>
      </c>
      <c r="LC96" s="476">
        <f t="shared" si="88"/>
        <v>13</v>
      </c>
      <c r="LD96" s="476">
        <f t="shared" si="89"/>
        <v>13</v>
      </c>
      <c r="LE96" s="476">
        <f t="shared" si="90"/>
        <v>14</v>
      </c>
      <c r="LF96" s="476">
        <f t="shared" si="91"/>
        <v>15</v>
      </c>
      <c r="LG96" s="476">
        <f t="shared" si="92"/>
        <v>15</v>
      </c>
      <c r="LH96" s="476">
        <f t="shared" si="93"/>
        <v>16</v>
      </c>
      <c r="LI96" s="476">
        <f t="shared" si="94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  <c r="OU96" s="144">
        <v>9</v>
      </c>
      <c r="OV96" s="144">
        <v>9</v>
      </c>
      <c r="OW96" s="144">
        <v>9</v>
      </c>
      <c r="OX96" s="144">
        <v>8</v>
      </c>
      <c r="OY96" s="341">
        <f t="shared" si="77"/>
        <v>7.5</v>
      </c>
      <c r="OZ96" s="144">
        <v>7</v>
      </c>
      <c r="PA96" s="144">
        <v>6</v>
      </c>
      <c r="PB96" s="144">
        <v>6</v>
      </c>
      <c r="PC96" s="144">
        <v>6</v>
      </c>
      <c r="PD96" s="144">
        <v>4</v>
      </c>
      <c r="PE96" s="144">
        <v>4</v>
      </c>
      <c r="PF96" s="144">
        <v>5</v>
      </c>
      <c r="PG96" s="341">
        <f t="shared" si="78"/>
        <v>5.5</v>
      </c>
      <c r="PH96" s="144">
        <v>6</v>
      </c>
      <c r="PI96" s="144">
        <v>6</v>
      </c>
      <c r="PJ96" s="341">
        <f t="shared" si="79"/>
        <v>7</v>
      </c>
      <c r="PK96" s="144">
        <v>8</v>
      </c>
      <c r="PL96" s="144">
        <v>9</v>
      </c>
      <c r="PM96" s="144">
        <v>9</v>
      </c>
      <c r="PN96" s="144">
        <v>8</v>
      </c>
      <c r="PO96" s="471">
        <v>9</v>
      </c>
      <c r="PP96" s="144">
        <v>10</v>
      </c>
      <c r="PQ96" s="144">
        <v>10</v>
      </c>
      <c r="PR96" s="144">
        <v>10</v>
      </c>
      <c r="PS96" s="144">
        <v>10</v>
      </c>
      <c r="PT96" s="144">
        <v>11</v>
      </c>
      <c r="PU96" s="144">
        <v>9</v>
      </c>
      <c r="PV96" s="144">
        <v>9</v>
      </c>
      <c r="PW96" s="144">
        <v>8</v>
      </c>
      <c r="PX96" s="144">
        <v>10</v>
      </c>
      <c r="PY96" s="144">
        <v>9</v>
      </c>
      <c r="PZ96" s="144">
        <v>10</v>
      </c>
      <c r="QA96" s="144">
        <v>9</v>
      </c>
      <c r="QB96" s="144">
        <v>8</v>
      </c>
      <c r="QC96" s="144">
        <v>9</v>
      </c>
      <c r="QD96" s="144">
        <v>10</v>
      </c>
      <c r="QE96" s="144">
        <v>10</v>
      </c>
      <c r="QF96" s="144">
        <v>10</v>
      </c>
      <c r="QG96" s="144">
        <v>10</v>
      </c>
      <c r="QH96" s="144">
        <v>10</v>
      </c>
      <c r="QI96" s="144">
        <v>10</v>
      </c>
      <c r="QJ96" s="144">
        <v>11</v>
      </c>
      <c r="QK96" s="144">
        <v>9</v>
      </c>
      <c r="QL96" s="144">
        <v>8</v>
      </c>
      <c r="QM96" s="144">
        <v>8</v>
      </c>
      <c r="QN96" s="144">
        <v>8</v>
      </c>
      <c r="QO96" s="144">
        <v>9</v>
      </c>
      <c r="QP96" s="144">
        <v>9</v>
      </c>
      <c r="QQ96" s="144">
        <v>9</v>
      </c>
      <c r="QR96" s="144">
        <v>7</v>
      </c>
    </row>
    <row r="97" spans="1:460" s="144" customFormat="1" x14ac:dyDescent="0.2">
      <c r="A97" s="318"/>
      <c r="B97" s="318">
        <v>10</v>
      </c>
      <c r="C97" s="319">
        <f t="shared" ca="1" si="75"/>
        <v>39</v>
      </c>
      <c r="D97" s="320">
        <f t="shared" ca="1" si="80"/>
        <v>0.1822429906542056</v>
      </c>
      <c r="E97" s="323">
        <f t="shared" ca="1" si="81"/>
        <v>21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76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82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83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84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85"/>
        <v>51</v>
      </c>
      <c r="LA97" s="476">
        <f t="shared" si="86"/>
        <v>52</v>
      </c>
      <c r="LB97" s="476">
        <f t="shared" si="87"/>
        <v>53</v>
      </c>
      <c r="LC97" s="476">
        <f t="shared" si="88"/>
        <v>54</v>
      </c>
      <c r="LD97" s="476">
        <f t="shared" si="89"/>
        <v>54</v>
      </c>
      <c r="LE97" s="476">
        <f t="shared" si="90"/>
        <v>55</v>
      </c>
      <c r="LF97" s="476">
        <f t="shared" si="91"/>
        <v>55</v>
      </c>
      <c r="LG97" s="476">
        <f t="shared" si="92"/>
        <v>54</v>
      </c>
      <c r="LH97" s="476">
        <f t="shared" si="93"/>
        <v>53</v>
      </c>
      <c r="LI97" s="476">
        <f t="shared" si="94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  <c r="OU97" s="144">
        <v>49</v>
      </c>
      <c r="OV97" s="144">
        <v>45</v>
      </c>
      <c r="OW97" s="144">
        <v>43</v>
      </c>
      <c r="OX97" s="144">
        <v>44</v>
      </c>
      <c r="OY97" s="341">
        <f t="shared" si="77"/>
        <v>43.5</v>
      </c>
      <c r="OZ97" s="144">
        <v>43</v>
      </c>
      <c r="PA97" s="144">
        <v>43</v>
      </c>
      <c r="PB97" s="144">
        <v>48</v>
      </c>
      <c r="PC97" s="144">
        <v>51</v>
      </c>
      <c r="PD97" s="144">
        <v>47</v>
      </c>
      <c r="PE97" s="144">
        <v>46</v>
      </c>
      <c r="PF97" s="144">
        <v>49</v>
      </c>
      <c r="PG97" s="341">
        <f t="shared" si="78"/>
        <v>50</v>
      </c>
      <c r="PH97" s="144">
        <v>51</v>
      </c>
      <c r="PI97" s="144">
        <v>54</v>
      </c>
      <c r="PJ97" s="341">
        <f t="shared" si="79"/>
        <v>56</v>
      </c>
      <c r="PK97" s="144">
        <v>58</v>
      </c>
      <c r="PL97" s="144">
        <v>61</v>
      </c>
      <c r="PM97" s="144">
        <v>60</v>
      </c>
      <c r="PN97" s="144">
        <v>60</v>
      </c>
      <c r="PO97" s="471">
        <v>63</v>
      </c>
      <c r="PP97" s="144">
        <v>65</v>
      </c>
      <c r="PQ97" s="144">
        <v>57</v>
      </c>
      <c r="PR97" s="144">
        <v>58</v>
      </c>
      <c r="PS97" s="144">
        <v>59</v>
      </c>
      <c r="PT97" s="144">
        <v>60</v>
      </c>
      <c r="PU97" s="144">
        <v>53</v>
      </c>
      <c r="PV97" s="144">
        <v>48</v>
      </c>
      <c r="PW97" s="144">
        <v>50</v>
      </c>
      <c r="PX97" s="144">
        <v>50</v>
      </c>
      <c r="PY97" s="144">
        <v>45</v>
      </c>
      <c r="PZ97" s="144">
        <v>42</v>
      </c>
      <c r="QA97" s="144">
        <v>45</v>
      </c>
      <c r="QB97" s="144">
        <v>45</v>
      </c>
      <c r="QC97" s="144">
        <v>46</v>
      </c>
      <c r="QD97" s="144">
        <v>40</v>
      </c>
      <c r="QE97" s="144">
        <v>39</v>
      </c>
      <c r="QF97" s="144">
        <v>37</v>
      </c>
      <c r="QG97" s="144">
        <v>38</v>
      </c>
      <c r="QH97" s="144">
        <v>38</v>
      </c>
      <c r="QI97" s="144">
        <v>35</v>
      </c>
      <c r="QJ97" s="144">
        <v>36</v>
      </c>
      <c r="QK97" s="144">
        <v>41</v>
      </c>
      <c r="QL97" s="144">
        <v>43</v>
      </c>
      <c r="QM97" s="144">
        <v>39</v>
      </c>
      <c r="QN97" s="144">
        <v>42</v>
      </c>
      <c r="QO97" s="144">
        <v>42</v>
      </c>
      <c r="QP97" s="144">
        <v>43</v>
      </c>
      <c r="QQ97" s="144">
        <v>42</v>
      </c>
      <c r="QR97" s="144">
        <v>39</v>
      </c>
    </row>
    <row r="98" spans="1:460" s="144" customFormat="1" x14ac:dyDescent="0.2">
      <c r="A98" s="55"/>
      <c r="B98" s="318">
        <v>11</v>
      </c>
      <c r="C98" s="319">
        <f t="shared" ca="1" si="75"/>
        <v>80</v>
      </c>
      <c r="D98" s="320">
        <f t="shared" ca="1" si="80"/>
        <v>0.16949152542372881</v>
      </c>
      <c r="E98" s="323">
        <f t="shared" ca="1" si="81"/>
        <v>18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76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82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83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84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85"/>
        <v>75</v>
      </c>
      <c r="LA98" s="476">
        <f t="shared" si="86"/>
        <v>76</v>
      </c>
      <c r="LB98" s="476">
        <f t="shared" si="87"/>
        <v>78</v>
      </c>
      <c r="LC98" s="476">
        <f t="shared" si="88"/>
        <v>79</v>
      </c>
      <c r="LD98" s="476">
        <f t="shared" si="89"/>
        <v>81</v>
      </c>
      <c r="LE98" s="476">
        <f t="shared" si="90"/>
        <v>82</v>
      </c>
      <c r="LF98" s="476">
        <f t="shared" si="91"/>
        <v>83</v>
      </c>
      <c r="LG98" s="476">
        <f t="shared" si="92"/>
        <v>84</v>
      </c>
      <c r="LH98" s="476">
        <f t="shared" si="93"/>
        <v>84</v>
      </c>
      <c r="LI98" s="476">
        <f t="shared" si="94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  <c r="OU98" s="144">
        <v>73</v>
      </c>
      <c r="OV98" s="144">
        <v>71</v>
      </c>
      <c r="OW98" s="144">
        <v>69</v>
      </c>
      <c r="OX98" s="144">
        <v>70</v>
      </c>
      <c r="OY98" s="341">
        <f t="shared" si="77"/>
        <v>66.5</v>
      </c>
      <c r="OZ98" s="144">
        <v>63</v>
      </c>
      <c r="PA98" s="144">
        <v>62</v>
      </c>
      <c r="PB98" s="144">
        <v>68</v>
      </c>
      <c r="PC98" s="144">
        <v>72</v>
      </c>
      <c r="PD98" s="144">
        <v>69</v>
      </c>
      <c r="PE98" s="144">
        <v>71</v>
      </c>
      <c r="PF98" s="144">
        <v>71</v>
      </c>
      <c r="PG98" s="341">
        <f t="shared" si="78"/>
        <v>69</v>
      </c>
      <c r="PH98" s="144">
        <v>67</v>
      </c>
      <c r="PI98" s="144">
        <v>68</v>
      </c>
      <c r="PJ98" s="341">
        <f t="shared" si="79"/>
        <v>67.5</v>
      </c>
      <c r="PK98" s="144">
        <v>67</v>
      </c>
      <c r="PL98" s="144">
        <v>74</v>
      </c>
      <c r="PM98" s="144">
        <v>70</v>
      </c>
      <c r="PN98" s="144">
        <v>75</v>
      </c>
      <c r="PO98" s="471">
        <v>78</v>
      </c>
      <c r="PP98" s="144">
        <v>78</v>
      </c>
      <c r="PQ98" s="144">
        <v>75</v>
      </c>
      <c r="PR98" s="144">
        <v>77</v>
      </c>
      <c r="PS98" s="144">
        <v>77</v>
      </c>
      <c r="PT98" s="144">
        <v>78</v>
      </c>
      <c r="PU98" s="144">
        <v>71</v>
      </c>
      <c r="PV98" s="144">
        <v>71</v>
      </c>
      <c r="PW98" s="144">
        <v>74</v>
      </c>
      <c r="PX98" s="144">
        <v>78</v>
      </c>
      <c r="PY98" s="144">
        <v>78</v>
      </c>
      <c r="PZ98" s="144">
        <v>73</v>
      </c>
      <c r="QA98" s="144">
        <v>79</v>
      </c>
      <c r="QB98" s="144">
        <v>83</v>
      </c>
      <c r="QC98" s="144">
        <v>83</v>
      </c>
      <c r="QD98" s="144">
        <v>72</v>
      </c>
      <c r="QE98" s="144">
        <v>73</v>
      </c>
      <c r="QF98" s="144">
        <v>79</v>
      </c>
      <c r="QG98" s="144">
        <v>84</v>
      </c>
      <c r="QH98" s="144">
        <v>89</v>
      </c>
      <c r="QI98" s="144">
        <v>80</v>
      </c>
      <c r="QJ98" s="144">
        <v>80</v>
      </c>
      <c r="QK98" s="144">
        <v>79</v>
      </c>
      <c r="QL98" s="144">
        <v>81</v>
      </c>
      <c r="QM98" s="144">
        <v>83</v>
      </c>
      <c r="QN98" s="144">
        <v>79</v>
      </c>
      <c r="QO98" s="144">
        <v>84</v>
      </c>
      <c r="QP98" s="144">
        <v>90</v>
      </c>
      <c r="QQ98" s="144">
        <v>80</v>
      </c>
      <c r="QR98" s="144">
        <v>80</v>
      </c>
    </row>
    <row r="99" spans="1:460" s="144" customFormat="1" x14ac:dyDescent="0.2">
      <c r="A99" s="318"/>
      <c r="B99" s="318">
        <v>12</v>
      </c>
      <c r="C99" s="319">
        <f t="shared" ca="1" si="75"/>
        <v>113</v>
      </c>
      <c r="D99" s="320">
        <f t="shared" ca="1" si="80"/>
        <v>0.1216361679224973</v>
      </c>
      <c r="E99" s="323">
        <f t="shared" ca="1" si="81"/>
        <v>16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76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82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83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84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85"/>
        <v>137</v>
      </c>
      <c r="LA99" s="476">
        <f t="shared" si="86"/>
        <v>137</v>
      </c>
      <c r="LB99" s="476">
        <f t="shared" si="87"/>
        <v>138</v>
      </c>
      <c r="LC99" s="476">
        <f t="shared" si="88"/>
        <v>138</v>
      </c>
      <c r="LD99" s="476">
        <f t="shared" si="89"/>
        <v>138</v>
      </c>
      <c r="LE99" s="476">
        <f t="shared" si="90"/>
        <v>137</v>
      </c>
      <c r="LF99" s="476">
        <f t="shared" si="91"/>
        <v>137</v>
      </c>
      <c r="LG99" s="476">
        <f t="shared" si="92"/>
        <v>137</v>
      </c>
      <c r="LH99" s="476">
        <f t="shared" si="93"/>
        <v>137</v>
      </c>
      <c r="LI99" s="476">
        <f t="shared" si="94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  <c r="OU99" s="144">
        <v>132</v>
      </c>
      <c r="OV99" s="144">
        <v>132</v>
      </c>
      <c r="OW99" s="144">
        <v>137</v>
      </c>
      <c r="OX99" s="144">
        <v>142</v>
      </c>
      <c r="OY99" s="341">
        <f t="shared" si="77"/>
        <v>142</v>
      </c>
      <c r="OZ99" s="144">
        <v>142</v>
      </c>
      <c r="PA99" s="144">
        <v>143</v>
      </c>
      <c r="PB99" s="144">
        <v>145</v>
      </c>
      <c r="PC99" s="144">
        <v>147</v>
      </c>
      <c r="PD99" s="144">
        <v>140</v>
      </c>
      <c r="PE99" s="144">
        <v>138</v>
      </c>
      <c r="PF99" s="144">
        <v>135</v>
      </c>
      <c r="PG99" s="341">
        <f t="shared" si="78"/>
        <v>134.5</v>
      </c>
      <c r="PH99" s="144">
        <v>134</v>
      </c>
      <c r="PI99" s="144">
        <v>135</v>
      </c>
      <c r="PJ99" s="341">
        <f t="shared" si="79"/>
        <v>135.5</v>
      </c>
      <c r="PK99" s="144">
        <v>136</v>
      </c>
      <c r="PL99" s="144">
        <v>136</v>
      </c>
      <c r="PM99" s="144">
        <v>137</v>
      </c>
      <c r="PN99" s="144">
        <v>138</v>
      </c>
      <c r="PO99" s="471">
        <v>134</v>
      </c>
      <c r="PP99" s="144">
        <v>129</v>
      </c>
      <c r="PQ99" s="144">
        <v>128</v>
      </c>
      <c r="PR99" s="144">
        <v>125</v>
      </c>
      <c r="PS99" s="144">
        <v>125</v>
      </c>
      <c r="PT99" s="144">
        <v>127</v>
      </c>
      <c r="PU99" s="144">
        <v>127</v>
      </c>
      <c r="PV99" s="144">
        <v>126</v>
      </c>
      <c r="PW99" s="144">
        <v>131</v>
      </c>
      <c r="PX99" s="144">
        <v>128</v>
      </c>
      <c r="PY99" s="144">
        <v>132</v>
      </c>
      <c r="PZ99" s="144">
        <v>129</v>
      </c>
      <c r="QA99" s="144">
        <v>125</v>
      </c>
      <c r="QB99" s="144">
        <v>132</v>
      </c>
      <c r="QC99" s="144">
        <v>136</v>
      </c>
      <c r="QD99" s="144">
        <v>132</v>
      </c>
      <c r="QE99" s="144">
        <v>132</v>
      </c>
      <c r="QF99" s="144">
        <v>130</v>
      </c>
      <c r="QG99" s="144">
        <v>129</v>
      </c>
      <c r="QH99" s="144">
        <v>129</v>
      </c>
      <c r="QI99" s="144">
        <v>124</v>
      </c>
      <c r="QJ99" s="144">
        <v>122</v>
      </c>
      <c r="QK99" s="144">
        <v>128</v>
      </c>
      <c r="QL99" s="144">
        <v>125</v>
      </c>
      <c r="QM99" s="144">
        <v>126</v>
      </c>
      <c r="QN99" s="144">
        <v>120</v>
      </c>
      <c r="QO99" s="144">
        <v>119</v>
      </c>
      <c r="QP99" s="144">
        <v>122</v>
      </c>
      <c r="QQ99" s="144">
        <v>116</v>
      </c>
      <c r="QR99" s="144">
        <v>113</v>
      </c>
    </row>
    <row r="100" spans="1:460" s="144" customFormat="1" x14ac:dyDescent="0.2">
      <c r="A100" s="55"/>
      <c r="B100" s="318">
        <v>13</v>
      </c>
      <c r="C100" s="319">
        <f t="shared" ca="1" si="75"/>
        <v>15</v>
      </c>
      <c r="D100" s="320">
        <f t="shared" ca="1" si="80"/>
        <v>0.10273972602739725</v>
      </c>
      <c r="E100" s="323">
        <f t="shared" ca="1" si="81"/>
        <v>12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76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82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83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84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85"/>
        <v>36</v>
      </c>
      <c r="LA100" s="476">
        <f t="shared" si="86"/>
        <v>37</v>
      </c>
      <c r="LB100" s="476">
        <f t="shared" si="87"/>
        <v>39</v>
      </c>
      <c r="LC100" s="476">
        <f t="shared" si="88"/>
        <v>40</v>
      </c>
      <c r="LD100" s="476">
        <f t="shared" si="89"/>
        <v>41</v>
      </c>
      <c r="LE100" s="476">
        <f t="shared" si="90"/>
        <v>42</v>
      </c>
      <c r="LF100" s="476">
        <f t="shared" si="91"/>
        <v>42</v>
      </c>
      <c r="LG100" s="476">
        <f t="shared" si="92"/>
        <v>43</v>
      </c>
      <c r="LH100" s="476">
        <f t="shared" si="93"/>
        <v>43</v>
      </c>
      <c r="LI100" s="476">
        <f t="shared" si="94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  <c r="OU100" s="144">
        <v>14</v>
      </c>
      <c r="OV100" s="144">
        <v>12</v>
      </c>
      <c r="OW100" s="144">
        <v>10</v>
      </c>
      <c r="OX100" s="144">
        <v>11</v>
      </c>
      <c r="OY100" s="341">
        <f t="shared" si="77"/>
        <v>11.5</v>
      </c>
      <c r="OZ100" s="144">
        <v>12</v>
      </c>
      <c r="PA100" s="144">
        <v>12</v>
      </c>
      <c r="PB100" s="144">
        <v>13</v>
      </c>
      <c r="PC100" s="144">
        <v>13</v>
      </c>
      <c r="PD100" s="144">
        <v>11</v>
      </c>
      <c r="PE100" s="144">
        <v>13</v>
      </c>
      <c r="PF100" s="144">
        <v>13</v>
      </c>
      <c r="PG100" s="341">
        <f t="shared" si="78"/>
        <v>11.5</v>
      </c>
      <c r="PH100" s="144">
        <v>10</v>
      </c>
      <c r="PI100" s="144">
        <v>10</v>
      </c>
      <c r="PJ100" s="341">
        <f t="shared" si="79"/>
        <v>13</v>
      </c>
      <c r="PK100" s="144">
        <v>16</v>
      </c>
      <c r="PL100" s="144">
        <v>19</v>
      </c>
      <c r="PM100" s="144">
        <v>18</v>
      </c>
      <c r="PN100" s="144">
        <v>19</v>
      </c>
      <c r="PO100" s="471">
        <v>15</v>
      </c>
      <c r="PP100" s="144">
        <v>15</v>
      </c>
      <c r="PQ100" s="144">
        <v>14</v>
      </c>
      <c r="PR100" s="144">
        <v>13</v>
      </c>
      <c r="PS100" s="144">
        <v>16</v>
      </c>
      <c r="PT100" s="144">
        <v>17</v>
      </c>
      <c r="PU100" s="144">
        <v>14</v>
      </c>
      <c r="PV100" s="144">
        <v>13</v>
      </c>
      <c r="PW100" s="144">
        <v>13</v>
      </c>
      <c r="PX100" s="144">
        <v>13</v>
      </c>
      <c r="PY100" s="144">
        <v>14</v>
      </c>
      <c r="PZ100" s="144">
        <v>13</v>
      </c>
      <c r="QA100" s="144">
        <v>11</v>
      </c>
      <c r="QB100" s="144">
        <v>13</v>
      </c>
      <c r="QC100" s="144">
        <v>13</v>
      </c>
      <c r="QD100" s="144">
        <v>12</v>
      </c>
      <c r="QE100" s="144">
        <v>11</v>
      </c>
      <c r="QF100" s="144">
        <v>10</v>
      </c>
      <c r="QG100" s="144">
        <v>10</v>
      </c>
      <c r="QH100" s="144">
        <v>9</v>
      </c>
      <c r="QI100" s="144">
        <v>8</v>
      </c>
      <c r="QJ100" s="144">
        <v>11</v>
      </c>
      <c r="QK100" s="144">
        <v>13</v>
      </c>
      <c r="QL100" s="144">
        <v>12</v>
      </c>
      <c r="QM100" s="144">
        <v>13</v>
      </c>
      <c r="QN100" s="144">
        <v>15</v>
      </c>
      <c r="QO100" s="144">
        <v>15</v>
      </c>
      <c r="QP100" s="144">
        <v>18</v>
      </c>
      <c r="QQ100" s="144">
        <v>15</v>
      </c>
      <c r="QR100" s="144">
        <v>15</v>
      </c>
    </row>
    <row r="101" spans="1:460" s="144" customFormat="1" x14ac:dyDescent="0.2">
      <c r="A101" s="318"/>
      <c r="B101" s="318">
        <v>14</v>
      </c>
      <c r="C101" s="319">
        <f t="shared" ca="1" si="75"/>
        <v>4</v>
      </c>
      <c r="D101" s="320">
        <f t="shared" ca="1" si="80"/>
        <v>1.2779552715654952E-2</v>
      </c>
      <c r="E101" s="323">
        <f t="shared" ca="1" si="81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76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82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83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84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85"/>
        <v>18</v>
      </c>
      <c r="LA101" s="476">
        <f t="shared" si="86"/>
        <v>18</v>
      </c>
      <c r="LB101" s="476">
        <f t="shared" si="87"/>
        <v>18</v>
      </c>
      <c r="LC101" s="476">
        <f t="shared" si="88"/>
        <v>18</v>
      </c>
      <c r="LD101" s="476">
        <f t="shared" si="89"/>
        <v>19</v>
      </c>
      <c r="LE101" s="476">
        <f t="shared" si="90"/>
        <v>18</v>
      </c>
      <c r="LF101" s="476">
        <f t="shared" si="91"/>
        <v>18</v>
      </c>
      <c r="LG101" s="476">
        <f t="shared" si="92"/>
        <v>17</v>
      </c>
      <c r="LH101" s="476">
        <f t="shared" si="93"/>
        <v>17</v>
      </c>
      <c r="LI101" s="476">
        <f t="shared" si="94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  <c r="OU101" s="144">
        <v>8</v>
      </c>
      <c r="OV101" s="144">
        <v>8</v>
      </c>
      <c r="OW101" s="144">
        <v>9</v>
      </c>
      <c r="OX101" s="144">
        <v>9</v>
      </c>
      <c r="OY101" s="341">
        <f t="shared" si="77"/>
        <v>9</v>
      </c>
      <c r="OZ101" s="144">
        <v>9</v>
      </c>
      <c r="PA101" s="144">
        <v>7</v>
      </c>
      <c r="PB101" s="144">
        <v>6</v>
      </c>
      <c r="PC101" s="144">
        <v>6</v>
      </c>
      <c r="PD101" s="144">
        <v>6</v>
      </c>
      <c r="PE101" s="144">
        <v>7</v>
      </c>
      <c r="PF101" s="144">
        <v>6</v>
      </c>
      <c r="PG101" s="341">
        <f t="shared" si="78"/>
        <v>5.5</v>
      </c>
      <c r="PH101" s="144">
        <v>5</v>
      </c>
      <c r="PI101" s="144">
        <v>4</v>
      </c>
      <c r="PJ101" s="341">
        <f t="shared" si="79"/>
        <v>4.5</v>
      </c>
      <c r="PK101" s="144">
        <v>5</v>
      </c>
      <c r="PL101" s="144">
        <v>4</v>
      </c>
      <c r="PM101" s="144">
        <v>4</v>
      </c>
      <c r="PN101" s="144">
        <v>5</v>
      </c>
      <c r="PO101" s="471">
        <v>6</v>
      </c>
      <c r="PP101" s="144">
        <v>6</v>
      </c>
      <c r="PQ101" s="144">
        <v>5</v>
      </c>
      <c r="PR101" s="144">
        <v>5</v>
      </c>
      <c r="PS101" s="144">
        <v>7</v>
      </c>
      <c r="PT101" s="144">
        <v>8</v>
      </c>
      <c r="PU101" s="144">
        <v>8</v>
      </c>
      <c r="PV101" s="144">
        <v>7</v>
      </c>
      <c r="PW101" s="144">
        <v>8</v>
      </c>
      <c r="PX101" s="144">
        <v>9</v>
      </c>
      <c r="PY101" s="144">
        <v>8</v>
      </c>
      <c r="PZ101" s="144">
        <v>8</v>
      </c>
      <c r="QA101" s="144">
        <v>8</v>
      </c>
      <c r="QB101" s="144">
        <v>8</v>
      </c>
      <c r="QC101" s="144">
        <v>9</v>
      </c>
      <c r="QD101" s="144">
        <v>6</v>
      </c>
      <c r="QE101" s="144">
        <v>6</v>
      </c>
      <c r="QF101" s="144">
        <v>9</v>
      </c>
      <c r="QG101" s="144">
        <v>8</v>
      </c>
      <c r="QH101" s="144">
        <v>8</v>
      </c>
      <c r="QI101" s="144">
        <v>7</v>
      </c>
      <c r="QJ101" s="144">
        <v>7</v>
      </c>
      <c r="QK101" s="144">
        <v>6</v>
      </c>
      <c r="QL101" s="144">
        <v>6</v>
      </c>
      <c r="QM101" s="144">
        <v>6</v>
      </c>
      <c r="QN101" s="144">
        <v>6</v>
      </c>
      <c r="QO101" s="144">
        <v>4</v>
      </c>
      <c r="QP101" s="144">
        <v>4</v>
      </c>
      <c r="QQ101" s="144">
        <v>4</v>
      </c>
      <c r="QR101" s="144">
        <v>4</v>
      </c>
    </row>
    <row r="102" spans="1:460" s="144" customFormat="1" x14ac:dyDescent="0.2">
      <c r="A102" s="55"/>
      <c r="B102" s="318">
        <v>15</v>
      </c>
      <c r="C102" s="319">
        <f t="shared" ca="1" si="75"/>
        <v>31</v>
      </c>
      <c r="D102" s="320">
        <f t="shared" ca="1" si="80"/>
        <v>7.1759259259259259E-2</v>
      </c>
      <c r="E102" s="323">
        <f t="shared" ca="1" si="81"/>
        <v>7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76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82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83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84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85"/>
        <v>53</v>
      </c>
      <c r="LA102" s="476">
        <f t="shared" si="86"/>
        <v>54</v>
      </c>
      <c r="LB102" s="476">
        <f t="shared" si="87"/>
        <v>54</v>
      </c>
      <c r="LC102" s="476">
        <f t="shared" si="88"/>
        <v>55</v>
      </c>
      <c r="LD102" s="476">
        <f t="shared" si="89"/>
        <v>55</v>
      </c>
      <c r="LE102" s="476">
        <f t="shared" si="90"/>
        <v>55</v>
      </c>
      <c r="LF102" s="476">
        <f t="shared" si="91"/>
        <v>55</v>
      </c>
      <c r="LG102" s="476">
        <f t="shared" si="92"/>
        <v>55</v>
      </c>
      <c r="LH102" s="476">
        <f t="shared" si="93"/>
        <v>55</v>
      </c>
      <c r="LI102" s="476">
        <f t="shared" si="94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  <c r="OU102" s="144">
        <v>41</v>
      </c>
      <c r="OV102" s="144">
        <v>42</v>
      </c>
      <c r="OW102" s="144">
        <v>43</v>
      </c>
      <c r="OX102" s="144">
        <v>49</v>
      </c>
      <c r="OY102" s="341">
        <f t="shared" si="77"/>
        <v>55</v>
      </c>
      <c r="OZ102" s="144">
        <v>61</v>
      </c>
      <c r="PA102" s="144">
        <v>65</v>
      </c>
      <c r="PB102" s="144">
        <v>65</v>
      </c>
      <c r="PC102" s="144">
        <v>64</v>
      </c>
      <c r="PD102" s="144">
        <v>56</v>
      </c>
      <c r="PE102" s="144">
        <v>63</v>
      </c>
      <c r="PF102" s="144">
        <v>69</v>
      </c>
      <c r="PG102" s="341">
        <f t="shared" si="78"/>
        <v>69</v>
      </c>
      <c r="PH102" s="144">
        <v>69</v>
      </c>
      <c r="PI102" s="144">
        <v>60</v>
      </c>
      <c r="PJ102" s="341">
        <f t="shared" si="79"/>
        <v>61</v>
      </c>
      <c r="PK102" s="144">
        <v>62</v>
      </c>
      <c r="PL102" s="144">
        <v>64</v>
      </c>
      <c r="PM102" s="144">
        <v>59</v>
      </c>
      <c r="PN102" s="144">
        <v>47</v>
      </c>
      <c r="PO102" s="471">
        <v>41</v>
      </c>
      <c r="PP102" s="144">
        <v>39</v>
      </c>
      <c r="PQ102" s="144">
        <v>40</v>
      </c>
      <c r="PR102" s="144">
        <v>35</v>
      </c>
      <c r="PS102" s="144">
        <v>35</v>
      </c>
      <c r="PT102" s="144">
        <v>36</v>
      </c>
      <c r="PU102" s="144">
        <v>34</v>
      </c>
      <c r="PV102" s="144">
        <v>34</v>
      </c>
      <c r="PW102" s="144">
        <v>36</v>
      </c>
      <c r="PX102" s="144">
        <v>31</v>
      </c>
      <c r="PY102" s="144">
        <v>29</v>
      </c>
      <c r="PZ102" s="144">
        <v>30</v>
      </c>
      <c r="QA102" s="144">
        <v>28</v>
      </c>
      <c r="QB102" s="144">
        <v>28</v>
      </c>
      <c r="QC102" s="144">
        <v>34</v>
      </c>
      <c r="QD102" s="144">
        <v>34</v>
      </c>
      <c r="QE102" s="144">
        <v>35</v>
      </c>
      <c r="QF102" s="144">
        <v>36</v>
      </c>
      <c r="QG102" s="144">
        <v>38</v>
      </c>
      <c r="QH102" s="144">
        <v>38</v>
      </c>
      <c r="QI102" s="144">
        <v>38</v>
      </c>
      <c r="QJ102" s="144">
        <v>31</v>
      </c>
      <c r="QK102" s="144">
        <v>33</v>
      </c>
      <c r="QL102" s="144">
        <v>32</v>
      </c>
      <c r="QM102" s="144">
        <v>33</v>
      </c>
      <c r="QN102" s="144">
        <v>31</v>
      </c>
      <c r="QO102" s="144">
        <v>31</v>
      </c>
      <c r="QP102" s="144">
        <v>28</v>
      </c>
      <c r="QQ102" s="144">
        <v>30</v>
      </c>
      <c r="QR102" s="144">
        <v>31</v>
      </c>
    </row>
    <row r="103" spans="1:460" s="144" customFormat="1" x14ac:dyDescent="0.2">
      <c r="A103" s="318"/>
      <c r="B103" s="318">
        <v>16</v>
      </c>
      <c r="C103" s="319">
        <f t="shared" ca="1" si="75"/>
        <v>20</v>
      </c>
      <c r="D103" s="320">
        <f t="shared" ca="1" si="80"/>
        <v>0.10526315789473684</v>
      </c>
      <c r="E103" s="323">
        <f t="shared" ca="1" si="81"/>
        <v>13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76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82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83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84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85"/>
        <v>51</v>
      </c>
      <c r="LA103" s="476">
        <f t="shared" si="86"/>
        <v>51</v>
      </c>
      <c r="LB103" s="476">
        <f t="shared" si="87"/>
        <v>52</v>
      </c>
      <c r="LC103" s="476">
        <f t="shared" si="88"/>
        <v>52</v>
      </c>
      <c r="LD103" s="476">
        <f t="shared" si="89"/>
        <v>52</v>
      </c>
      <c r="LE103" s="476">
        <f t="shared" si="90"/>
        <v>52</v>
      </c>
      <c r="LF103" s="476">
        <f t="shared" si="91"/>
        <v>53</v>
      </c>
      <c r="LG103" s="476">
        <f t="shared" si="92"/>
        <v>53</v>
      </c>
      <c r="LH103" s="476">
        <f t="shared" si="93"/>
        <v>53</v>
      </c>
      <c r="LI103" s="476">
        <f t="shared" si="94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  <c r="OU103" s="144">
        <v>35</v>
      </c>
      <c r="OV103" s="144">
        <v>32</v>
      </c>
      <c r="OW103" s="144">
        <v>31</v>
      </c>
      <c r="OX103" s="144">
        <v>31</v>
      </c>
      <c r="OY103" s="341">
        <f t="shared" si="77"/>
        <v>31</v>
      </c>
      <c r="OZ103" s="144">
        <v>31</v>
      </c>
      <c r="PA103" s="144">
        <v>36</v>
      </c>
      <c r="PB103" s="144">
        <v>40</v>
      </c>
      <c r="PC103" s="144">
        <v>43</v>
      </c>
      <c r="PD103" s="144">
        <v>42</v>
      </c>
      <c r="PE103" s="144">
        <v>37</v>
      </c>
      <c r="PF103" s="144">
        <v>40</v>
      </c>
      <c r="PG103" s="341">
        <f t="shared" si="78"/>
        <v>38.5</v>
      </c>
      <c r="PH103" s="144">
        <v>37</v>
      </c>
      <c r="PI103" s="144">
        <v>31</v>
      </c>
      <c r="PJ103" s="341">
        <f t="shared" si="79"/>
        <v>31.5</v>
      </c>
      <c r="PK103" s="144">
        <v>32</v>
      </c>
      <c r="PL103" s="144">
        <v>35</v>
      </c>
      <c r="PM103" s="144">
        <v>34</v>
      </c>
      <c r="PN103" s="144">
        <v>30</v>
      </c>
      <c r="PO103" s="471">
        <v>30</v>
      </c>
      <c r="PP103" s="144">
        <v>30</v>
      </c>
      <c r="PQ103" s="144">
        <v>28</v>
      </c>
      <c r="PR103" s="144">
        <v>30</v>
      </c>
      <c r="PS103" s="144">
        <v>29</v>
      </c>
      <c r="PT103" s="144">
        <v>30</v>
      </c>
      <c r="PU103" s="144">
        <v>32</v>
      </c>
      <c r="PV103" s="144">
        <v>29</v>
      </c>
      <c r="PW103" s="144">
        <v>28</v>
      </c>
      <c r="PX103" s="144">
        <v>30</v>
      </c>
      <c r="PY103" s="144">
        <v>29</v>
      </c>
      <c r="PZ103" s="144">
        <v>24</v>
      </c>
      <c r="QA103" s="144">
        <v>26</v>
      </c>
      <c r="QB103" s="144">
        <v>26</v>
      </c>
      <c r="QC103" s="144">
        <v>28</v>
      </c>
      <c r="QD103" s="144">
        <v>27</v>
      </c>
      <c r="QE103" s="144">
        <v>25</v>
      </c>
      <c r="QF103" s="144">
        <v>22</v>
      </c>
      <c r="QG103" s="144">
        <v>22</v>
      </c>
      <c r="QH103" s="144">
        <v>18</v>
      </c>
      <c r="QI103" s="144">
        <v>19</v>
      </c>
      <c r="QJ103" s="144">
        <v>18</v>
      </c>
      <c r="QK103" s="144">
        <v>20</v>
      </c>
      <c r="QL103" s="144">
        <v>20</v>
      </c>
      <c r="QM103" s="144">
        <v>24</v>
      </c>
      <c r="QN103" s="144">
        <v>24</v>
      </c>
      <c r="QO103" s="144">
        <v>23</v>
      </c>
      <c r="QP103" s="144">
        <v>22</v>
      </c>
      <c r="QQ103" s="144">
        <v>21</v>
      </c>
      <c r="QR103" s="144">
        <v>20</v>
      </c>
    </row>
    <row r="104" spans="1:460" s="144" customFormat="1" x14ac:dyDescent="0.2">
      <c r="A104" s="55"/>
      <c r="B104" s="318">
        <v>17</v>
      </c>
      <c r="C104" s="319">
        <f t="shared" ca="1" si="75"/>
        <v>33</v>
      </c>
      <c r="D104" s="320">
        <f t="shared" ca="1" si="80"/>
        <v>0.11538461538461539</v>
      </c>
      <c r="E104" s="323">
        <f t="shared" ca="1" si="81"/>
        <v>15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76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82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83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84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85"/>
        <v>60</v>
      </c>
      <c r="LA104" s="476">
        <f t="shared" si="86"/>
        <v>61</v>
      </c>
      <c r="LB104" s="476">
        <f t="shared" si="87"/>
        <v>61</v>
      </c>
      <c r="LC104" s="476">
        <f t="shared" si="88"/>
        <v>61</v>
      </c>
      <c r="LD104" s="476">
        <f t="shared" si="89"/>
        <v>62</v>
      </c>
      <c r="LE104" s="476">
        <f t="shared" si="90"/>
        <v>62</v>
      </c>
      <c r="LF104" s="476">
        <f t="shared" si="91"/>
        <v>62</v>
      </c>
      <c r="LG104" s="476">
        <f t="shared" si="92"/>
        <v>62</v>
      </c>
      <c r="LH104" s="476">
        <f t="shared" si="93"/>
        <v>61</v>
      </c>
      <c r="LI104" s="476">
        <f t="shared" si="94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  <c r="OU104" s="144">
        <v>32</v>
      </c>
      <c r="OV104" s="144">
        <v>33</v>
      </c>
      <c r="OW104" s="144">
        <v>33</v>
      </c>
      <c r="OX104" s="144">
        <v>36</v>
      </c>
      <c r="OY104" s="341">
        <f t="shared" si="77"/>
        <v>37</v>
      </c>
      <c r="OZ104" s="144">
        <v>38</v>
      </c>
      <c r="PA104" s="144">
        <v>37</v>
      </c>
      <c r="PB104" s="144">
        <v>39</v>
      </c>
      <c r="PC104" s="144">
        <v>38</v>
      </c>
      <c r="PD104" s="144">
        <v>34</v>
      </c>
      <c r="PE104" s="144">
        <v>34</v>
      </c>
      <c r="PF104" s="144">
        <v>31</v>
      </c>
      <c r="PG104" s="341">
        <f t="shared" si="78"/>
        <v>32</v>
      </c>
      <c r="PH104" s="144">
        <v>33</v>
      </c>
      <c r="PI104" s="144">
        <v>27</v>
      </c>
      <c r="PJ104" s="341">
        <f t="shared" si="79"/>
        <v>28</v>
      </c>
      <c r="PK104" s="144">
        <v>29</v>
      </c>
      <c r="PL104" s="144">
        <v>29</v>
      </c>
      <c r="PM104" s="144">
        <v>31</v>
      </c>
      <c r="PN104" s="144">
        <v>35</v>
      </c>
      <c r="PO104" s="471">
        <v>32</v>
      </c>
      <c r="PP104" s="144">
        <v>32</v>
      </c>
      <c r="PQ104" s="144">
        <v>31</v>
      </c>
      <c r="PR104" s="144">
        <v>31</v>
      </c>
      <c r="PS104" s="144">
        <v>27</v>
      </c>
      <c r="PT104" s="144">
        <v>29</v>
      </c>
      <c r="PU104" s="144">
        <v>29</v>
      </c>
      <c r="PV104" s="144">
        <v>27</v>
      </c>
      <c r="PW104" s="144">
        <v>28</v>
      </c>
      <c r="PX104" s="144">
        <v>31</v>
      </c>
      <c r="PY104" s="144">
        <v>33</v>
      </c>
      <c r="PZ104" s="144">
        <v>34</v>
      </c>
      <c r="QA104" s="144">
        <v>36</v>
      </c>
      <c r="QB104" s="144">
        <v>34</v>
      </c>
      <c r="QC104" s="144">
        <v>32</v>
      </c>
      <c r="QD104" s="144">
        <v>34</v>
      </c>
      <c r="QE104" s="144">
        <v>35</v>
      </c>
      <c r="QF104" s="144">
        <v>34</v>
      </c>
      <c r="QG104" s="144">
        <v>33</v>
      </c>
      <c r="QH104" s="144">
        <v>33</v>
      </c>
      <c r="QI104" s="144">
        <v>34</v>
      </c>
      <c r="QJ104" s="144">
        <v>33</v>
      </c>
      <c r="QK104" s="144">
        <v>31</v>
      </c>
      <c r="QL104" s="144">
        <v>30</v>
      </c>
      <c r="QM104" s="144">
        <v>32</v>
      </c>
      <c r="QN104" s="144">
        <v>35</v>
      </c>
      <c r="QO104" s="144">
        <v>36</v>
      </c>
      <c r="QP104" s="144">
        <v>35</v>
      </c>
      <c r="QQ104" s="144">
        <v>34</v>
      </c>
      <c r="QR104" s="144">
        <v>33</v>
      </c>
    </row>
    <row r="105" spans="1:460" s="144" customFormat="1" x14ac:dyDescent="0.2">
      <c r="A105" s="318"/>
      <c r="B105" s="318">
        <v>18</v>
      </c>
      <c r="C105" s="319">
        <f t="shared" ca="1" si="75"/>
        <v>27</v>
      </c>
      <c r="D105" s="320">
        <f t="shared" ca="1" si="80"/>
        <v>0.15340909090909091</v>
      </c>
      <c r="E105" s="323">
        <f t="shared" ca="1" si="81"/>
        <v>17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76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82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83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84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85"/>
        <v>50</v>
      </c>
      <c r="LA105" s="476">
        <f t="shared" si="86"/>
        <v>49</v>
      </c>
      <c r="LB105" s="476">
        <f t="shared" si="87"/>
        <v>48</v>
      </c>
      <c r="LC105" s="476">
        <f t="shared" si="88"/>
        <v>47</v>
      </c>
      <c r="LD105" s="476">
        <f t="shared" si="89"/>
        <v>46</v>
      </c>
      <c r="LE105" s="476">
        <f t="shared" si="90"/>
        <v>45</v>
      </c>
      <c r="LF105" s="476">
        <f t="shared" si="91"/>
        <v>45</v>
      </c>
      <c r="LG105" s="476">
        <f t="shared" si="92"/>
        <v>45</v>
      </c>
      <c r="LH105" s="476">
        <f t="shared" si="93"/>
        <v>45</v>
      </c>
      <c r="LI105" s="476">
        <f t="shared" si="94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  <c r="OU105" s="144">
        <v>43</v>
      </c>
      <c r="OV105" s="144">
        <v>40</v>
      </c>
      <c r="OW105" s="144">
        <v>36</v>
      </c>
      <c r="OX105" s="144">
        <v>37</v>
      </c>
      <c r="OY105" s="341">
        <f t="shared" si="77"/>
        <v>38.5</v>
      </c>
      <c r="OZ105" s="144">
        <v>40</v>
      </c>
      <c r="PA105" s="144">
        <v>38</v>
      </c>
      <c r="PB105" s="144">
        <v>42</v>
      </c>
      <c r="PC105" s="144">
        <v>41</v>
      </c>
      <c r="PD105" s="144">
        <v>43</v>
      </c>
      <c r="PE105" s="144">
        <v>42</v>
      </c>
      <c r="PF105" s="144">
        <v>45</v>
      </c>
      <c r="PG105" s="341">
        <f t="shared" si="78"/>
        <v>48</v>
      </c>
      <c r="PH105" s="144">
        <v>51</v>
      </c>
      <c r="PI105" s="144">
        <v>51</v>
      </c>
      <c r="PJ105" s="341">
        <f t="shared" si="79"/>
        <v>50</v>
      </c>
      <c r="PK105" s="144">
        <v>49</v>
      </c>
      <c r="PL105" s="144">
        <v>47</v>
      </c>
      <c r="PM105" s="144">
        <v>50</v>
      </c>
      <c r="PN105" s="144">
        <v>51</v>
      </c>
      <c r="PO105" s="471">
        <v>50</v>
      </c>
      <c r="PP105" s="144">
        <v>56</v>
      </c>
      <c r="PQ105" s="144">
        <v>58</v>
      </c>
      <c r="PR105" s="144">
        <v>56</v>
      </c>
      <c r="PS105" s="144">
        <v>52</v>
      </c>
      <c r="PT105" s="144">
        <v>50</v>
      </c>
      <c r="PU105" s="144">
        <v>49</v>
      </c>
      <c r="PV105" s="144">
        <v>52</v>
      </c>
      <c r="PW105" s="144">
        <v>53</v>
      </c>
      <c r="PX105" s="144">
        <v>55</v>
      </c>
      <c r="PY105" s="144">
        <v>53</v>
      </c>
      <c r="PZ105" s="144">
        <v>51</v>
      </c>
      <c r="QA105" s="144">
        <v>43</v>
      </c>
      <c r="QB105" s="144">
        <v>43</v>
      </c>
      <c r="QC105" s="144">
        <v>41</v>
      </c>
      <c r="QD105" s="144">
        <v>40</v>
      </c>
      <c r="QE105" s="144">
        <v>38</v>
      </c>
      <c r="QF105" s="144">
        <v>37</v>
      </c>
      <c r="QG105" s="144">
        <v>41</v>
      </c>
      <c r="QH105" s="144">
        <v>42</v>
      </c>
      <c r="QI105" s="144">
        <v>41</v>
      </c>
      <c r="QJ105" s="144">
        <v>41</v>
      </c>
      <c r="QK105" s="144">
        <v>42</v>
      </c>
      <c r="QL105" s="144">
        <v>39</v>
      </c>
      <c r="QM105" s="144">
        <v>37</v>
      </c>
      <c r="QN105" s="144">
        <v>33</v>
      </c>
      <c r="QO105" s="144">
        <v>34</v>
      </c>
      <c r="QP105" s="144">
        <v>30</v>
      </c>
      <c r="QQ105" s="144">
        <v>30</v>
      </c>
      <c r="QR105" s="144">
        <v>27</v>
      </c>
    </row>
    <row r="106" spans="1:460" s="144" customFormat="1" x14ac:dyDescent="0.2">
      <c r="A106" s="55"/>
      <c r="B106" s="318">
        <v>19</v>
      </c>
      <c r="C106" s="319">
        <f t="shared" ca="1" si="75"/>
        <v>9</v>
      </c>
      <c r="D106" s="320">
        <f t="shared" ca="1" si="80"/>
        <v>0.18367346938775511</v>
      </c>
      <c r="E106" s="323">
        <f t="shared" ca="1" si="81"/>
        <v>22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76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82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83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84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85"/>
        <v>7</v>
      </c>
      <c r="LA106" s="476">
        <f t="shared" si="86"/>
        <v>7</v>
      </c>
      <c r="LB106" s="476">
        <f t="shared" si="87"/>
        <v>6</v>
      </c>
      <c r="LC106" s="476">
        <f t="shared" si="88"/>
        <v>6</v>
      </c>
      <c r="LD106" s="476">
        <f t="shared" si="89"/>
        <v>6</v>
      </c>
      <c r="LE106" s="476">
        <f t="shared" si="90"/>
        <v>6</v>
      </c>
      <c r="LF106" s="476">
        <f t="shared" si="91"/>
        <v>6</v>
      </c>
      <c r="LG106" s="476">
        <f t="shared" si="92"/>
        <v>6</v>
      </c>
      <c r="LH106" s="476">
        <f t="shared" si="93"/>
        <v>6</v>
      </c>
      <c r="LI106" s="476">
        <f t="shared" si="94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  <c r="OU106" s="144">
        <v>7</v>
      </c>
      <c r="OV106" s="144">
        <v>5</v>
      </c>
      <c r="OW106" s="144">
        <v>5</v>
      </c>
      <c r="OX106" s="144">
        <v>5</v>
      </c>
      <c r="OY106" s="341">
        <f t="shared" si="77"/>
        <v>4.5</v>
      </c>
      <c r="OZ106" s="144">
        <v>4</v>
      </c>
      <c r="PA106" s="144">
        <v>4</v>
      </c>
      <c r="PB106" s="144">
        <v>5</v>
      </c>
      <c r="PC106" s="144">
        <v>6</v>
      </c>
      <c r="PD106" s="144">
        <v>6</v>
      </c>
      <c r="PE106" s="144">
        <v>6</v>
      </c>
      <c r="PF106" s="144">
        <v>6</v>
      </c>
      <c r="PG106" s="341">
        <f t="shared" si="78"/>
        <v>5.5</v>
      </c>
      <c r="PH106" s="144">
        <v>5</v>
      </c>
      <c r="PI106" s="144">
        <v>5</v>
      </c>
      <c r="PJ106" s="341">
        <f t="shared" si="79"/>
        <v>5</v>
      </c>
      <c r="PK106" s="144">
        <v>5</v>
      </c>
      <c r="PL106" s="144">
        <v>5</v>
      </c>
      <c r="PM106" s="144">
        <v>5</v>
      </c>
      <c r="PN106" s="144">
        <v>6</v>
      </c>
      <c r="PO106" s="471">
        <v>5</v>
      </c>
      <c r="PP106" s="144">
        <v>8</v>
      </c>
      <c r="PQ106" s="144">
        <v>6</v>
      </c>
      <c r="PR106" s="144">
        <v>6</v>
      </c>
      <c r="PS106" s="144">
        <v>6</v>
      </c>
      <c r="PT106" s="144">
        <v>8</v>
      </c>
      <c r="PU106" s="144">
        <v>8</v>
      </c>
      <c r="PV106" s="144">
        <v>9</v>
      </c>
      <c r="PW106" s="144">
        <v>10</v>
      </c>
      <c r="PX106" s="144">
        <v>10</v>
      </c>
      <c r="PY106" s="144">
        <v>10</v>
      </c>
      <c r="PZ106" s="144">
        <v>9</v>
      </c>
      <c r="QA106" s="144">
        <v>9</v>
      </c>
      <c r="QB106" s="144">
        <v>10</v>
      </c>
      <c r="QC106" s="144">
        <v>10</v>
      </c>
      <c r="QD106" s="144">
        <v>11</v>
      </c>
      <c r="QE106" s="144">
        <v>11</v>
      </c>
      <c r="QF106" s="144">
        <v>9</v>
      </c>
      <c r="QG106" s="144">
        <v>9</v>
      </c>
      <c r="QH106" s="144">
        <v>9</v>
      </c>
      <c r="QI106" s="144">
        <v>9</v>
      </c>
      <c r="QJ106" s="144">
        <v>9</v>
      </c>
      <c r="QK106" s="144">
        <v>9</v>
      </c>
      <c r="QL106" s="144">
        <v>9</v>
      </c>
      <c r="QM106" s="144">
        <v>7</v>
      </c>
      <c r="QN106" s="144">
        <v>8</v>
      </c>
      <c r="QO106" s="144">
        <v>7</v>
      </c>
      <c r="QP106" s="144">
        <v>9</v>
      </c>
      <c r="QQ106" s="144">
        <v>9</v>
      </c>
      <c r="QR106" s="144">
        <v>9</v>
      </c>
    </row>
    <row r="107" spans="1:460" s="144" customFormat="1" x14ac:dyDescent="0.2">
      <c r="A107" s="318"/>
      <c r="B107" s="318">
        <v>20</v>
      </c>
      <c r="C107" s="319">
        <f t="shared" ca="1" si="75"/>
        <v>15</v>
      </c>
      <c r="D107" s="320">
        <f t="shared" ca="1" si="80"/>
        <v>0.17241379310344829</v>
      </c>
      <c r="E107" s="323">
        <f t="shared" ca="1" si="81"/>
        <v>19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76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82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83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84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85"/>
        <v>43</v>
      </c>
      <c r="LA107" s="476">
        <f t="shared" si="86"/>
        <v>44</v>
      </c>
      <c r="LB107" s="476">
        <f t="shared" si="87"/>
        <v>44</v>
      </c>
      <c r="LC107" s="476">
        <f t="shared" si="88"/>
        <v>44</v>
      </c>
      <c r="LD107" s="476">
        <f t="shared" si="89"/>
        <v>44</v>
      </c>
      <c r="LE107" s="476">
        <f t="shared" si="90"/>
        <v>45</v>
      </c>
      <c r="LF107" s="476">
        <f t="shared" si="91"/>
        <v>44</v>
      </c>
      <c r="LG107" s="476">
        <f t="shared" si="92"/>
        <v>44</v>
      </c>
      <c r="LH107" s="476">
        <f t="shared" si="93"/>
        <v>45</v>
      </c>
      <c r="LI107" s="476">
        <f t="shared" si="94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  <c r="OU107" s="144">
        <v>35</v>
      </c>
      <c r="OV107" s="144">
        <v>34</v>
      </c>
      <c r="OW107" s="144">
        <v>35</v>
      </c>
      <c r="OX107" s="144">
        <v>35</v>
      </c>
      <c r="OY107" s="341">
        <f t="shared" si="77"/>
        <v>36</v>
      </c>
      <c r="OZ107" s="144">
        <v>37</v>
      </c>
      <c r="PA107" s="144">
        <v>36</v>
      </c>
      <c r="PB107" s="144">
        <v>38</v>
      </c>
      <c r="PC107" s="144">
        <v>36</v>
      </c>
      <c r="PD107" s="144">
        <v>31</v>
      </c>
      <c r="PE107" s="144">
        <v>31</v>
      </c>
      <c r="PF107" s="144">
        <v>31</v>
      </c>
      <c r="PG107" s="341">
        <f t="shared" si="78"/>
        <v>30</v>
      </c>
      <c r="PH107" s="144">
        <v>29</v>
      </c>
      <c r="PI107" s="144">
        <v>28</v>
      </c>
      <c r="PJ107" s="341">
        <f t="shared" si="79"/>
        <v>26.5</v>
      </c>
      <c r="PK107" s="144">
        <v>25</v>
      </c>
      <c r="PL107" s="144">
        <v>26</v>
      </c>
      <c r="PM107" s="144">
        <v>24</v>
      </c>
      <c r="PN107" s="144">
        <v>27</v>
      </c>
      <c r="PO107" s="471">
        <v>28</v>
      </c>
      <c r="PP107" s="144">
        <v>27</v>
      </c>
      <c r="PQ107" s="144">
        <v>28</v>
      </c>
      <c r="PR107" s="144">
        <v>28</v>
      </c>
      <c r="PS107" s="144">
        <v>25</v>
      </c>
      <c r="PT107" s="144">
        <v>25</v>
      </c>
      <c r="PU107" s="144">
        <v>24</v>
      </c>
      <c r="PV107" s="144">
        <v>22</v>
      </c>
      <c r="PW107" s="144">
        <v>23</v>
      </c>
      <c r="PX107" s="144">
        <v>23</v>
      </c>
      <c r="PY107" s="144">
        <v>24</v>
      </c>
      <c r="PZ107" s="144">
        <v>25</v>
      </c>
      <c r="QA107" s="144">
        <v>25</v>
      </c>
      <c r="QB107" s="144">
        <v>26</v>
      </c>
      <c r="QC107" s="144">
        <v>24</v>
      </c>
      <c r="QD107" s="144">
        <v>21</v>
      </c>
      <c r="QE107" s="144">
        <v>20</v>
      </c>
      <c r="QF107" s="144">
        <v>20</v>
      </c>
      <c r="QG107" s="144">
        <v>20</v>
      </c>
      <c r="QH107" s="144">
        <v>27</v>
      </c>
      <c r="QI107" s="144">
        <v>26</v>
      </c>
      <c r="QJ107" s="144">
        <v>25</v>
      </c>
      <c r="QK107" s="144">
        <v>25</v>
      </c>
      <c r="QL107" s="144">
        <v>25</v>
      </c>
      <c r="QM107" s="144">
        <v>21</v>
      </c>
      <c r="QN107" s="144">
        <v>23</v>
      </c>
      <c r="QO107" s="144">
        <v>23</v>
      </c>
      <c r="QP107" s="144">
        <v>22</v>
      </c>
      <c r="QQ107" s="144">
        <v>17</v>
      </c>
      <c r="QR107" s="144">
        <v>15</v>
      </c>
    </row>
    <row r="108" spans="1:460" s="144" customFormat="1" x14ac:dyDescent="0.2">
      <c r="A108" s="55"/>
      <c r="B108" s="318">
        <v>21</v>
      </c>
      <c r="C108" s="319">
        <f t="shared" ca="1" si="75"/>
        <v>16</v>
      </c>
      <c r="D108" s="320">
        <f t="shared" ca="1" si="80"/>
        <v>6.4000000000000001E-2</v>
      </c>
      <c r="E108" s="323">
        <f t="shared" ca="1" si="81"/>
        <v>5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76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82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83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84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85"/>
        <v>88</v>
      </c>
      <c r="LA108" s="476">
        <f t="shared" si="86"/>
        <v>86</v>
      </c>
      <c r="LB108" s="476">
        <f t="shared" si="87"/>
        <v>83</v>
      </c>
      <c r="LC108" s="476">
        <f t="shared" si="88"/>
        <v>81</v>
      </c>
      <c r="LD108" s="476">
        <f t="shared" si="89"/>
        <v>78</v>
      </c>
      <c r="LE108" s="476">
        <f t="shared" si="90"/>
        <v>74</v>
      </c>
      <c r="LF108" s="476">
        <f t="shared" si="91"/>
        <v>71</v>
      </c>
      <c r="LG108" s="476">
        <f t="shared" si="92"/>
        <v>69</v>
      </c>
      <c r="LH108" s="476">
        <f t="shared" si="93"/>
        <v>65</v>
      </c>
      <c r="LI108" s="476">
        <f t="shared" si="94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  <c r="OU108" s="144">
        <v>34</v>
      </c>
      <c r="OV108" s="144">
        <v>31</v>
      </c>
      <c r="OW108" s="144">
        <v>33</v>
      </c>
      <c r="OX108" s="144">
        <v>37</v>
      </c>
      <c r="OY108" s="341">
        <f t="shared" si="77"/>
        <v>35</v>
      </c>
      <c r="OZ108" s="144">
        <v>33</v>
      </c>
      <c r="PA108" s="144">
        <v>30</v>
      </c>
      <c r="PB108" s="144">
        <v>27</v>
      </c>
      <c r="PC108" s="144">
        <v>29</v>
      </c>
      <c r="PD108" s="144">
        <v>29</v>
      </c>
      <c r="PE108" s="144">
        <v>31</v>
      </c>
      <c r="PF108" s="144">
        <v>31</v>
      </c>
      <c r="PG108" s="341">
        <f t="shared" si="78"/>
        <v>34.5</v>
      </c>
      <c r="PH108" s="144">
        <v>38</v>
      </c>
      <c r="PI108" s="144">
        <v>38</v>
      </c>
      <c r="PJ108" s="341">
        <f t="shared" si="79"/>
        <v>36</v>
      </c>
      <c r="PK108" s="144">
        <v>34</v>
      </c>
      <c r="PL108" s="144">
        <v>37</v>
      </c>
      <c r="PM108" s="144">
        <v>34</v>
      </c>
      <c r="PN108" s="144">
        <v>34</v>
      </c>
      <c r="PO108" s="471">
        <v>33</v>
      </c>
      <c r="PP108" s="144">
        <v>32</v>
      </c>
      <c r="PQ108" s="144">
        <v>23</v>
      </c>
      <c r="PR108" s="144">
        <v>23</v>
      </c>
      <c r="PS108" s="144">
        <v>24</v>
      </c>
      <c r="PT108" s="144">
        <v>28</v>
      </c>
      <c r="PU108" s="144">
        <v>32</v>
      </c>
      <c r="PV108" s="144">
        <v>27</v>
      </c>
      <c r="PW108" s="144">
        <v>24</v>
      </c>
      <c r="PX108" s="144">
        <v>23</v>
      </c>
      <c r="PY108" s="144">
        <v>19</v>
      </c>
      <c r="PZ108" s="144">
        <v>19</v>
      </c>
      <c r="QA108" s="144">
        <v>20</v>
      </c>
      <c r="QB108" s="144">
        <v>20</v>
      </c>
      <c r="QC108" s="144">
        <v>23</v>
      </c>
      <c r="QD108" s="144">
        <v>24</v>
      </c>
      <c r="QE108" s="144">
        <v>22</v>
      </c>
      <c r="QF108" s="144">
        <v>24</v>
      </c>
      <c r="QG108" s="144">
        <v>24</v>
      </c>
      <c r="QH108" s="144">
        <v>25</v>
      </c>
      <c r="QI108" s="144">
        <v>23</v>
      </c>
      <c r="QJ108" s="144">
        <v>22</v>
      </c>
      <c r="QK108" s="144">
        <v>20</v>
      </c>
      <c r="QL108" s="144">
        <v>17</v>
      </c>
      <c r="QM108" s="144">
        <v>15</v>
      </c>
      <c r="QN108" s="144">
        <v>17</v>
      </c>
      <c r="QO108" s="144">
        <v>20</v>
      </c>
      <c r="QP108" s="144">
        <v>19</v>
      </c>
      <c r="QQ108" s="144">
        <v>17</v>
      </c>
      <c r="QR108" s="144">
        <v>16</v>
      </c>
    </row>
    <row r="109" spans="1:460" s="144" customFormat="1" x14ac:dyDescent="0.2">
      <c r="A109" s="318"/>
      <c r="B109" s="318">
        <v>22</v>
      </c>
      <c r="C109" s="319">
        <f t="shared" ca="1" si="75"/>
        <v>64</v>
      </c>
      <c r="D109" s="320">
        <f t="shared" ca="1" si="80"/>
        <v>9.0780141843971637E-2</v>
      </c>
      <c r="E109" s="323">
        <f t="shared" ca="1" si="81"/>
        <v>10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76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82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83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84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85"/>
        <v>124</v>
      </c>
      <c r="LA109" s="476">
        <f t="shared" si="86"/>
        <v>125</v>
      </c>
      <c r="LB109" s="476">
        <f t="shared" si="87"/>
        <v>125</v>
      </c>
      <c r="LC109" s="476">
        <f t="shared" si="88"/>
        <v>125</v>
      </c>
      <c r="LD109" s="476">
        <f t="shared" si="89"/>
        <v>126</v>
      </c>
      <c r="LE109" s="476">
        <f t="shared" si="90"/>
        <v>126</v>
      </c>
      <c r="LF109" s="476">
        <f t="shared" si="91"/>
        <v>128</v>
      </c>
      <c r="LG109" s="476">
        <f t="shared" si="92"/>
        <v>128</v>
      </c>
      <c r="LH109" s="476">
        <f t="shared" si="93"/>
        <v>130</v>
      </c>
      <c r="LI109" s="476">
        <f t="shared" si="94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  <c r="OU109" s="144">
        <v>93</v>
      </c>
      <c r="OV109" s="144">
        <v>96</v>
      </c>
      <c r="OW109" s="144">
        <v>91</v>
      </c>
      <c r="OX109" s="144">
        <v>96</v>
      </c>
      <c r="OY109" s="341">
        <f t="shared" si="77"/>
        <v>96.5</v>
      </c>
      <c r="OZ109" s="144">
        <v>97</v>
      </c>
      <c r="PA109" s="144">
        <v>93</v>
      </c>
      <c r="PB109" s="144">
        <v>90</v>
      </c>
      <c r="PC109" s="144">
        <v>88</v>
      </c>
      <c r="PD109" s="144">
        <v>78</v>
      </c>
      <c r="PE109" s="144">
        <v>80</v>
      </c>
      <c r="PF109" s="144">
        <v>87</v>
      </c>
      <c r="PG109" s="341">
        <f t="shared" si="78"/>
        <v>88</v>
      </c>
      <c r="PH109" s="144">
        <v>89</v>
      </c>
      <c r="PI109" s="144">
        <v>91</v>
      </c>
      <c r="PJ109" s="341">
        <f t="shared" si="79"/>
        <v>90</v>
      </c>
      <c r="PK109" s="144">
        <v>89</v>
      </c>
      <c r="PL109" s="144">
        <v>88</v>
      </c>
      <c r="PM109" s="144">
        <v>89</v>
      </c>
      <c r="PN109" s="144">
        <v>88</v>
      </c>
      <c r="PO109" s="471">
        <v>85</v>
      </c>
      <c r="PP109" s="144">
        <v>90</v>
      </c>
      <c r="PQ109" s="144">
        <v>86</v>
      </c>
      <c r="PR109" s="144">
        <v>83</v>
      </c>
      <c r="PS109" s="144">
        <v>81</v>
      </c>
      <c r="PT109" s="144">
        <v>72</v>
      </c>
      <c r="PU109" s="144">
        <v>74</v>
      </c>
      <c r="PV109" s="144">
        <v>78</v>
      </c>
      <c r="PW109" s="144">
        <v>75</v>
      </c>
      <c r="PX109" s="144">
        <v>78</v>
      </c>
      <c r="PY109" s="144">
        <v>79</v>
      </c>
      <c r="PZ109" s="144">
        <v>66</v>
      </c>
      <c r="QA109" s="144">
        <v>64</v>
      </c>
      <c r="QB109" s="144">
        <v>63</v>
      </c>
      <c r="QC109" s="144">
        <v>60</v>
      </c>
      <c r="QD109" s="144">
        <v>61</v>
      </c>
      <c r="QE109" s="144">
        <v>62</v>
      </c>
      <c r="QF109" s="144">
        <v>68</v>
      </c>
      <c r="QG109" s="144">
        <v>73</v>
      </c>
      <c r="QH109" s="144">
        <v>68</v>
      </c>
      <c r="QI109" s="144">
        <v>83</v>
      </c>
      <c r="QJ109" s="144">
        <v>80</v>
      </c>
      <c r="QK109" s="144">
        <v>75</v>
      </c>
      <c r="QL109" s="144">
        <v>73</v>
      </c>
      <c r="QM109" s="144">
        <v>70</v>
      </c>
      <c r="QN109" s="144">
        <v>73</v>
      </c>
      <c r="QO109" s="144">
        <v>72</v>
      </c>
      <c r="QP109" s="144">
        <v>68</v>
      </c>
      <c r="QQ109" s="144">
        <v>69</v>
      </c>
      <c r="QR109" s="144">
        <v>64</v>
      </c>
    </row>
    <row r="110" spans="1:460" s="144" customFormat="1" x14ac:dyDescent="0.2">
      <c r="A110" s="55"/>
      <c r="B110" s="318">
        <v>23</v>
      </c>
      <c r="C110" s="319">
        <f t="shared" ca="1" si="75"/>
        <v>98</v>
      </c>
      <c r="D110" s="320">
        <f t="shared" ca="1" si="80"/>
        <v>6.4900662251655625E-2</v>
      </c>
      <c r="E110" s="323">
        <f t="shared" ca="1" si="81"/>
        <v>6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76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82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83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84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85"/>
        <v>260</v>
      </c>
      <c r="LA110" s="476">
        <f t="shared" si="86"/>
        <v>258</v>
      </c>
      <c r="LB110" s="476">
        <f t="shared" si="87"/>
        <v>257</v>
      </c>
      <c r="LC110" s="476">
        <f t="shared" si="88"/>
        <v>252</v>
      </c>
      <c r="LD110" s="476">
        <f t="shared" si="89"/>
        <v>248</v>
      </c>
      <c r="LE110" s="476">
        <f t="shared" si="90"/>
        <v>241</v>
      </c>
      <c r="LF110" s="476">
        <f t="shared" si="91"/>
        <v>235</v>
      </c>
      <c r="LG110" s="476">
        <f t="shared" si="92"/>
        <v>229</v>
      </c>
      <c r="LH110" s="476">
        <f t="shared" si="93"/>
        <v>220</v>
      </c>
      <c r="LI110" s="476">
        <f t="shared" si="94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  <c r="OU110" s="144">
        <v>147</v>
      </c>
      <c r="OV110" s="144">
        <v>138</v>
      </c>
      <c r="OW110" s="144">
        <v>129</v>
      </c>
      <c r="OX110" s="144">
        <v>128</v>
      </c>
      <c r="OY110" s="341">
        <f t="shared" si="77"/>
        <v>120</v>
      </c>
      <c r="OZ110" s="144">
        <v>112</v>
      </c>
      <c r="PA110" s="144">
        <v>113</v>
      </c>
      <c r="PB110" s="144">
        <v>124</v>
      </c>
      <c r="PC110" s="144">
        <v>130</v>
      </c>
      <c r="PD110" s="144">
        <v>120</v>
      </c>
      <c r="PE110" s="144">
        <v>122</v>
      </c>
      <c r="PF110" s="144">
        <v>119</v>
      </c>
      <c r="PG110" s="341">
        <f t="shared" si="78"/>
        <v>123.5</v>
      </c>
      <c r="PH110" s="144">
        <v>128</v>
      </c>
      <c r="PI110" s="144">
        <v>116</v>
      </c>
      <c r="PJ110" s="341">
        <f t="shared" si="79"/>
        <v>120.5</v>
      </c>
      <c r="PK110" s="144">
        <v>125</v>
      </c>
      <c r="PL110" s="144">
        <v>130</v>
      </c>
      <c r="PM110" s="144">
        <v>117</v>
      </c>
      <c r="PN110" s="144">
        <v>110</v>
      </c>
      <c r="PO110" s="471">
        <v>115</v>
      </c>
      <c r="PP110" s="144">
        <v>120</v>
      </c>
      <c r="PQ110" s="144">
        <v>122</v>
      </c>
      <c r="PR110" s="144">
        <v>117</v>
      </c>
      <c r="PS110" s="144">
        <v>118</v>
      </c>
      <c r="PT110" s="144">
        <v>117</v>
      </c>
      <c r="PU110" s="144">
        <v>115</v>
      </c>
      <c r="PV110" s="144">
        <v>102</v>
      </c>
      <c r="PW110" s="144">
        <v>103</v>
      </c>
      <c r="PX110" s="144">
        <v>102</v>
      </c>
      <c r="PY110" s="144">
        <v>101</v>
      </c>
      <c r="PZ110" s="144">
        <v>84</v>
      </c>
      <c r="QA110" s="144">
        <v>94</v>
      </c>
      <c r="QB110" s="144">
        <v>96</v>
      </c>
      <c r="QC110" s="144">
        <v>97</v>
      </c>
      <c r="QD110" s="144">
        <v>86</v>
      </c>
      <c r="QE110" s="144">
        <v>80</v>
      </c>
      <c r="QF110" s="144">
        <v>85</v>
      </c>
      <c r="QG110" s="144">
        <v>87</v>
      </c>
      <c r="QH110" s="144">
        <v>84</v>
      </c>
      <c r="QI110" s="144">
        <v>89</v>
      </c>
      <c r="QJ110" s="144">
        <v>87</v>
      </c>
      <c r="QK110" s="144">
        <v>90</v>
      </c>
      <c r="QL110" s="144">
        <v>89</v>
      </c>
      <c r="QM110" s="144">
        <v>83</v>
      </c>
      <c r="QN110" s="144">
        <v>84</v>
      </c>
      <c r="QO110" s="144">
        <v>89</v>
      </c>
      <c r="QP110" s="144">
        <v>97</v>
      </c>
      <c r="QQ110" s="144">
        <v>99</v>
      </c>
      <c r="QR110" s="144">
        <v>98</v>
      </c>
    </row>
    <row r="111" spans="1:460" s="144" customFormat="1" x14ac:dyDescent="0.2">
      <c r="A111" s="318"/>
      <c r="B111" s="318">
        <v>24</v>
      </c>
      <c r="C111" s="319">
        <f t="shared" ca="1" si="75"/>
        <v>17</v>
      </c>
      <c r="D111" s="320">
        <f t="shared" ca="1" si="80"/>
        <v>9.1891891891891897E-2</v>
      </c>
      <c r="E111" s="323">
        <f t="shared" ca="1" si="81"/>
        <v>11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76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82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83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84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85"/>
        <v>42</v>
      </c>
      <c r="LA111" s="476">
        <f t="shared" si="86"/>
        <v>42</v>
      </c>
      <c r="LB111" s="476">
        <f t="shared" si="87"/>
        <v>42</v>
      </c>
      <c r="LC111" s="476">
        <f t="shared" si="88"/>
        <v>42</v>
      </c>
      <c r="LD111" s="476">
        <f t="shared" si="89"/>
        <v>43</v>
      </c>
      <c r="LE111" s="476">
        <f t="shared" si="90"/>
        <v>44</v>
      </c>
      <c r="LF111" s="476">
        <f t="shared" si="91"/>
        <v>44</v>
      </c>
      <c r="LG111" s="476">
        <f t="shared" si="92"/>
        <v>44</v>
      </c>
      <c r="LH111" s="476">
        <f t="shared" si="93"/>
        <v>44</v>
      </c>
      <c r="LI111" s="476">
        <f t="shared" si="94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  <c r="OU111" s="144">
        <v>37</v>
      </c>
      <c r="OV111" s="144">
        <v>31</v>
      </c>
      <c r="OW111" s="144">
        <v>29</v>
      </c>
      <c r="OX111" s="144">
        <v>31</v>
      </c>
      <c r="OY111" s="341">
        <f t="shared" si="77"/>
        <v>32.5</v>
      </c>
      <c r="OZ111" s="144">
        <v>34</v>
      </c>
      <c r="PA111" s="144">
        <v>35</v>
      </c>
      <c r="PB111" s="144">
        <v>34</v>
      </c>
      <c r="PC111" s="144">
        <v>33</v>
      </c>
      <c r="PD111" s="144">
        <v>28</v>
      </c>
      <c r="PE111" s="144">
        <v>28</v>
      </c>
      <c r="PF111" s="144">
        <v>30</v>
      </c>
      <c r="PG111" s="341">
        <f t="shared" si="78"/>
        <v>30</v>
      </c>
      <c r="PH111" s="144">
        <v>30</v>
      </c>
      <c r="PI111" s="144">
        <v>28</v>
      </c>
      <c r="PJ111" s="341">
        <f t="shared" si="79"/>
        <v>27.5</v>
      </c>
      <c r="PK111" s="144">
        <v>27</v>
      </c>
      <c r="PL111" s="144">
        <v>29</v>
      </c>
      <c r="PM111" s="144">
        <v>27</v>
      </c>
      <c r="PN111" s="144">
        <v>30</v>
      </c>
      <c r="PO111" s="471">
        <v>31</v>
      </c>
      <c r="PP111" s="144">
        <v>27</v>
      </c>
      <c r="PQ111" s="144">
        <v>23</v>
      </c>
      <c r="PR111" s="144">
        <v>24</v>
      </c>
      <c r="PS111" s="144">
        <v>26</v>
      </c>
      <c r="PT111" s="144">
        <v>29</v>
      </c>
      <c r="PU111" s="144">
        <v>28</v>
      </c>
      <c r="PV111" s="144">
        <v>26</v>
      </c>
      <c r="PW111" s="144">
        <v>25</v>
      </c>
      <c r="PX111" s="144">
        <v>22</v>
      </c>
      <c r="PY111" s="144">
        <v>24</v>
      </c>
      <c r="PZ111" s="144">
        <v>18</v>
      </c>
      <c r="QA111" s="144">
        <v>19</v>
      </c>
      <c r="QB111" s="144">
        <v>17</v>
      </c>
      <c r="QC111" s="144">
        <v>18</v>
      </c>
      <c r="QD111" s="144">
        <v>17</v>
      </c>
      <c r="QE111" s="144">
        <v>13</v>
      </c>
      <c r="QF111" s="144">
        <v>15</v>
      </c>
      <c r="QG111" s="144">
        <v>17</v>
      </c>
      <c r="QH111" s="144">
        <v>14</v>
      </c>
      <c r="QI111" s="144">
        <v>13</v>
      </c>
      <c r="QJ111" s="144">
        <v>10</v>
      </c>
      <c r="QK111" s="144">
        <v>12</v>
      </c>
      <c r="QL111" s="144">
        <v>14</v>
      </c>
      <c r="QM111" s="144">
        <v>14</v>
      </c>
      <c r="QN111" s="144">
        <v>16</v>
      </c>
      <c r="QO111" s="144">
        <v>16</v>
      </c>
      <c r="QP111" s="144">
        <v>17</v>
      </c>
      <c r="QQ111" s="144">
        <v>16</v>
      </c>
      <c r="QR111" s="144">
        <v>17</v>
      </c>
    </row>
    <row r="112" spans="1:460" x14ac:dyDescent="0.2">
      <c r="A112" s="55"/>
      <c r="B112" s="27" t="s">
        <v>45</v>
      </c>
      <c r="C112" s="174">
        <f ca="1">SUM(C88:C111)</f>
        <v>822</v>
      </c>
      <c r="D112" s="171">
        <f t="shared" ca="1" si="80"/>
        <v>9.9902771025765683E-2</v>
      </c>
      <c r="E112" s="177"/>
      <c r="F112" s="175"/>
      <c r="G112" s="325">
        <f t="shared" ref="G112:R112" si="95">SUM(G88:G111)</f>
        <v>1787</v>
      </c>
      <c r="H112" s="325">
        <f t="shared" si="95"/>
        <v>1706</v>
      </c>
      <c r="I112" s="325">
        <f t="shared" si="95"/>
        <v>1710.5</v>
      </c>
      <c r="J112" s="325">
        <f t="shared" si="95"/>
        <v>1715</v>
      </c>
      <c r="K112" s="325">
        <f t="shared" si="95"/>
        <v>1722</v>
      </c>
      <c r="L112" s="325">
        <f t="shared" si="95"/>
        <v>1703</v>
      </c>
      <c r="M112" s="325">
        <f t="shared" si="95"/>
        <v>1730</v>
      </c>
      <c r="N112" s="325">
        <f t="shared" si="95"/>
        <v>1729</v>
      </c>
      <c r="O112" s="325">
        <f t="shared" si="95"/>
        <v>1751</v>
      </c>
      <c r="P112" s="325">
        <f t="shared" si="95"/>
        <v>1707</v>
      </c>
      <c r="Q112" s="325">
        <f t="shared" si="95"/>
        <v>1699</v>
      </c>
      <c r="R112" s="325">
        <f t="shared" si="95"/>
        <v>1728</v>
      </c>
      <c r="S112" s="325">
        <f t="shared" ref="S112:CD112" si="96">SUM(S88:S111)</f>
        <v>1740</v>
      </c>
      <c r="T112" s="325">
        <f t="shared" si="96"/>
        <v>1709</v>
      </c>
      <c r="U112" s="325">
        <f t="shared" si="96"/>
        <v>1692</v>
      </c>
      <c r="V112" s="325">
        <f t="shared" si="96"/>
        <v>1691</v>
      </c>
      <c r="W112" s="325">
        <f t="shared" si="96"/>
        <v>1696</v>
      </c>
      <c r="X112" s="325">
        <f t="shared" si="96"/>
        <v>1665</v>
      </c>
      <c r="Y112" s="325">
        <f t="shared" si="96"/>
        <v>1662</v>
      </c>
      <c r="Z112" s="325">
        <f t="shared" si="96"/>
        <v>1699</v>
      </c>
      <c r="AA112" s="325">
        <f t="shared" si="96"/>
        <v>1713</v>
      </c>
      <c r="AB112" s="325">
        <f t="shared" si="96"/>
        <v>1722</v>
      </c>
      <c r="AC112" s="325">
        <f t="shared" si="96"/>
        <v>1698</v>
      </c>
      <c r="AD112" s="325">
        <f t="shared" si="96"/>
        <v>1717</v>
      </c>
      <c r="AE112" s="325">
        <f t="shared" si="96"/>
        <v>1777</v>
      </c>
      <c r="AF112" s="325">
        <f t="shared" si="96"/>
        <v>1816</v>
      </c>
      <c r="AG112" s="325">
        <f t="shared" si="96"/>
        <v>1798</v>
      </c>
      <c r="AH112" s="325">
        <f t="shared" si="96"/>
        <v>1807</v>
      </c>
      <c r="AI112" s="325">
        <f t="shared" si="96"/>
        <v>1799</v>
      </c>
      <c r="AJ112" s="325">
        <f t="shared" si="96"/>
        <v>1833</v>
      </c>
      <c r="AK112" s="325">
        <f t="shared" si="96"/>
        <v>1857</v>
      </c>
      <c r="AL112" s="325">
        <f t="shared" si="96"/>
        <v>1873</v>
      </c>
      <c r="AM112" s="325">
        <f t="shared" si="96"/>
        <v>1911</v>
      </c>
      <c r="AN112" s="325">
        <f t="shared" si="96"/>
        <v>1920</v>
      </c>
      <c r="AO112" s="325">
        <f t="shared" si="96"/>
        <v>1954</v>
      </c>
      <c r="AP112" s="325">
        <f t="shared" si="96"/>
        <v>1950</v>
      </c>
      <c r="AQ112" s="325">
        <f t="shared" si="96"/>
        <v>1946</v>
      </c>
      <c r="AR112" s="325">
        <f t="shared" si="96"/>
        <v>1921</v>
      </c>
      <c r="AS112" s="325">
        <f t="shared" si="96"/>
        <v>1936</v>
      </c>
      <c r="AT112" s="325">
        <f t="shared" si="96"/>
        <v>1920</v>
      </c>
      <c r="AU112" s="325">
        <f t="shared" si="96"/>
        <v>1938</v>
      </c>
      <c r="AV112" s="325">
        <f t="shared" si="96"/>
        <v>1956</v>
      </c>
      <c r="AW112" s="420">
        <f t="shared" si="96"/>
        <v>1984</v>
      </c>
      <c r="AX112" s="420">
        <f t="shared" si="96"/>
        <v>1993</v>
      </c>
      <c r="AY112" s="420">
        <f t="shared" si="96"/>
        <v>1949</v>
      </c>
      <c r="AZ112" s="420">
        <f t="shared" si="96"/>
        <v>1943</v>
      </c>
      <c r="BA112" s="420">
        <f t="shared" si="96"/>
        <v>1958</v>
      </c>
      <c r="BB112" s="420">
        <f t="shared" si="96"/>
        <v>1990</v>
      </c>
      <c r="BC112" s="420">
        <f t="shared" si="96"/>
        <v>1965</v>
      </c>
      <c r="BD112" s="420">
        <f t="shared" si="96"/>
        <v>1998</v>
      </c>
      <c r="BE112" s="420">
        <f t="shared" si="96"/>
        <v>2051</v>
      </c>
      <c r="BF112" s="420">
        <f t="shared" si="96"/>
        <v>2066</v>
      </c>
      <c r="BG112" s="325">
        <f t="shared" si="96"/>
        <v>2080</v>
      </c>
      <c r="BH112" s="325">
        <f t="shared" si="96"/>
        <v>2037</v>
      </c>
      <c r="BI112" s="325">
        <f t="shared" si="96"/>
        <v>2025</v>
      </c>
      <c r="BJ112" s="325">
        <f t="shared" si="96"/>
        <v>1987</v>
      </c>
      <c r="BK112" s="325">
        <f t="shared" si="96"/>
        <v>1998</v>
      </c>
      <c r="BL112" s="325">
        <f t="shared" si="96"/>
        <v>1920</v>
      </c>
      <c r="BM112" s="325">
        <f t="shared" si="96"/>
        <v>1913</v>
      </c>
      <c r="BN112" s="325">
        <f t="shared" si="96"/>
        <v>1920</v>
      </c>
      <c r="BO112" s="325">
        <f t="shared" si="96"/>
        <v>1949</v>
      </c>
      <c r="BP112" s="325">
        <f t="shared" si="96"/>
        <v>1894</v>
      </c>
      <c r="BQ112" s="325">
        <f t="shared" si="96"/>
        <v>1858</v>
      </c>
      <c r="BR112" s="325">
        <f t="shared" si="96"/>
        <v>1904</v>
      </c>
      <c r="BS112" s="325">
        <f t="shared" si="96"/>
        <v>1881</v>
      </c>
      <c r="BT112" s="325">
        <f t="shared" si="96"/>
        <v>1884</v>
      </c>
      <c r="BU112" s="325">
        <f t="shared" si="96"/>
        <v>1870</v>
      </c>
      <c r="BV112" s="325">
        <f t="shared" si="96"/>
        <v>1869</v>
      </c>
      <c r="BW112" s="325">
        <f t="shared" si="96"/>
        <v>1883</v>
      </c>
      <c r="BX112" s="325">
        <f t="shared" si="96"/>
        <v>1879</v>
      </c>
      <c r="BY112" s="325">
        <f t="shared" si="96"/>
        <v>1818</v>
      </c>
      <c r="BZ112" s="325">
        <f t="shared" si="96"/>
        <v>1851</v>
      </c>
      <c r="CA112" s="325">
        <f t="shared" si="96"/>
        <v>1881</v>
      </c>
      <c r="CB112" s="325">
        <f t="shared" si="96"/>
        <v>1834</v>
      </c>
      <c r="CC112" s="325">
        <f t="shared" si="96"/>
        <v>1783</v>
      </c>
      <c r="CD112" s="325">
        <f t="shared" si="96"/>
        <v>1789</v>
      </c>
      <c r="CE112" s="325">
        <f t="shared" ref="CE112:DQ112" si="97">SUM(CE88:CE111)</f>
        <v>1810</v>
      </c>
      <c r="CF112" s="325">
        <f t="shared" si="97"/>
        <v>1822</v>
      </c>
      <c r="CG112" s="325">
        <f t="shared" si="97"/>
        <v>1822</v>
      </c>
      <c r="CH112" s="325">
        <f t="shared" si="97"/>
        <v>1805</v>
      </c>
      <c r="CI112" s="325">
        <f t="shared" si="97"/>
        <v>1816</v>
      </c>
      <c r="CJ112" s="325">
        <f t="shared" si="97"/>
        <v>1848</v>
      </c>
      <c r="CK112" s="325">
        <f t="shared" si="97"/>
        <v>1894</v>
      </c>
      <c r="CL112" s="325">
        <f t="shared" si="97"/>
        <v>1871</v>
      </c>
      <c r="CM112" s="325">
        <f t="shared" si="97"/>
        <v>1871</v>
      </c>
      <c r="CN112" s="325">
        <f t="shared" si="97"/>
        <v>1904</v>
      </c>
      <c r="CO112" s="325">
        <f t="shared" si="97"/>
        <v>1927</v>
      </c>
      <c r="CP112" s="325">
        <f t="shared" si="97"/>
        <v>1912</v>
      </c>
      <c r="CQ112" s="325">
        <f t="shared" si="97"/>
        <v>1908</v>
      </c>
      <c r="CR112" s="325">
        <f t="shared" si="97"/>
        <v>1952</v>
      </c>
      <c r="CS112" s="325">
        <f t="shared" si="97"/>
        <v>1974</v>
      </c>
      <c r="CT112" s="325">
        <f t="shared" si="97"/>
        <v>1922</v>
      </c>
      <c r="CU112" s="325">
        <f t="shared" si="97"/>
        <v>1922</v>
      </c>
      <c r="CV112" s="325">
        <f t="shared" si="97"/>
        <v>1955</v>
      </c>
      <c r="CW112" s="325">
        <f t="shared" si="97"/>
        <v>1939</v>
      </c>
      <c r="CX112" s="325">
        <f t="shared" si="97"/>
        <v>1988</v>
      </c>
      <c r="CY112" s="325">
        <f t="shared" si="97"/>
        <v>1931</v>
      </c>
      <c r="CZ112" s="325">
        <f t="shared" si="97"/>
        <v>1927</v>
      </c>
      <c r="DA112" s="325">
        <f t="shared" si="97"/>
        <v>1971</v>
      </c>
      <c r="DB112" s="325">
        <f t="shared" si="97"/>
        <v>1986</v>
      </c>
      <c r="DC112" s="325">
        <f t="shared" si="97"/>
        <v>1975</v>
      </c>
      <c r="DD112" s="325">
        <f t="shared" si="97"/>
        <v>1977</v>
      </c>
      <c r="DE112" s="325">
        <f t="shared" si="97"/>
        <v>2035</v>
      </c>
      <c r="DF112" s="325">
        <f t="shared" si="97"/>
        <v>2018</v>
      </c>
      <c r="DG112" s="325">
        <f t="shared" si="97"/>
        <v>2001</v>
      </c>
      <c r="DH112" s="325">
        <f t="shared" si="97"/>
        <v>1937</v>
      </c>
      <c r="DI112" s="325">
        <f t="shared" si="97"/>
        <v>1925</v>
      </c>
      <c r="DJ112" s="325">
        <f t="shared" si="97"/>
        <v>1912</v>
      </c>
      <c r="DK112" s="325">
        <f t="shared" si="97"/>
        <v>1908</v>
      </c>
      <c r="DL112" s="325">
        <f t="shared" si="97"/>
        <v>1856</v>
      </c>
      <c r="DM112" s="325">
        <f t="shared" si="97"/>
        <v>1843</v>
      </c>
      <c r="DN112" s="325">
        <f t="shared" si="97"/>
        <v>1885</v>
      </c>
      <c r="DO112" s="325">
        <f t="shared" si="97"/>
        <v>1896</v>
      </c>
      <c r="DP112" s="325">
        <f t="shared" si="97"/>
        <v>1795</v>
      </c>
      <c r="DQ112" s="325">
        <f t="shared" si="97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98">SUM(DU88:DU111)</f>
        <v>1690</v>
      </c>
      <c r="DV112" s="396">
        <f t="shared" si="98"/>
        <v>1698</v>
      </c>
      <c r="DW112" s="396">
        <f t="shared" si="98"/>
        <v>1725</v>
      </c>
      <c r="DX112" s="396">
        <f t="shared" si="98"/>
        <v>1715</v>
      </c>
      <c r="DY112" s="396">
        <f t="shared" si="98"/>
        <v>1679</v>
      </c>
      <c r="DZ112" s="396">
        <f t="shared" si="98"/>
        <v>1688</v>
      </c>
      <c r="EA112" s="396">
        <f t="shared" si="98"/>
        <v>1698</v>
      </c>
      <c r="EB112" s="396">
        <f t="shared" si="98"/>
        <v>1690</v>
      </c>
      <c r="EC112" s="396">
        <f t="shared" si="98"/>
        <v>1663</v>
      </c>
      <c r="ED112" s="396">
        <f t="shared" si="98"/>
        <v>1683</v>
      </c>
      <c r="EE112" s="396">
        <f t="shared" si="98"/>
        <v>1694</v>
      </c>
      <c r="EF112" s="396">
        <f t="shared" si="98"/>
        <v>1706</v>
      </c>
      <c r="EG112" s="396">
        <f t="shared" si="98"/>
        <v>1683</v>
      </c>
      <c r="EH112" s="396">
        <f t="shared" si="98"/>
        <v>1668</v>
      </c>
      <c r="EI112" s="396">
        <f t="shared" si="98"/>
        <v>1665</v>
      </c>
      <c r="EJ112" s="396">
        <f t="shared" si="98"/>
        <v>1675</v>
      </c>
      <c r="EK112" s="396">
        <f t="shared" si="98"/>
        <v>1709</v>
      </c>
      <c r="EL112" s="396">
        <f t="shared" si="98"/>
        <v>1689</v>
      </c>
      <c r="EM112" s="396">
        <f t="shared" si="98"/>
        <v>1708</v>
      </c>
      <c r="EN112" s="396">
        <f t="shared" si="98"/>
        <v>1710</v>
      </c>
      <c r="EO112" s="396">
        <f t="shared" si="98"/>
        <v>1676</v>
      </c>
      <c r="EP112" s="396">
        <f t="shared" si="98"/>
        <v>1587</v>
      </c>
      <c r="EQ112" s="396">
        <f t="shared" si="98"/>
        <v>1577</v>
      </c>
      <c r="ER112" s="396">
        <f t="shared" si="98"/>
        <v>1557</v>
      </c>
      <c r="ES112" s="396">
        <f t="shared" si="98"/>
        <v>1559</v>
      </c>
      <c r="ET112" s="396">
        <f t="shared" si="98"/>
        <v>1521</v>
      </c>
      <c r="EU112" s="396">
        <f t="shared" ref="EU112:FA112" si="99">SUM(EU88:EU111)</f>
        <v>1483</v>
      </c>
      <c r="EV112" s="396">
        <f t="shared" si="99"/>
        <v>1435</v>
      </c>
      <c r="EW112" s="396">
        <f t="shared" si="99"/>
        <v>1440</v>
      </c>
      <c r="EX112" s="396">
        <f t="shared" si="99"/>
        <v>1448</v>
      </c>
      <c r="EY112" s="396">
        <f t="shared" si="99"/>
        <v>1446</v>
      </c>
      <c r="EZ112" s="396">
        <f t="shared" si="99"/>
        <v>1468</v>
      </c>
      <c r="FA112" s="396">
        <f t="shared" si="99"/>
        <v>1484</v>
      </c>
      <c r="FB112" s="396">
        <f t="shared" ref="FB112:FN112" si="100">SUM(FB88:FB111)</f>
        <v>1499</v>
      </c>
      <c r="FC112" s="396">
        <f t="shared" si="100"/>
        <v>1495</v>
      </c>
      <c r="FD112" s="396">
        <f t="shared" si="100"/>
        <v>1543</v>
      </c>
      <c r="FE112" s="418">
        <f t="shared" si="100"/>
        <v>1556</v>
      </c>
      <c r="FF112" s="418">
        <f t="shared" si="100"/>
        <v>1585</v>
      </c>
      <c r="FG112" s="418">
        <f t="shared" si="100"/>
        <v>1622</v>
      </c>
      <c r="FH112" s="418">
        <f t="shared" si="100"/>
        <v>1588</v>
      </c>
      <c r="FI112" s="418">
        <f t="shared" si="100"/>
        <v>1575</v>
      </c>
      <c r="FJ112" s="418">
        <f t="shared" si="100"/>
        <v>1566</v>
      </c>
      <c r="FK112" s="418">
        <f t="shared" si="100"/>
        <v>1579</v>
      </c>
      <c r="FL112" s="418">
        <f t="shared" si="100"/>
        <v>1565</v>
      </c>
      <c r="FM112" s="418">
        <f t="shared" si="100"/>
        <v>1561</v>
      </c>
      <c r="FN112" s="418">
        <f t="shared" si="100"/>
        <v>1572</v>
      </c>
      <c r="FO112" s="418">
        <f t="shared" ref="FO112:HZ112" si="101">SUM(FO88:FO111)</f>
        <v>1558</v>
      </c>
      <c r="FP112" s="418">
        <f t="shared" si="101"/>
        <v>1532</v>
      </c>
      <c r="FQ112" s="418">
        <f t="shared" si="101"/>
        <v>1522</v>
      </c>
      <c r="FR112" s="418">
        <f t="shared" si="101"/>
        <v>1545</v>
      </c>
      <c r="FS112" s="418">
        <f t="shared" si="101"/>
        <v>1558</v>
      </c>
      <c r="FT112" s="418">
        <f t="shared" si="101"/>
        <v>1571</v>
      </c>
      <c r="FU112" s="418">
        <f t="shared" si="101"/>
        <v>1513</v>
      </c>
      <c r="FV112" s="418">
        <f t="shared" si="101"/>
        <v>1505</v>
      </c>
      <c r="FW112" s="418">
        <f t="shared" si="101"/>
        <v>1487</v>
      </c>
      <c r="FX112" s="418">
        <f t="shared" si="101"/>
        <v>1478</v>
      </c>
      <c r="FY112" s="418">
        <f t="shared" si="101"/>
        <v>1483</v>
      </c>
      <c r="FZ112" s="418">
        <f t="shared" si="101"/>
        <v>1497</v>
      </c>
      <c r="GA112" s="418">
        <f t="shared" si="101"/>
        <v>1513</v>
      </c>
      <c r="GB112" s="418">
        <f t="shared" si="101"/>
        <v>1524</v>
      </c>
      <c r="GC112" s="418">
        <f t="shared" si="101"/>
        <v>1461</v>
      </c>
      <c r="GD112" s="418">
        <f t="shared" si="101"/>
        <v>1462</v>
      </c>
      <c r="GE112" s="418">
        <f t="shared" si="101"/>
        <v>1486</v>
      </c>
      <c r="GF112" s="418">
        <f t="shared" si="101"/>
        <v>1547</v>
      </c>
      <c r="GG112" s="418">
        <f t="shared" si="101"/>
        <v>1576</v>
      </c>
      <c r="GH112" s="418">
        <f t="shared" si="101"/>
        <v>1552</v>
      </c>
      <c r="GI112" s="418">
        <f t="shared" si="101"/>
        <v>1582</v>
      </c>
      <c r="GJ112" s="418">
        <f t="shared" si="101"/>
        <v>1601</v>
      </c>
      <c r="GK112" s="418">
        <f t="shared" si="101"/>
        <v>1635</v>
      </c>
      <c r="GL112" s="418">
        <f t="shared" si="101"/>
        <v>1601</v>
      </c>
      <c r="GM112" s="418">
        <f t="shared" si="101"/>
        <v>1625</v>
      </c>
      <c r="GN112" s="418">
        <f t="shared" si="101"/>
        <v>1622</v>
      </c>
      <c r="GO112" s="418">
        <f t="shared" si="101"/>
        <v>1675</v>
      </c>
      <c r="GP112" s="418">
        <f t="shared" si="101"/>
        <v>1660</v>
      </c>
      <c r="GQ112" s="418">
        <f t="shared" si="101"/>
        <v>1601</v>
      </c>
      <c r="GR112" s="418">
        <f t="shared" si="101"/>
        <v>1644</v>
      </c>
      <c r="GS112" s="418">
        <f t="shared" si="101"/>
        <v>1710</v>
      </c>
      <c r="GT112" s="418">
        <f t="shared" si="101"/>
        <v>1713</v>
      </c>
      <c r="GU112" s="418">
        <f t="shared" si="101"/>
        <v>1682</v>
      </c>
      <c r="GV112" s="418">
        <f t="shared" si="101"/>
        <v>1690</v>
      </c>
      <c r="GW112" s="418">
        <f t="shared" si="101"/>
        <v>1734</v>
      </c>
      <c r="GX112" s="418">
        <f t="shared" si="101"/>
        <v>1772</v>
      </c>
      <c r="GY112" s="418">
        <f t="shared" si="101"/>
        <v>1732</v>
      </c>
      <c r="GZ112" s="418">
        <f t="shared" si="101"/>
        <v>1770</v>
      </c>
      <c r="HA112" s="418">
        <f t="shared" si="101"/>
        <v>1779</v>
      </c>
      <c r="HB112" s="418">
        <f t="shared" si="101"/>
        <v>1806</v>
      </c>
      <c r="HC112" s="418">
        <f t="shared" si="101"/>
        <v>1779</v>
      </c>
      <c r="HD112" s="418">
        <f t="shared" si="101"/>
        <v>1779</v>
      </c>
      <c r="HE112" s="418">
        <f t="shared" si="101"/>
        <v>1808</v>
      </c>
      <c r="HF112" s="418">
        <f t="shared" si="101"/>
        <v>1864</v>
      </c>
      <c r="HG112" s="418">
        <f t="shared" si="101"/>
        <v>1866</v>
      </c>
      <c r="HH112" s="418">
        <f t="shared" si="101"/>
        <v>1807</v>
      </c>
      <c r="HI112" s="418">
        <f t="shared" si="101"/>
        <v>1784</v>
      </c>
      <c r="HJ112" s="418">
        <f t="shared" si="101"/>
        <v>1800</v>
      </c>
      <c r="HK112" s="418">
        <f t="shared" si="101"/>
        <v>1831</v>
      </c>
      <c r="HL112" s="418">
        <f t="shared" si="101"/>
        <v>1746</v>
      </c>
      <c r="HM112" s="418">
        <f t="shared" si="101"/>
        <v>1711</v>
      </c>
      <c r="HN112" s="418">
        <f t="shared" si="101"/>
        <v>1708</v>
      </c>
      <c r="HO112" s="418">
        <f t="shared" si="101"/>
        <v>1705</v>
      </c>
      <c r="HP112" s="418">
        <f t="shared" si="101"/>
        <v>1634</v>
      </c>
      <c r="HQ112" s="418">
        <f t="shared" si="101"/>
        <v>1602</v>
      </c>
      <c r="HR112" s="418">
        <f t="shared" si="101"/>
        <v>1617</v>
      </c>
      <c r="HS112" s="418">
        <f t="shared" si="101"/>
        <v>1628</v>
      </c>
      <c r="HT112" s="418">
        <f t="shared" si="101"/>
        <v>1605</v>
      </c>
      <c r="HU112" s="418">
        <f t="shared" si="101"/>
        <v>1563</v>
      </c>
      <c r="HV112" s="418">
        <f t="shared" si="101"/>
        <v>1539</v>
      </c>
      <c r="HW112" s="418">
        <f t="shared" si="101"/>
        <v>1576</v>
      </c>
      <c r="HX112" s="418">
        <f t="shared" si="101"/>
        <v>1620</v>
      </c>
      <c r="HY112" s="418">
        <f t="shared" si="101"/>
        <v>1582</v>
      </c>
      <c r="HZ112" s="418">
        <f t="shared" si="101"/>
        <v>1585</v>
      </c>
      <c r="IA112" s="418">
        <f t="shared" ref="IA112:KL112" si="102">SUM(IA88:IA111)</f>
        <v>1579</v>
      </c>
      <c r="IB112" s="418">
        <f t="shared" si="102"/>
        <v>1601</v>
      </c>
      <c r="IC112" s="418">
        <f t="shared" si="102"/>
        <v>1600</v>
      </c>
      <c r="ID112" s="418">
        <f t="shared" si="102"/>
        <v>1595</v>
      </c>
      <c r="IE112" s="418">
        <f t="shared" si="102"/>
        <v>1635</v>
      </c>
      <c r="IF112" s="418">
        <f t="shared" si="102"/>
        <v>1665</v>
      </c>
      <c r="IG112" s="418">
        <f t="shared" si="102"/>
        <v>1667</v>
      </c>
      <c r="IH112" s="418">
        <f t="shared" si="102"/>
        <v>1636</v>
      </c>
      <c r="II112" s="418">
        <f t="shared" si="102"/>
        <v>1651</v>
      </c>
      <c r="IJ112" s="418">
        <f t="shared" si="102"/>
        <v>1660</v>
      </c>
      <c r="IK112" s="418">
        <f t="shared" si="102"/>
        <v>1719</v>
      </c>
      <c r="IL112" s="418">
        <f t="shared" si="102"/>
        <v>1641</v>
      </c>
      <c r="IM112" s="418">
        <f t="shared" si="102"/>
        <v>1635</v>
      </c>
      <c r="IN112" s="444">
        <f t="shared" si="102"/>
        <v>1648</v>
      </c>
      <c r="IO112" s="418">
        <f t="shared" si="102"/>
        <v>1661</v>
      </c>
      <c r="IP112" s="418">
        <f t="shared" si="102"/>
        <v>1680</v>
      </c>
      <c r="IQ112" s="418">
        <f t="shared" si="102"/>
        <v>1632</v>
      </c>
      <c r="IR112" s="418">
        <f t="shared" si="102"/>
        <v>1640</v>
      </c>
      <c r="IS112" s="418">
        <f t="shared" si="102"/>
        <v>1649</v>
      </c>
      <c r="IT112" s="418">
        <f t="shared" si="102"/>
        <v>1607</v>
      </c>
      <c r="IU112" s="418">
        <f t="shared" si="102"/>
        <v>1569</v>
      </c>
      <c r="IV112" s="418">
        <f t="shared" si="102"/>
        <v>1580</v>
      </c>
      <c r="IW112" s="418">
        <f t="shared" si="102"/>
        <v>1610</v>
      </c>
      <c r="IX112" s="418">
        <f t="shared" si="102"/>
        <v>1640</v>
      </c>
      <c r="IY112" s="418">
        <f t="shared" si="102"/>
        <v>1620</v>
      </c>
      <c r="IZ112" s="418">
        <f t="shared" si="102"/>
        <v>1615</v>
      </c>
      <c r="JA112" s="418">
        <f t="shared" si="102"/>
        <v>1628</v>
      </c>
      <c r="JB112" s="418">
        <f t="shared" si="102"/>
        <v>1661</v>
      </c>
      <c r="JC112" s="418">
        <f t="shared" si="102"/>
        <v>1693</v>
      </c>
      <c r="JD112" s="418">
        <f t="shared" si="102"/>
        <v>1663</v>
      </c>
      <c r="JE112" s="418">
        <f t="shared" si="102"/>
        <v>1745</v>
      </c>
      <c r="JF112" s="456">
        <f t="shared" si="102"/>
        <v>1750</v>
      </c>
      <c r="JG112" s="418">
        <f t="shared" si="102"/>
        <v>1755</v>
      </c>
      <c r="JH112" s="418">
        <f t="shared" si="102"/>
        <v>1724</v>
      </c>
      <c r="JI112" s="418">
        <f t="shared" si="102"/>
        <v>1669</v>
      </c>
      <c r="JJ112" s="418">
        <f t="shared" si="102"/>
        <v>1674</v>
      </c>
      <c r="JK112" s="418">
        <f t="shared" si="102"/>
        <v>1695</v>
      </c>
      <c r="JL112" s="418">
        <f t="shared" si="102"/>
        <v>1686</v>
      </c>
      <c r="JM112" s="418">
        <f t="shared" si="102"/>
        <v>1641</v>
      </c>
      <c r="JN112" s="444">
        <f t="shared" si="102"/>
        <v>1647.5</v>
      </c>
      <c r="JO112" s="418">
        <f t="shared" si="102"/>
        <v>1654</v>
      </c>
      <c r="JP112" s="418">
        <f t="shared" si="102"/>
        <v>1624</v>
      </c>
      <c r="JQ112" s="418">
        <f t="shared" si="102"/>
        <v>1545</v>
      </c>
      <c r="JR112" s="418">
        <f t="shared" si="102"/>
        <v>1570</v>
      </c>
      <c r="JS112" s="418">
        <f t="shared" si="102"/>
        <v>1606</v>
      </c>
      <c r="JT112" s="418">
        <f t="shared" si="102"/>
        <v>1642</v>
      </c>
      <c r="JU112" s="418">
        <f t="shared" si="102"/>
        <v>1540</v>
      </c>
      <c r="JV112" s="444">
        <f t="shared" si="102"/>
        <v>1556</v>
      </c>
      <c r="JW112" s="418">
        <f t="shared" si="102"/>
        <v>1572</v>
      </c>
      <c r="JX112" s="418">
        <f t="shared" si="102"/>
        <v>1572</v>
      </c>
      <c r="JY112" s="418">
        <f t="shared" si="102"/>
        <v>1508</v>
      </c>
      <c r="JZ112" s="418">
        <f t="shared" si="102"/>
        <v>1509</v>
      </c>
      <c r="KA112" s="418">
        <f t="shared" si="102"/>
        <v>1529</v>
      </c>
      <c r="KB112" s="418">
        <f t="shared" si="102"/>
        <v>1550</v>
      </c>
      <c r="KC112" s="418">
        <f t="shared" si="102"/>
        <v>1539</v>
      </c>
      <c r="KD112" s="418">
        <f t="shared" si="102"/>
        <v>1488</v>
      </c>
      <c r="KE112" s="418">
        <f t="shared" si="102"/>
        <v>1499</v>
      </c>
      <c r="KF112" s="418">
        <f t="shared" si="102"/>
        <v>1529</v>
      </c>
      <c r="KG112" s="418">
        <f t="shared" si="102"/>
        <v>1531</v>
      </c>
      <c r="KH112" s="418">
        <f t="shared" si="102"/>
        <v>1471</v>
      </c>
      <c r="KI112" s="418">
        <f t="shared" si="102"/>
        <v>1490</v>
      </c>
      <c r="KJ112" s="418">
        <f t="shared" si="102"/>
        <v>1509</v>
      </c>
      <c r="KK112" s="418">
        <f t="shared" si="102"/>
        <v>1528</v>
      </c>
      <c r="KL112" s="418">
        <f t="shared" si="102"/>
        <v>1540</v>
      </c>
      <c r="KM112" s="418">
        <f t="shared" ref="KM112:MX112" si="103">SUM(KM88:KM111)</f>
        <v>1503</v>
      </c>
      <c r="KN112" s="418">
        <f t="shared" si="103"/>
        <v>1540</v>
      </c>
      <c r="KO112" s="418">
        <f t="shared" si="103"/>
        <v>1546</v>
      </c>
      <c r="KP112" s="418">
        <f t="shared" si="103"/>
        <v>1536</v>
      </c>
      <c r="KQ112" s="418">
        <f t="shared" si="103"/>
        <v>1533</v>
      </c>
      <c r="KR112" s="418">
        <f t="shared" si="103"/>
        <v>1542</v>
      </c>
      <c r="KS112" s="418">
        <f t="shared" si="103"/>
        <v>1551</v>
      </c>
      <c r="KT112" s="418">
        <f t="shared" si="103"/>
        <v>1628</v>
      </c>
      <c r="KU112" s="418">
        <f t="shared" si="103"/>
        <v>1580</v>
      </c>
      <c r="KV112" s="418">
        <f t="shared" si="103"/>
        <v>1602</v>
      </c>
      <c r="KW112" s="418">
        <f t="shared" si="103"/>
        <v>1637</v>
      </c>
      <c r="KX112" s="418">
        <f t="shared" si="103"/>
        <v>1675</v>
      </c>
      <c r="KY112" s="418">
        <f t="shared" si="103"/>
        <v>1659</v>
      </c>
      <c r="KZ112" s="418">
        <f>SUM(KZ88:KZ111)</f>
        <v>1588</v>
      </c>
      <c r="LA112" s="418">
        <f>SUM(LA88:LA111)</f>
        <v>1588</v>
      </c>
      <c r="LB112" s="418">
        <f t="shared" si="103"/>
        <v>1586</v>
      </c>
      <c r="LC112" s="418">
        <f t="shared" si="103"/>
        <v>1581</v>
      </c>
      <c r="LD112" s="418">
        <f t="shared" si="103"/>
        <v>1572</v>
      </c>
      <c r="LE112" s="418">
        <f t="shared" si="103"/>
        <v>1555</v>
      </c>
      <c r="LF112" s="418">
        <f t="shared" si="103"/>
        <v>1547</v>
      </c>
      <c r="LG112" s="418">
        <f t="shared" si="103"/>
        <v>1534</v>
      </c>
      <c r="LH112" s="418">
        <f t="shared" si="103"/>
        <v>1516</v>
      </c>
      <c r="LI112" s="418">
        <f t="shared" si="103"/>
        <v>1495</v>
      </c>
      <c r="LJ112" s="418">
        <f t="shared" si="103"/>
        <v>1524</v>
      </c>
      <c r="LK112" s="418">
        <f t="shared" si="103"/>
        <v>1546</v>
      </c>
      <c r="LL112" s="418">
        <f t="shared" si="103"/>
        <v>1522</v>
      </c>
      <c r="LM112" s="418">
        <f t="shared" si="103"/>
        <v>1466</v>
      </c>
      <c r="LN112" s="418">
        <f t="shared" si="103"/>
        <v>1462</v>
      </c>
      <c r="LO112" s="418">
        <f t="shared" si="103"/>
        <v>1469</v>
      </c>
      <c r="LP112" s="418">
        <f t="shared" si="103"/>
        <v>1473</v>
      </c>
      <c r="LQ112" s="418">
        <f t="shared" si="103"/>
        <v>1420</v>
      </c>
      <c r="LR112" s="418">
        <f t="shared" si="103"/>
        <v>1431</v>
      </c>
      <c r="LS112" s="418">
        <f t="shared" si="103"/>
        <v>1459</v>
      </c>
      <c r="LT112" s="418">
        <f t="shared" si="103"/>
        <v>1522</v>
      </c>
      <c r="LU112" s="418">
        <f t="shared" si="103"/>
        <v>1376</v>
      </c>
      <c r="LV112" s="418">
        <f t="shared" si="103"/>
        <v>1387</v>
      </c>
      <c r="LW112" s="418">
        <f t="shared" si="103"/>
        <v>1413</v>
      </c>
      <c r="LX112" s="418">
        <f t="shared" si="103"/>
        <v>1433</v>
      </c>
      <c r="LY112" s="418">
        <f t="shared" si="103"/>
        <v>1412</v>
      </c>
      <c r="LZ112" s="418">
        <f t="shared" si="103"/>
        <v>1409</v>
      </c>
      <c r="MA112" s="418">
        <f t="shared" si="103"/>
        <v>1430</v>
      </c>
      <c r="MB112" s="418">
        <f t="shared" si="103"/>
        <v>1422</v>
      </c>
      <c r="MC112" s="418">
        <f t="shared" si="103"/>
        <v>1429</v>
      </c>
      <c r="MD112" s="418">
        <f t="shared" si="103"/>
        <v>1359</v>
      </c>
      <c r="ME112" s="418">
        <f t="shared" si="103"/>
        <v>1371</v>
      </c>
      <c r="MF112" s="418">
        <f t="shared" si="103"/>
        <v>1354</v>
      </c>
      <c r="MG112" s="418">
        <f t="shared" si="103"/>
        <v>1372</v>
      </c>
      <c r="MH112" s="418">
        <f t="shared" si="103"/>
        <v>1340</v>
      </c>
      <c r="MI112" s="418">
        <f t="shared" si="103"/>
        <v>1347</v>
      </c>
      <c r="MJ112" s="418">
        <f t="shared" si="103"/>
        <v>1376</v>
      </c>
      <c r="MK112" s="418">
        <f t="shared" si="103"/>
        <v>1400</v>
      </c>
      <c r="ML112" s="418">
        <f t="shared" si="103"/>
        <v>1388</v>
      </c>
      <c r="MM112" s="418">
        <f t="shared" si="103"/>
        <v>1345</v>
      </c>
      <c r="MN112" s="418">
        <f t="shared" si="103"/>
        <v>1344</v>
      </c>
      <c r="MO112" s="418">
        <f t="shared" si="103"/>
        <v>1344</v>
      </c>
      <c r="MP112" s="418">
        <f t="shared" ref="MP112" si="104">SUM(MP88:MP111)</f>
        <v>1332</v>
      </c>
      <c r="MQ112" s="418">
        <f t="shared" si="103"/>
        <v>1273</v>
      </c>
      <c r="MR112" s="418">
        <f t="shared" si="103"/>
        <v>1292</v>
      </c>
      <c r="MS112" s="418">
        <f t="shared" si="103"/>
        <v>1300</v>
      </c>
      <c r="MT112" s="418">
        <f t="shared" si="103"/>
        <v>1318</v>
      </c>
      <c r="MU112" s="418">
        <f t="shared" si="103"/>
        <v>1306</v>
      </c>
      <c r="MV112" s="418">
        <f t="shared" si="103"/>
        <v>1316</v>
      </c>
      <c r="MW112" s="418">
        <f t="shared" si="103"/>
        <v>1304</v>
      </c>
      <c r="MX112" s="418">
        <f t="shared" si="103"/>
        <v>1329</v>
      </c>
      <c r="MY112" s="418"/>
      <c r="MZ112" s="418">
        <f t="shared" ref="MZ112:OO112" si="105">SUM(MZ88:MZ111)</f>
        <v>1258</v>
      </c>
      <c r="NA112" s="418">
        <f t="shared" si="105"/>
        <v>1267</v>
      </c>
      <c r="NB112" s="418">
        <f t="shared" si="105"/>
        <v>1286</v>
      </c>
      <c r="NC112" s="418">
        <f t="shared" si="105"/>
        <v>1292</v>
      </c>
      <c r="ND112" s="418">
        <f t="shared" si="105"/>
        <v>1259</v>
      </c>
      <c r="NE112" s="418">
        <f t="shared" si="105"/>
        <v>1278</v>
      </c>
      <c r="NF112" s="418">
        <f t="shared" si="105"/>
        <v>1308</v>
      </c>
      <c r="NG112" s="418">
        <f t="shared" si="105"/>
        <v>1298</v>
      </c>
      <c r="NH112" s="418">
        <f t="shared" si="105"/>
        <v>1289</v>
      </c>
      <c r="NI112" s="418">
        <f t="shared" si="105"/>
        <v>1206</v>
      </c>
      <c r="NJ112" s="418">
        <f t="shared" si="105"/>
        <v>1213</v>
      </c>
      <c r="NK112" s="418">
        <f t="shared" si="105"/>
        <v>1262</v>
      </c>
      <c r="NL112" s="418">
        <f t="shared" si="105"/>
        <v>1252</v>
      </c>
      <c r="NM112" s="418">
        <f t="shared" si="105"/>
        <v>1213</v>
      </c>
      <c r="NN112" s="418">
        <f t="shared" si="105"/>
        <v>1205</v>
      </c>
      <c r="NO112" s="418">
        <f t="shared" si="105"/>
        <v>1194</v>
      </c>
      <c r="NP112" s="418">
        <f t="shared" si="105"/>
        <v>1193</v>
      </c>
      <c r="NQ112" s="418">
        <f t="shared" si="105"/>
        <v>1163</v>
      </c>
      <c r="NR112" s="418">
        <f t="shared" si="105"/>
        <v>1168</v>
      </c>
      <c r="NS112" s="418">
        <f t="shared" si="105"/>
        <v>1168</v>
      </c>
      <c r="NT112" s="418">
        <f t="shared" si="105"/>
        <v>1159</v>
      </c>
      <c r="NU112" s="418">
        <f t="shared" si="105"/>
        <v>1122</v>
      </c>
      <c r="NV112" s="418">
        <f t="shared" si="105"/>
        <v>1100</v>
      </c>
      <c r="NW112" s="418">
        <f t="shared" si="105"/>
        <v>1088</v>
      </c>
      <c r="NX112" s="418">
        <f t="shared" si="105"/>
        <v>1110</v>
      </c>
      <c r="NY112" s="418">
        <f t="shared" si="105"/>
        <v>1075</v>
      </c>
      <c r="NZ112" s="418">
        <f t="shared" si="105"/>
        <v>1017</v>
      </c>
      <c r="OA112" s="418">
        <f t="shared" si="105"/>
        <v>1024</v>
      </c>
      <c r="OB112" s="418">
        <f t="shared" si="105"/>
        <v>1028</v>
      </c>
      <c r="OC112" s="418">
        <f t="shared" si="105"/>
        <v>1066</v>
      </c>
      <c r="OD112" s="418">
        <f t="shared" si="105"/>
        <v>1018</v>
      </c>
      <c r="OE112" s="418">
        <f t="shared" si="105"/>
        <v>1038</v>
      </c>
      <c r="OF112" s="418">
        <f t="shared" si="105"/>
        <v>1057</v>
      </c>
      <c r="OG112" s="418">
        <f t="shared" si="105"/>
        <v>1088</v>
      </c>
      <c r="OH112" s="418">
        <f t="shared" si="105"/>
        <v>1067</v>
      </c>
      <c r="OI112" s="418">
        <f t="shared" si="105"/>
        <v>1064</v>
      </c>
      <c r="OJ112" s="418">
        <f t="shared" si="105"/>
        <v>1068</v>
      </c>
      <c r="OK112" s="418">
        <f t="shared" si="105"/>
        <v>1083</v>
      </c>
      <c r="OL112" s="418">
        <f t="shared" si="105"/>
        <v>1126</v>
      </c>
      <c r="OM112" s="418">
        <f t="shared" si="105"/>
        <v>1099</v>
      </c>
      <c r="ON112" s="418">
        <f t="shared" si="105"/>
        <v>1076</v>
      </c>
      <c r="OO112" s="418">
        <f t="shared" si="105"/>
        <v>1088</v>
      </c>
      <c r="OP112" s="418">
        <f>SUM(OP88:OP111)</f>
        <v>1088</v>
      </c>
      <c r="OQ112" s="418">
        <f t="shared" ref="OQ112:PT112" si="106">SUM(OQ88:OQ111)</f>
        <v>1074</v>
      </c>
      <c r="OR112" s="418">
        <f t="shared" si="106"/>
        <v>1060</v>
      </c>
      <c r="OS112" s="418">
        <f t="shared" si="106"/>
        <v>1090</v>
      </c>
      <c r="OT112" s="418">
        <f t="shared" si="106"/>
        <v>1111</v>
      </c>
      <c r="OU112" s="418">
        <f t="shared" si="106"/>
        <v>1102</v>
      </c>
      <c r="OV112" s="418">
        <f t="shared" si="106"/>
        <v>1073</v>
      </c>
      <c r="OW112" s="418">
        <f t="shared" si="106"/>
        <v>1055</v>
      </c>
      <c r="OX112" s="418">
        <f t="shared" si="106"/>
        <v>1080</v>
      </c>
      <c r="OY112" s="418">
        <f t="shared" si="106"/>
        <v>1073.5</v>
      </c>
      <c r="OZ112" s="418">
        <f t="shared" si="106"/>
        <v>1067</v>
      </c>
      <c r="PA112" s="418">
        <f t="shared" si="106"/>
        <v>1062</v>
      </c>
      <c r="PB112" s="418">
        <f t="shared" si="106"/>
        <v>1096</v>
      </c>
      <c r="PC112" s="418">
        <f t="shared" si="106"/>
        <v>1111</v>
      </c>
      <c r="PD112" s="418">
        <f t="shared" si="106"/>
        <v>1043</v>
      </c>
      <c r="PE112" s="418">
        <f t="shared" si="106"/>
        <v>1038</v>
      </c>
      <c r="PF112" s="418">
        <f t="shared" si="106"/>
        <v>1055</v>
      </c>
      <c r="PG112" s="418">
        <f t="shared" si="106"/>
        <v>1069</v>
      </c>
      <c r="PH112" s="418">
        <f t="shared" si="106"/>
        <v>1083</v>
      </c>
      <c r="PI112" s="418">
        <f t="shared" si="106"/>
        <v>1035</v>
      </c>
      <c r="PJ112" s="418">
        <f t="shared" si="106"/>
        <v>1045</v>
      </c>
      <c r="PK112" s="418">
        <f t="shared" si="106"/>
        <v>1055</v>
      </c>
      <c r="PL112" s="418">
        <f t="shared" si="106"/>
        <v>1082</v>
      </c>
      <c r="PM112" s="418">
        <f t="shared" si="106"/>
        <v>1032</v>
      </c>
      <c r="PN112" s="418">
        <f t="shared" si="106"/>
        <v>1027</v>
      </c>
      <c r="PO112" s="418">
        <f t="shared" si="106"/>
        <v>1030</v>
      </c>
      <c r="PP112" s="418">
        <f t="shared" si="106"/>
        <v>1052</v>
      </c>
      <c r="PQ112" s="418">
        <f t="shared" si="106"/>
        <v>1011</v>
      </c>
      <c r="PR112" s="418">
        <f t="shared" si="106"/>
        <v>980</v>
      </c>
      <c r="PS112" s="418">
        <f t="shared" si="106"/>
        <v>984</v>
      </c>
      <c r="PT112" s="418">
        <f t="shared" si="106"/>
        <v>1001</v>
      </c>
      <c r="PU112" s="478">
        <f t="shared" ref="PU112:QA112" si="107">SUM(PU88:PU111)</f>
        <v>980</v>
      </c>
      <c r="PV112" s="478">
        <f t="shared" si="107"/>
        <v>942</v>
      </c>
      <c r="PW112" s="478">
        <f t="shared" si="107"/>
        <v>958</v>
      </c>
      <c r="PX112" s="478">
        <f t="shared" si="107"/>
        <v>970</v>
      </c>
      <c r="PY112" s="478">
        <f t="shared" si="107"/>
        <v>962</v>
      </c>
      <c r="PZ112" s="478">
        <f t="shared" si="107"/>
        <v>903</v>
      </c>
      <c r="QA112" s="478">
        <f t="shared" si="107"/>
        <v>904</v>
      </c>
      <c r="QB112" s="478">
        <f t="shared" ref="QB112:QG112" si="108">SUM(QB88:QB111)</f>
        <v>915</v>
      </c>
      <c r="QC112" s="478">
        <f t="shared" si="108"/>
        <v>925</v>
      </c>
      <c r="QD112" s="478">
        <f t="shared" si="108"/>
        <v>887</v>
      </c>
      <c r="QE112" s="478">
        <f t="shared" si="108"/>
        <v>871</v>
      </c>
      <c r="QF112" s="478">
        <f t="shared" si="108"/>
        <v>880</v>
      </c>
      <c r="QG112" s="478">
        <f t="shared" si="108"/>
        <v>902</v>
      </c>
      <c r="QH112" s="478">
        <f>SUM(QH88:QH111)</f>
        <v>903</v>
      </c>
      <c r="QI112" s="478">
        <f>SUM(QI88:QI111)</f>
        <v>892</v>
      </c>
      <c r="QJ112" s="478">
        <f>SUM(QJ88:QJ111)</f>
        <v>880</v>
      </c>
      <c r="QK112" s="478">
        <f>SUM(QK88:QK111)</f>
        <v>885</v>
      </c>
      <c r="QL112" s="144">
        <v>874</v>
      </c>
      <c r="QM112" s="478">
        <f t="shared" ref="QM112:QR112" si="109">SUM(QM88:QM111)</f>
        <v>850</v>
      </c>
      <c r="QN112" s="478">
        <f t="shared" si="109"/>
        <v>852</v>
      </c>
      <c r="QO112" s="478">
        <f t="shared" si="109"/>
        <v>868</v>
      </c>
      <c r="QP112" s="478">
        <f t="shared" si="109"/>
        <v>875</v>
      </c>
      <c r="QQ112" s="478">
        <f t="shared" si="109"/>
        <v>841</v>
      </c>
      <c r="QR112" s="478">
        <f t="shared" si="109"/>
        <v>822</v>
      </c>
    </row>
    <row r="113" spans="1:460" s="144" customFormat="1" x14ac:dyDescent="0.2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60" s="144" customFormat="1" x14ac:dyDescent="0.2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60" x14ac:dyDescent="0.2">
      <c r="B115" s="1">
        <v>1</v>
      </c>
      <c r="C115" s="166">
        <f t="shared" ref="C115:C138" ca="1" si="110">OFFSET($F$114,$B115,$E$4)</f>
        <v>31</v>
      </c>
      <c r="D115" s="167">
        <f ca="1">IF(C7&gt;0,C115/C7,0)</f>
        <v>9.451219512195122E-2</v>
      </c>
      <c r="E115" s="187">
        <f ca="1">RANK(D115,$D$115:$D$138,1)</f>
        <v>22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111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1">
        <f t="shared" ref="OY115:OY138" si="112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341">
        <f t="shared" ref="PG115:PG138" si="113">SUM(PF115+PH115)/2</f>
        <v>51</v>
      </c>
      <c r="PH115">
        <v>59</v>
      </c>
      <c r="PI115">
        <v>62</v>
      </c>
      <c r="PJ115" s="341">
        <f t="shared" ref="PJ115:PJ138" si="114">SUM(PI115+PK115)/2</f>
        <v>57</v>
      </c>
      <c r="PK115">
        <v>52</v>
      </c>
      <c r="PL115">
        <v>54</v>
      </c>
      <c r="PM115">
        <v>63</v>
      </c>
      <c r="PN115">
        <v>56</v>
      </c>
      <c r="PO115" s="471">
        <v>45</v>
      </c>
      <c r="PP115">
        <v>45</v>
      </c>
      <c r="PQ115">
        <v>53</v>
      </c>
      <c r="PR115">
        <v>60</v>
      </c>
      <c r="PS115">
        <v>48</v>
      </c>
      <c r="PT115">
        <v>43</v>
      </c>
      <c r="PU115">
        <v>47</v>
      </c>
      <c r="PV115">
        <v>48</v>
      </c>
      <c r="PW115">
        <v>44</v>
      </c>
      <c r="PX115">
        <v>45</v>
      </c>
      <c r="PY115">
        <v>44</v>
      </c>
      <c r="PZ115">
        <v>39</v>
      </c>
      <c r="QA115">
        <v>34</v>
      </c>
      <c r="QB115">
        <v>35</v>
      </c>
      <c r="QC115">
        <v>39</v>
      </c>
      <c r="QD115">
        <v>48</v>
      </c>
      <c r="QE115">
        <v>53</v>
      </c>
      <c r="QF115">
        <v>39</v>
      </c>
      <c r="QG115">
        <v>44</v>
      </c>
      <c r="QH115">
        <v>56</v>
      </c>
      <c r="QI115">
        <v>54</v>
      </c>
      <c r="QJ115">
        <v>50</v>
      </c>
      <c r="QK115">
        <v>41</v>
      </c>
      <c r="QL115">
        <v>56</v>
      </c>
      <c r="QM115">
        <v>34</v>
      </c>
      <c r="QN115">
        <v>40</v>
      </c>
      <c r="QO115">
        <v>52</v>
      </c>
      <c r="QP115">
        <v>50</v>
      </c>
      <c r="QQ115">
        <v>51</v>
      </c>
      <c r="QR115">
        <v>31</v>
      </c>
    </row>
    <row r="116" spans="1:460" x14ac:dyDescent="0.2">
      <c r="A116" s="55"/>
      <c r="B116" s="1">
        <v>2</v>
      </c>
      <c r="C116" s="166">
        <f t="shared" ca="1" si="110"/>
        <v>5</v>
      </c>
      <c r="D116" s="167">
        <f t="shared" ref="D116:D139" ca="1" si="115">IF(C8&gt;0,C116/C8,0)</f>
        <v>4.9504950495049507E-2</v>
      </c>
      <c r="E116" s="187">
        <f t="shared" ref="E116:E138" ca="1" si="116">RANK(D116,$D$115:$D$138,1)</f>
        <v>6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111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117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118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119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120">ROUND(AVERAGE(KP116:KY116,LJ116),0)</f>
        <v>13</v>
      </c>
      <c r="LA116" s="476">
        <f t="shared" ref="LA116:LA138" si="121">ROUND(AVERAGE(KQ116:KY116,LJ116:LK116),0)</f>
        <v>14</v>
      </c>
      <c r="LB116" s="476">
        <f t="shared" ref="LB116:LB138" si="122">ROUND(AVERAGE(KR116:KY116,LJ116:LL116),0)</f>
        <v>16</v>
      </c>
      <c r="LC116" s="476">
        <f t="shared" ref="LC116:LC138" si="123">ROUND(AVERAGE(KS116:KY116,LJ116:LM116),0)</f>
        <v>17</v>
      </c>
      <c r="LD116" s="476">
        <f t="shared" ref="LD116:LD138" si="124">ROUND(AVERAGE(KT116:KY116,LJ116:LN116),0)</f>
        <v>19</v>
      </c>
      <c r="LE116" s="476">
        <f t="shared" ref="LE116:LE138" si="125">ROUND(AVERAGE(KU116:KY116,LJ116:LO116),0)</f>
        <v>19</v>
      </c>
      <c r="LF116" s="476">
        <f t="shared" ref="LF116:LF138" si="126">ROUND(AVERAGE(KV116:KY116,LJ116:LP116),0)</f>
        <v>19</v>
      </c>
      <c r="LG116" s="476">
        <f t="shared" ref="LG116:LG138" si="127">ROUND(AVERAGE(KW116:KY116,LJ116:LQ116),0)</f>
        <v>19</v>
      </c>
      <c r="LH116" s="476">
        <f t="shared" ref="LH116:LH138" si="128">ROUND(AVERAGE(KX116:KY116,LJ116:LR116),0)</f>
        <v>18</v>
      </c>
      <c r="LI116" s="476">
        <f t="shared" ref="LI116:LI138" si="129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1">
        <f t="shared" si="112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341">
        <f t="shared" si="113"/>
        <v>10.5</v>
      </c>
      <c r="PH116">
        <v>11</v>
      </c>
      <c r="PI116">
        <v>9</v>
      </c>
      <c r="PJ116" s="341">
        <f t="shared" si="114"/>
        <v>9</v>
      </c>
      <c r="PK116">
        <v>9</v>
      </c>
      <c r="PL116">
        <v>14</v>
      </c>
      <c r="PM116">
        <v>7</v>
      </c>
      <c r="PN116">
        <v>9</v>
      </c>
      <c r="PO116" s="471">
        <v>14</v>
      </c>
      <c r="PP116">
        <v>12</v>
      </c>
      <c r="PQ116">
        <v>14</v>
      </c>
      <c r="PR116">
        <v>13</v>
      </c>
      <c r="PS116">
        <v>13</v>
      </c>
      <c r="PT116">
        <v>14</v>
      </c>
      <c r="PU116">
        <v>8</v>
      </c>
      <c r="PV116">
        <v>7</v>
      </c>
      <c r="PW116">
        <v>8</v>
      </c>
      <c r="PX116">
        <v>10</v>
      </c>
      <c r="PY116">
        <v>7</v>
      </c>
      <c r="PZ116">
        <v>6</v>
      </c>
      <c r="QA116">
        <v>13</v>
      </c>
      <c r="QB116">
        <v>14</v>
      </c>
      <c r="QC116">
        <v>16</v>
      </c>
      <c r="QD116">
        <v>15</v>
      </c>
      <c r="QE116">
        <v>12</v>
      </c>
      <c r="QF116">
        <v>15</v>
      </c>
      <c r="QG116">
        <v>12</v>
      </c>
      <c r="QH116">
        <v>8</v>
      </c>
      <c r="QI116">
        <v>7</v>
      </c>
      <c r="QJ116">
        <v>7</v>
      </c>
      <c r="QK116">
        <v>10</v>
      </c>
      <c r="QL116">
        <v>16</v>
      </c>
      <c r="QM116">
        <v>11</v>
      </c>
      <c r="QN116">
        <v>13</v>
      </c>
      <c r="QO116">
        <v>13</v>
      </c>
      <c r="QP116">
        <v>7</v>
      </c>
      <c r="QQ116">
        <v>8</v>
      </c>
      <c r="QR116">
        <v>5</v>
      </c>
    </row>
    <row r="117" spans="1:460" x14ac:dyDescent="0.2">
      <c r="B117" s="1">
        <v>3</v>
      </c>
      <c r="C117" s="166">
        <f t="shared" ca="1" si="110"/>
        <v>3</v>
      </c>
      <c r="D117" s="167">
        <f t="shared" ca="1" si="115"/>
        <v>5.2631578947368418E-2</v>
      </c>
      <c r="E117" s="187">
        <f t="shared" ca="1" si="116"/>
        <v>7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111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117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118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119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120"/>
        <v>12</v>
      </c>
      <c r="LA117" s="476">
        <f t="shared" si="121"/>
        <v>12</v>
      </c>
      <c r="LB117" s="476">
        <f t="shared" si="122"/>
        <v>13</v>
      </c>
      <c r="LC117" s="476">
        <f t="shared" si="123"/>
        <v>13</v>
      </c>
      <c r="LD117" s="476">
        <f t="shared" si="124"/>
        <v>14</v>
      </c>
      <c r="LE117" s="476">
        <f t="shared" si="125"/>
        <v>14</v>
      </c>
      <c r="LF117" s="476">
        <f t="shared" si="126"/>
        <v>15</v>
      </c>
      <c r="LG117" s="476">
        <f t="shared" si="127"/>
        <v>15</v>
      </c>
      <c r="LH117" s="476">
        <f t="shared" si="128"/>
        <v>15</v>
      </c>
      <c r="LI117" s="476">
        <f t="shared" si="129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1">
        <f t="shared" si="112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341">
        <f t="shared" si="113"/>
        <v>18</v>
      </c>
      <c r="PH117">
        <v>19</v>
      </c>
      <c r="PI117">
        <v>16</v>
      </c>
      <c r="PJ117" s="341">
        <f t="shared" si="114"/>
        <v>13</v>
      </c>
      <c r="PK117">
        <v>10</v>
      </c>
      <c r="PL117">
        <v>11</v>
      </c>
      <c r="PM117">
        <v>6</v>
      </c>
      <c r="PN117">
        <v>4</v>
      </c>
      <c r="PO117" s="471">
        <v>9</v>
      </c>
      <c r="PP117">
        <v>11</v>
      </c>
      <c r="PQ117">
        <v>10</v>
      </c>
      <c r="PR117">
        <v>13</v>
      </c>
      <c r="PS117">
        <v>13</v>
      </c>
      <c r="PT117">
        <v>11</v>
      </c>
      <c r="PU117">
        <v>11</v>
      </c>
      <c r="PV117">
        <v>10</v>
      </c>
      <c r="PW117">
        <v>10</v>
      </c>
      <c r="PX117">
        <v>8</v>
      </c>
      <c r="PY117">
        <v>13</v>
      </c>
      <c r="PZ117">
        <v>11</v>
      </c>
      <c r="QA117">
        <v>14</v>
      </c>
      <c r="QB117">
        <v>15</v>
      </c>
      <c r="QC117">
        <v>9</v>
      </c>
      <c r="QD117">
        <v>6</v>
      </c>
      <c r="QE117">
        <v>9</v>
      </c>
      <c r="QF117">
        <v>11</v>
      </c>
      <c r="QG117">
        <v>12</v>
      </c>
      <c r="QH117">
        <v>11</v>
      </c>
      <c r="QI117">
        <v>8</v>
      </c>
      <c r="QJ117">
        <v>9</v>
      </c>
      <c r="QK117">
        <v>8</v>
      </c>
      <c r="QL117">
        <v>7</v>
      </c>
      <c r="QM117">
        <v>11</v>
      </c>
      <c r="QN117">
        <v>7</v>
      </c>
      <c r="QO117">
        <v>5</v>
      </c>
      <c r="QP117">
        <v>7</v>
      </c>
      <c r="QQ117">
        <v>10</v>
      </c>
      <c r="QR117">
        <v>3</v>
      </c>
    </row>
    <row r="118" spans="1:460" x14ac:dyDescent="0.2">
      <c r="A118" s="55"/>
      <c r="B118" s="1">
        <v>4</v>
      </c>
      <c r="C118" s="166">
        <f t="shared" ca="1" si="110"/>
        <v>9</v>
      </c>
      <c r="D118" s="167">
        <f t="shared" ca="1" si="115"/>
        <v>6.4285714285714279E-2</v>
      </c>
      <c r="E118" s="187">
        <f t="shared" ca="1" si="116"/>
        <v>10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111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117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118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119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120"/>
        <v>12</v>
      </c>
      <c r="LA118" s="476">
        <f t="shared" si="121"/>
        <v>12</v>
      </c>
      <c r="LB118" s="476">
        <f t="shared" si="122"/>
        <v>12</v>
      </c>
      <c r="LC118" s="476">
        <f t="shared" si="123"/>
        <v>12</v>
      </c>
      <c r="LD118" s="476">
        <f t="shared" si="124"/>
        <v>12</v>
      </c>
      <c r="LE118" s="476">
        <f t="shared" si="125"/>
        <v>12</v>
      </c>
      <c r="LF118" s="476">
        <f t="shared" si="126"/>
        <v>12</v>
      </c>
      <c r="LG118" s="476">
        <f t="shared" si="127"/>
        <v>12</v>
      </c>
      <c r="LH118" s="476">
        <f t="shared" si="128"/>
        <v>11</v>
      </c>
      <c r="LI118" s="476">
        <f t="shared" si="129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1">
        <f t="shared" si="112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341">
        <f t="shared" si="113"/>
        <v>13.5</v>
      </c>
      <c r="PH118">
        <v>17</v>
      </c>
      <c r="PI118">
        <v>6</v>
      </c>
      <c r="PJ118" s="341">
        <f t="shared" si="114"/>
        <v>4.5</v>
      </c>
      <c r="PK118">
        <v>3</v>
      </c>
      <c r="PL118">
        <v>9</v>
      </c>
      <c r="PM118">
        <v>9</v>
      </c>
      <c r="PN118">
        <v>11</v>
      </c>
      <c r="PO118" s="471">
        <v>15</v>
      </c>
      <c r="PP118">
        <v>17</v>
      </c>
      <c r="PQ118">
        <v>8</v>
      </c>
      <c r="PR118">
        <v>7</v>
      </c>
      <c r="PS118">
        <v>7</v>
      </c>
      <c r="PT118">
        <v>10</v>
      </c>
      <c r="PU118">
        <v>8</v>
      </c>
      <c r="PV118">
        <v>8</v>
      </c>
      <c r="PW118">
        <v>8</v>
      </c>
      <c r="PX118">
        <v>7</v>
      </c>
      <c r="PY118">
        <v>9</v>
      </c>
      <c r="PZ118">
        <v>8</v>
      </c>
      <c r="QA118">
        <v>5</v>
      </c>
      <c r="QB118">
        <v>8</v>
      </c>
      <c r="QC118">
        <v>5</v>
      </c>
      <c r="QD118">
        <v>6</v>
      </c>
      <c r="QE118">
        <v>12</v>
      </c>
      <c r="QF118">
        <v>15</v>
      </c>
      <c r="QG118">
        <v>9</v>
      </c>
      <c r="QH118">
        <v>8</v>
      </c>
      <c r="QI118">
        <v>11</v>
      </c>
      <c r="QJ118">
        <v>5</v>
      </c>
      <c r="QK118">
        <v>7</v>
      </c>
      <c r="QL118">
        <v>11</v>
      </c>
      <c r="QM118">
        <v>11</v>
      </c>
      <c r="QN118">
        <v>8</v>
      </c>
      <c r="QO118">
        <v>12</v>
      </c>
      <c r="QP118">
        <v>13</v>
      </c>
      <c r="QQ118">
        <v>14</v>
      </c>
      <c r="QR118">
        <v>9</v>
      </c>
    </row>
    <row r="119" spans="1:460" s="144" customFormat="1" x14ac:dyDescent="0.2">
      <c r="A119" s="318"/>
      <c r="B119" s="318">
        <v>5</v>
      </c>
      <c r="C119" s="319">
        <f t="shared" ca="1" si="110"/>
        <v>16</v>
      </c>
      <c r="D119" s="320">
        <f t="shared" ca="1" si="115"/>
        <v>4.878048780487805E-2</v>
      </c>
      <c r="E119" s="323">
        <f t="shared" ca="1" si="116"/>
        <v>5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111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117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118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119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120"/>
        <v>43</v>
      </c>
      <c r="LA119" s="476">
        <f t="shared" si="121"/>
        <v>42</v>
      </c>
      <c r="LB119" s="476">
        <f t="shared" si="122"/>
        <v>43</v>
      </c>
      <c r="LC119" s="476">
        <f t="shared" si="123"/>
        <v>41</v>
      </c>
      <c r="LD119" s="476">
        <f t="shared" si="124"/>
        <v>40</v>
      </c>
      <c r="LE119" s="476">
        <f t="shared" si="125"/>
        <v>39</v>
      </c>
      <c r="LF119" s="476">
        <f t="shared" si="126"/>
        <v>40</v>
      </c>
      <c r="LG119" s="476">
        <f t="shared" si="127"/>
        <v>41</v>
      </c>
      <c r="LH119" s="476">
        <f t="shared" si="128"/>
        <v>40</v>
      </c>
      <c r="LI119" s="476">
        <f t="shared" si="129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  <c r="OU119" s="144">
        <v>43</v>
      </c>
      <c r="OV119" s="144">
        <v>37</v>
      </c>
      <c r="OW119" s="144">
        <v>44</v>
      </c>
      <c r="OX119" s="144">
        <v>51</v>
      </c>
      <c r="OY119" s="341">
        <f t="shared" si="112"/>
        <v>46.5</v>
      </c>
      <c r="OZ119" s="144">
        <v>42</v>
      </c>
      <c r="PA119" s="144">
        <v>38</v>
      </c>
      <c r="PB119" s="144">
        <v>41</v>
      </c>
      <c r="PC119" s="144">
        <v>44</v>
      </c>
      <c r="PD119" s="144">
        <v>37</v>
      </c>
      <c r="PE119" s="144">
        <v>46</v>
      </c>
      <c r="PF119" s="144">
        <v>44</v>
      </c>
      <c r="PG119" s="341">
        <f t="shared" si="113"/>
        <v>40.5</v>
      </c>
      <c r="PH119" s="144">
        <v>37</v>
      </c>
      <c r="PI119" s="144">
        <v>56</v>
      </c>
      <c r="PJ119" s="341">
        <f t="shared" si="114"/>
        <v>43</v>
      </c>
      <c r="PK119" s="144">
        <v>30</v>
      </c>
      <c r="PL119" s="144">
        <v>42</v>
      </c>
      <c r="PM119" s="144">
        <v>46</v>
      </c>
      <c r="PN119" s="144">
        <v>66</v>
      </c>
      <c r="PO119" s="471">
        <v>57</v>
      </c>
      <c r="PP119" s="144">
        <v>34</v>
      </c>
      <c r="PQ119" s="144">
        <v>46</v>
      </c>
      <c r="PR119" s="144">
        <v>35</v>
      </c>
      <c r="PS119" s="144">
        <v>42</v>
      </c>
      <c r="PT119" s="144">
        <v>44</v>
      </c>
      <c r="PU119" s="144">
        <v>31</v>
      </c>
      <c r="PV119" s="144">
        <v>37</v>
      </c>
      <c r="PW119" s="144">
        <v>41</v>
      </c>
      <c r="PX119" s="144">
        <v>26</v>
      </c>
      <c r="PY119" s="144">
        <v>24</v>
      </c>
      <c r="PZ119" s="144">
        <v>29</v>
      </c>
      <c r="QA119" s="144">
        <v>36</v>
      </c>
      <c r="QB119" s="144">
        <v>40</v>
      </c>
      <c r="QC119" s="144">
        <v>35</v>
      </c>
      <c r="QD119" s="144">
        <v>35</v>
      </c>
      <c r="QE119" s="144">
        <v>21</v>
      </c>
      <c r="QF119" s="144">
        <v>23</v>
      </c>
      <c r="QG119" s="144">
        <v>26</v>
      </c>
      <c r="QH119" s="144">
        <v>24</v>
      </c>
      <c r="QI119" s="144">
        <v>20</v>
      </c>
      <c r="QJ119" s="144">
        <v>21</v>
      </c>
      <c r="QK119" s="144">
        <v>29</v>
      </c>
      <c r="QL119" s="144">
        <v>25</v>
      </c>
      <c r="QM119" s="144">
        <v>22</v>
      </c>
      <c r="QN119" s="144">
        <v>21</v>
      </c>
      <c r="QO119" s="144">
        <v>21</v>
      </c>
      <c r="QP119" s="144">
        <v>24</v>
      </c>
      <c r="QQ119" s="144">
        <v>19</v>
      </c>
      <c r="QR119" s="144">
        <v>16</v>
      </c>
    </row>
    <row r="120" spans="1:460" s="144" customFormat="1" x14ac:dyDescent="0.2">
      <c r="A120" s="55"/>
      <c r="B120" s="318">
        <v>6</v>
      </c>
      <c r="C120" s="319">
        <f t="shared" ca="1" si="110"/>
        <v>3</v>
      </c>
      <c r="D120" s="320">
        <f t="shared" ca="1" si="115"/>
        <v>6.6666666666666666E-2</v>
      </c>
      <c r="E120" s="323">
        <f t="shared" ca="1" si="116"/>
        <v>12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111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117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118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119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120"/>
        <v>20</v>
      </c>
      <c r="LA120" s="476">
        <f t="shared" si="121"/>
        <v>21</v>
      </c>
      <c r="LB120" s="476">
        <f t="shared" si="122"/>
        <v>20</v>
      </c>
      <c r="LC120" s="476">
        <f t="shared" si="123"/>
        <v>19</v>
      </c>
      <c r="LD120" s="476">
        <f t="shared" si="124"/>
        <v>18</v>
      </c>
      <c r="LE120" s="476">
        <f t="shared" si="125"/>
        <v>17</v>
      </c>
      <c r="LF120" s="476">
        <f t="shared" si="126"/>
        <v>15</v>
      </c>
      <c r="LG120" s="476">
        <f t="shared" si="127"/>
        <v>14</v>
      </c>
      <c r="LH120" s="476">
        <f t="shared" si="128"/>
        <v>14</v>
      </c>
      <c r="LI120" s="476">
        <f t="shared" si="129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  <c r="OU120" s="144">
        <v>6</v>
      </c>
      <c r="OV120" s="144">
        <v>2</v>
      </c>
      <c r="OW120" s="144">
        <v>3</v>
      </c>
      <c r="OX120" s="144">
        <v>5</v>
      </c>
      <c r="OY120" s="341">
        <f t="shared" si="112"/>
        <v>5</v>
      </c>
      <c r="OZ120" s="144">
        <v>5</v>
      </c>
      <c r="PA120" s="144">
        <v>4</v>
      </c>
      <c r="PB120" s="144">
        <v>2</v>
      </c>
      <c r="PC120" s="144">
        <v>1</v>
      </c>
      <c r="PD120" s="144">
        <v>4</v>
      </c>
      <c r="PE120" s="144">
        <v>2</v>
      </c>
      <c r="PF120" s="144">
        <v>2</v>
      </c>
      <c r="PG120" s="341">
        <f t="shared" si="113"/>
        <v>2.5</v>
      </c>
      <c r="PH120" s="144">
        <v>3</v>
      </c>
      <c r="PI120" s="144">
        <v>2</v>
      </c>
      <c r="PJ120" s="341">
        <f t="shared" si="114"/>
        <v>3.5</v>
      </c>
      <c r="PK120" s="144">
        <v>5</v>
      </c>
      <c r="PL120" s="144">
        <v>3</v>
      </c>
      <c r="PM120" s="144">
        <v>5</v>
      </c>
      <c r="PN120" s="144">
        <v>4</v>
      </c>
      <c r="PO120" s="471">
        <v>5</v>
      </c>
      <c r="PP120" s="144">
        <v>6</v>
      </c>
      <c r="PQ120" s="144">
        <v>1</v>
      </c>
      <c r="PR120" s="144">
        <v>5</v>
      </c>
      <c r="PS120" s="144">
        <v>6</v>
      </c>
      <c r="PT120" s="144">
        <v>7</v>
      </c>
      <c r="PU120" s="144">
        <v>7</v>
      </c>
      <c r="PV120" s="144">
        <v>1</v>
      </c>
      <c r="PW120" s="144">
        <v>0</v>
      </c>
      <c r="PX120" s="144">
        <v>3</v>
      </c>
      <c r="PY120" s="144">
        <v>4</v>
      </c>
      <c r="PZ120" s="144">
        <v>5</v>
      </c>
      <c r="QA120" s="144">
        <v>5</v>
      </c>
      <c r="QB120" s="144">
        <v>6</v>
      </c>
      <c r="QC120" s="144">
        <v>4</v>
      </c>
      <c r="QD120" s="144">
        <v>3</v>
      </c>
      <c r="QE120" s="144">
        <v>2</v>
      </c>
      <c r="QF120" s="144">
        <v>2</v>
      </c>
      <c r="QG120" s="144">
        <v>4</v>
      </c>
      <c r="QH120" s="144">
        <v>6</v>
      </c>
      <c r="QI120" s="144">
        <v>4</v>
      </c>
      <c r="QJ120" s="144">
        <v>5</v>
      </c>
      <c r="QK120" s="144">
        <v>6</v>
      </c>
      <c r="QL120" s="144">
        <v>1</v>
      </c>
      <c r="QM120" s="144">
        <v>1</v>
      </c>
      <c r="QN120" s="144">
        <v>3</v>
      </c>
      <c r="QO120" s="144">
        <v>6</v>
      </c>
      <c r="QP120" s="144">
        <v>8</v>
      </c>
      <c r="QQ120" s="144">
        <v>7</v>
      </c>
      <c r="QR120" s="144">
        <v>3</v>
      </c>
    </row>
    <row r="121" spans="1:460" s="144" customFormat="1" x14ac:dyDescent="0.2">
      <c r="A121" s="318"/>
      <c r="B121" s="318">
        <v>7</v>
      </c>
      <c r="C121" s="319">
        <f t="shared" ca="1" si="110"/>
        <v>6</v>
      </c>
      <c r="D121" s="320">
        <f t="shared" ca="1" si="115"/>
        <v>7.1428571428571425E-2</v>
      </c>
      <c r="E121" s="323">
        <f t="shared" ca="1" si="116"/>
        <v>17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111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117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118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119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120"/>
        <v>14</v>
      </c>
      <c r="LA121" s="476">
        <f t="shared" si="121"/>
        <v>14</v>
      </c>
      <c r="LB121" s="476">
        <f t="shared" si="122"/>
        <v>13</v>
      </c>
      <c r="LC121" s="476">
        <f t="shared" si="123"/>
        <v>12</v>
      </c>
      <c r="LD121" s="476">
        <f t="shared" si="124"/>
        <v>11</v>
      </c>
      <c r="LE121" s="476">
        <f t="shared" si="125"/>
        <v>10</v>
      </c>
      <c r="LF121" s="476">
        <f t="shared" si="126"/>
        <v>10</v>
      </c>
      <c r="LG121" s="476">
        <f t="shared" si="127"/>
        <v>10</v>
      </c>
      <c r="LH121" s="476">
        <f t="shared" si="128"/>
        <v>10</v>
      </c>
      <c r="LI121" s="476">
        <f t="shared" si="129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  <c r="OU121" s="144">
        <v>11</v>
      </c>
      <c r="OV121" s="144">
        <v>12</v>
      </c>
      <c r="OW121" s="144">
        <v>10</v>
      </c>
      <c r="OX121" s="144">
        <v>6</v>
      </c>
      <c r="OY121" s="341">
        <f t="shared" si="112"/>
        <v>9.5</v>
      </c>
      <c r="OZ121" s="144">
        <v>13</v>
      </c>
      <c r="PA121" s="144">
        <v>15</v>
      </c>
      <c r="PB121" s="144">
        <v>12</v>
      </c>
      <c r="PC121" s="144">
        <v>13</v>
      </c>
      <c r="PD121" s="144">
        <v>4</v>
      </c>
      <c r="PE121" s="144">
        <v>10</v>
      </c>
      <c r="PF121" s="144">
        <v>10</v>
      </c>
      <c r="PG121" s="341">
        <f t="shared" si="113"/>
        <v>12</v>
      </c>
      <c r="PH121" s="144">
        <v>14</v>
      </c>
      <c r="PI121" s="144">
        <v>13</v>
      </c>
      <c r="PJ121" s="341">
        <f t="shared" si="114"/>
        <v>13.5</v>
      </c>
      <c r="PK121" s="144">
        <v>14</v>
      </c>
      <c r="PL121" s="144">
        <v>13</v>
      </c>
      <c r="PM121" s="144">
        <v>13</v>
      </c>
      <c r="PN121" s="144">
        <v>11</v>
      </c>
      <c r="PO121" s="471">
        <v>8</v>
      </c>
      <c r="PP121" s="144">
        <v>13</v>
      </c>
      <c r="PQ121" s="144">
        <v>9</v>
      </c>
      <c r="PR121" s="144">
        <v>8</v>
      </c>
      <c r="PS121" s="144">
        <v>13</v>
      </c>
      <c r="PT121" s="144">
        <v>12</v>
      </c>
      <c r="PU121" s="144">
        <v>10</v>
      </c>
      <c r="PV121" s="144">
        <v>5</v>
      </c>
      <c r="PW121" s="144">
        <v>1</v>
      </c>
      <c r="PX121" s="144">
        <v>4</v>
      </c>
      <c r="PY121" s="144">
        <v>10</v>
      </c>
      <c r="PZ121" s="144">
        <v>11</v>
      </c>
      <c r="QA121" s="144">
        <v>13</v>
      </c>
      <c r="QB121" s="144">
        <v>16</v>
      </c>
      <c r="QC121" s="144">
        <v>12</v>
      </c>
      <c r="QD121" s="144">
        <v>13</v>
      </c>
      <c r="QE121" s="144">
        <v>19</v>
      </c>
      <c r="QF121" s="144">
        <v>15</v>
      </c>
      <c r="QG121" s="144">
        <v>14</v>
      </c>
      <c r="QH121" s="144">
        <v>16</v>
      </c>
      <c r="QI121" s="144">
        <v>11</v>
      </c>
      <c r="QJ121" s="144">
        <v>8</v>
      </c>
      <c r="QK121" s="144">
        <v>15</v>
      </c>
      <c r="QL121" s="144">
        <v>9</v>
      </c>
      <c r="QM121" s="144">
        <v>7</v>
      </c>
      <c r="QN121" s="144">
        <v>13</v>
      </c>
      <c r="QO121" s="144">
        <v>16</v>
      </c>
      <c r="QP121" s="144">
        <v>13</v>
      </c>
      <c r="QQ121" s="144">
        <v>16</v>
      </c>
      <c r="QR121" s="144">
        <v>6</v>
      </c>
    </row>
    <row r="122" spans="1:460" s="144" customFormat="1" x14ac:dyDescent="0.2">
      <c r="A122" s="55"/>
      <c r="B122" s="318">
        <v>8</v>
      </c>
      <c r="C122" s="319">
        <f t="shared" ca="1" si="110"/>
        <v>73</v>
      </c>
      <c r="D122" s="320">
        <f t="shared" ca="1" si="115"/>
        <v>7.163886162904809E-2</v>
      </c>
      <c r="E122" s="323">
        <f t="shared" ca="1" si="116"/>
        <v>18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111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117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118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119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120"/>
        <v>272</v>
      </c>
      <c r="LA122" s="476">
        <f t="shared" si="121"/>
        <v>270</v>
      </c>
      <c r="LB122" s="476">
        <f t="shared" si="122"/>
        <v>267</v>
      </c>
      <c r="LC122" s="476">
        <f t="shared" si="123"/>
        <v>262</v>
      </c>
      <c r="LD122" s="476">
        <f t="shared" si="124"/>
        <v>262</v>
      </c>
      <c r="LE122" s="476">
        <f t="shared" si="125"/>
        <v>264</v>
      </c>
      <c r="LF122" s="476">
        <f t="shared" si="126"/>
        <v>263</v>
      </c>
      <c r="LG122" s="476">
        <f t="shared" si="127"/>
        <v>255</v>
      </c>
      <c r="LH122" s="476">
        <f t="shared" si="128"/>
        <v>244</v>
      </c>
      <c r="LI122" s="476">
        <f t="shared" si="129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  <c r="OU122" s="144">
        <v>111</v>
      </c>
      <c r="OV122" s="144">
        <v>132</v>
      </c>
      <c r="OW122" s="144">
        <v>152</v>
      </c>
      <c r="OX122" s="144">
        <v>130</v>
      </c>
      <c r="OY122" s="341">
        <f t="shared" si="112"/>
        <v>119</v>
      </c>
      <c r="OZ122" s="144">
        <v>108</v>
      </c>
      <c r="PA122" s="144">
        <v>97</v>
      </c>
      <c r="PB122" s="144">
        <v>117</v>
      </c>
      <c r="PC122" s="144">
        <v>117</v>
      </c>
      <c r="PD122" s="144">
        <v>92</v>
      </c>
      <c r="PE122" s="144">
        <v>108</v>
      </c>
      <c r="PF122" s="144">
        <v>122</v>
      </c>
      <c r="PG122" s="341">
        <f t="shared" si="113"/>
        <v>113.5</v>
      </c>
      <c r="PH122" s="144">
        <v>105</v>
      </c>
      <c r="PI122" s="144">
        <v>102</v>
      </c>
      <c r="PJ122" s="341">
        <f t="shared" si="114"/>
        <v>109</v>
      </c>
      <c r="PK122" s="144">
        <v>116</v>
      </c>
      <c r="PL122" s="144">
        <v>95</v>
      </c>
      <c r="PM122" s="144">
        <v>99</v>
      </c>
      <c r="PN122" s="144">
        <v>113</v>
      </c>
      <c r="PO122" s="471">
        <v>123</v>
      </c>
      <c r="PP122" s="144">
        <v>137</v>
      </c>
      <c r="PQ122" s="144">
        <v>106</v>
      </c>
      <c r="PR122" s="144">
        <v>103</v>
      </c>
      <c r="PS122" s="144">
        <v>105</v>
      </c>
      <c r="PT122" s="144">
        <v>88</v>
      </c>
      <c r="PU122" s="144">
        <v>73</v>
      </c>
      <c r="PV122" s="144">
        <v>88</v>
      </c>
      <c r="PW122" s="144">
        <v>94</v>
      </c>
      <c r="PX122" s="144">
        <v>68</v>
      </c>
      <c r="PY122" s="144">
        <v>63</v>
      </c>
      <c r="PZ122" s="144">
        <v>64</v>
      </c>
      <c r="QA122" s="144">
        <v>72</v>
      </c>
      <c r="QB122" s="144">
        <v>94</v>
      </c>
      <c r="QC122" s="144">
        <v>83</v>
      </c>
      <c r="QD122" s="144">
        <v>80</v>
      </c>
      <c r="QE122" s="144">
        <v>81</v>
      </c>
      <c r="QF122" s="144">
        <v>88</v>
      </c>
      <c r="QG122" s="144">
        <v>97</v>
      </c>
      <c r="QH122" s="144">
        <v>91</v>
      </c>
      <c r="QI122" s="144">
        <v>112</v>
      </c>
      <c r="QJ122" s="144">
        <v>93</v>
      </c>
      <c r="QK122" s="144">
        <v>84</v>
      </c>
      <c r="QL122" s="144">
        <v>83</v>
      </c>
      <c r="QM122" s="144">
        <v>78</v>
      </c>
      <c r="QN122" s="144">
        <v>106</v>
      </c>
      <c r="QO122" s="144">
        <v>126</v>
      </c>
      <c r="QP122" s="144">
        <v>134</v>
      </c>
      <c r="QQ122" s="144">
        <v>128</v>
      </c>
      <c r="QR122" s="144">
        <v>73</v>
      </c>
    </row>
    <row r="123" spans="1:460" s="144" customFormat="1" x14ac:dyDescent="0.2">
      <c r="A123" s="318"/>
      <c r="B123" s="318">
        <v>9</v>
      </c>
      <c r="C123" s="319">
        <f t="shared" ca="1" si="110"/>
        <v>6</v>
      </c>
      <c r="D123" s="320">
        <f t="shared" ca="1" si="115"/>
        <v>3.2967032967032968E-2</v>
      </c>
      <c r="E123" s="323">
        <f t="shared" ca="1" si="116"/>
        <v>2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111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117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118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119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120"/>
        <v>26</v>
      </c>
      <c r="LA123" s="476">
        <f t="shared" si="121"/>
        <v>26</v>
      </c>
      <c r="LB123" s="476">
        <f t="shared" si="122"/>
        <v>26</v>
      </c>
      <c r="LC123" s="476">
        <f t="shared" si="123"/>
        <v>25</v>
      </c>
      <c r="LD123" s="476">
        <f t="shared" si="124"/>
        <v>25</v>
      </c>
      <c r="LE123" s="476">
        <f t="shared" si="125"/>
        <v>25</v>
      </c>
      <c r="LF123" s="476">
        <f t="shared" si="126"/>
        <v>24</v>
      </c>
      <c r="LG123" s="476">
        <f t="shared" si="127"/>
        <v>24</v>
      </c>
      <c r="LH123" s="476">
        <f t="shared" si="128"/>
        <v>24</v>
      </c>
      <c r="LI123" s="476">
        <f t="shared" si="129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  <c r="OU123" s="144">
        <v>14</v>
      </c>
      <c r="OV123" s="144">
        <v>18</v>
      </c>
      <c r="OW123" s="144">
        <v>14</v>
      </c>
      <c r="OX123" s="144">
        <v>16</v>
      </c>
      <c r="OY123" s="341">
        <f t="shared" si="112"/>
        <v>14</v>
      </c>
      <c r="OZ123" s="144">
        <v>12</v>
      </c>
      <c r="PA123" s="144">
        <v>7</v>
      </c>
      <c r="PB123" s="144">
        <v>13</v>
      </c>
      <c r="PC123" s="144">
        <v>14</v>
      </c>
      <c r="PD123" s="144">
        <v>14</v>
      </c>
      <c r="PE123" s="144">
        <v>12</v>
      </c>
      <c r="PF123" s="144">
        <v>7</v>
      </c>
      <c r="PG123" s="341">
        <f t="shared" si="113"/>
        <v>10.5</v>
      </c>
      <c r="PH123" s="144">
        <v>14</v>
      </c>
      <c r="PI123" s="144">
        <v>7</v>
      </c>
      <c r="PJ123" s="341">
        <f t="shared" si="114"/>
        <v>3.5</v>
      </c>
      <c r="PK123" s="144">
        <v>0</v>
      </c>
      <c r="PL123" s="144">
        <v>4</v>
      </c>
      <c r="PM123" s="144">
        <v>8</v>
      </c>
      <c r="PN123" s="144">
        <v>7</v>
      </c>
      <c r="PO123" s="471">
        <v>12</v>
      </c>
      <c r="PP123" s="144">
        <v>15</v>
      </c>
      <c r="PQ123" s="144">
        <v>13</v>
      </c>
      <c r="PR123" s="144">
        <v>7</v>
      </c>
      <c r="PS123" s="144">
        <v>7</v>
      </c>
      <c r="PT123" s="144">
        <v>9</v>
      </c>
      <c r="PU123" s="144">
        <v>14</v>
      </c>
      <c r="PV123" s="144">
        <v>9</v>
      </c>
      <c r="PW123" s="144">
        <v>19</v>
      </c>
      <c r="PX123" s="144">
        <v>11</v>
      </c>
      <c r="PY123" s="144">
        <v>10</v>
      </c>
      <c r="PZ123" s="144">
        <v>11</v>
      </c>
      <c r="QA123" s="144">
        <v>18</v>
      </c>
      <c r="QB123" s="144">
        <v>17</v>
      </c>
      <c r="QC123" s="144">
        <v>10</v>
      </c>
      <c r="QD123" s="144">
        <v>11</v>
      </c>
      <c r="QE123" s="144">
        <v>8</v>
      </c>
      <c r="QF123" s="144">
        <v>11</v>
      </c>
      <c r="QG123" s="144">
        <v>11</v>
      </c>
      <c r="QH123" s="144">
        <v>9</v>
      </c>
      <c r="QI123" s="144">
        <v>13</v>
      </c>
      <c r="QJ123" s="144">
        <v>14</v>
      </c>
      <c r="QK123" s="144">
        <v>14</v>
      </c>
      <c r="QL123" s="144">
        <v>15</v>
      </c>
      <c r="QM123" s="144">
        <v>11</v>
      </c>
      <c r="QN123" s="144">
        <v>14</v>
      </c>
      <c r="QO123" s="144">
        <v>8</v>
      </c>
      <c r="QP123" s="144">
        <v>10</v>
      </c>
      <c r="QQ123" s="144">
        <v>13</v>
      </c>
      <c r="QR123" s="144">
        <v>6</v>
      </c>
    </row>
    <row r="124" spans="1:460" s="144" customFormat="1" x14ac:dyDescent="0.2">
      <c r="A124" s="55"/>
      <c r="B124" s="318">
        <v>10</v>
      </c>
      <c r="C124" s="319">
        <f t="shared" ca="1" si="110"/>
        <v>16</v>
      </c>
      <c r="D124" s="320">
        <f t="shared" ca="1" si="115"/>
        <v>7.476635514018691E-2</v>
      </c>
      <c r="E124" s="323">
        <f t="shared" ca="1" si="116"/>
        <v>20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111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117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118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119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120"/>
        <v>24</v>
      </c>
      <c r="LA124" s="476">
        <f t="shared" si="121"/>
        <v>24</v>
      </c>
      <c r="LB124" s="476">
        <f t="shared" si="122"/>
        <v>24</v>
      </c>
      <c r="LC124" s="476">
        <f t="shared" si="123"/>
        <v>24</v>
      </c>
      <c r="LD124" s="476">
        <f t="shared" si="124"/>
        <v>24</v>
      </c>
      <c r="LE124" s="476">
        <f t="shared" si="125"/>
        <v>23</v>
      </c>
      <c r="LF124" s="476">
        <f t="shared" si="126"/>
        <v>22</v>
      </c>
      <c r="LG124" s="476">
        <f t="shared" si="127"/>
        <v>23</v>
      </c>
      <c r="LH124" s="476">
        <f t="shared" si="128"/>
        <v>22</v>
      </c>
      <c r="LI124" s="476">
        <f t="shared" si="129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  <c r="OU124" s="144">
        <v>23</v>
      </c>
      <c r="OV124" s="144">
        <v>31</v>
      </c>
      <c r="OW124" s="144">
        <v>31</v>
      </c>
      <c r="OX124" s="144">
        <v>40</v>
      </c>
      <c r="OY124" s="341">
        <f t="shared" si="112"/>
        <v>37.5</v>
      </c>
      <c r="OZ124" s="144">
        <v>35</v>
      </c>
      <c r="PA124" s="144">
        <v>38</v>
      </c>
      <c r="PB124" s="144">
        <v>25</v>
      </c>
      <c r="PC124" s="144">
        <v>39</v>
      </c>
      <c r="PD124" s="144">
        <v>23</v>
      </c>
      <c r="PE124" s="144">
        <v>39</v>
      </c>
      <c r="PF124" s="144">
        <v>39</v>
      </c>
      <c r="PG124" s="341">
        <f t="shared" si="113"/>
        <v>35</v>
      </c>
      <c r="PH124" s="144">
        <v>31</v>
      </c>
      <c r="PI124" s="144">
        <v>32</v>
      </c>
      <c r="PJ124" s="341">
        <f t="shared" si="114"/>
        <v>29</v>
      </c>
      <c r="PK124" s="144">
        <v>26</v>
      </c>
      <c r="PL124" s="144">
        <v>31</v>
      </c>
      <c r="PM124" s="144">
        <v>26</v>
      </c>
      <c r="PN124" s="144">
        <v>35</v>
      </c>
      <c r="PO124" s="471">
        <v>27</v>
      </c>
      <c r="PP124" s="144">
        <v>26</v>
      </c>
      <c r="PQ124" s="144">
        <v>28</v>
      </c>
      <c r="PR124" s="144">
        <v>25</v>
      </c>
      <c r="PS124" s="144">
        <v>26</v>
      </c>
      <c r="PT124" s="144">
        <v>22</v>
      </c>
      <c r="PU124" s="144">
        <v>23</v>
      </c>
      <c r="PV124" s="144">
        <v>24</v>
      </c>
      <c r="PW124" s="144">
        <v>26</v>
      </c>
      <c r="PX124" s="144">
        <v>22</v>
      </c>
      <c r="PY124" s="144">
        <v>17</v>
      </c>
      <c r="PZ124" s="144">
        <v>14</v>
      </c>
      <c r="QA124" s="144">
        <v>22</v>
      </c>
      <c r="QB124" s="144">
        <v>25</v>
      </c>
      <c r="QC124" s="144">
        <v>24</v>
      </c>
      <c r="QD124" s="144">
        <v>19</v>
      </c>
      <c r="QE124" s="144">
        <v>25</v>
      </c>
      <c r="QF124" s="144">
        <v>35</v>
      </c>
      <c r="QG124" s="144">
        <v>34</v>
      </c>
      <c r="QH124" s="144">
        <v>25</v>
      </c>
      <c r="QI124" s="144">
        <v>26</v>
      </c>
      <c r="QJ124" s="144">
        <v>26</v>
      </c>
      <c r="QK124" s="144">
        <v>31</v>
      </c>
      <c r="QL124" s="144">
        <v>23</v>
      </c>
      <c r="QM124" s="144">
        <v>18</v>
      </c>
      <c r="QN124" s="144">
        <v>18</v>
      </c>
      <c r="QO124" s="144">
        <v>20</v>
      </c>
      <c r="QP124" s="144">
        <v>19</v>
      </c>
      <c r="QQ124" s="144">
        <v>24</v>
      </c>
      <c r="QR124" s="144">
        <v>16</v>
      </c>
    </row>
    <row r="125" spans="1:460" s="144" customFormat="1" x14ac:dyDescent="0.2">
      <c r="A125" s="318"/>
      <c r="B125" s="318">
        <v>11</v>
      </c>
      <c r="C125" s="319">
        <f t="shared" ca="1" si="110"/>
        <v>32</v>
      </c>
      <c r="D125" s="320">
        <f t="shared" ca="1" si="115"/>
        <v>6.7796610169491525E-2</v>
      </c>
      <c r="E125" s="323">
        <f t="shared" ca="1" si="116"/>
        <v>13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111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117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118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119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120"/>
        <v>58</v>
      </c>
      <c r="LA125" s="476">
        <f t="shared" si="121"/>
        <v>59</v>
      </c>
      <c r="LB125" s="476">
        <f t="shared" si="122"/>
        <v>60</v>
      </c>
      <c r="LC125" s="476">
        <f t="shared" si="123"/>
        <v>60</v>
      </c>
      <c r="LD125" s="476">
        <f t="shared" si="124"/>
        <v>61</v>
      </c>
      <c r="LE125" s="476">
        <f t="shared" si="125"/>
        <v>62</v>
      </c>
      <c r="LF125" s="476">
        <f t="shared" si="126"/>
        <v>61</v>
      </c>
      <c r="LG125" s="476">
        <f t="shared" si="127"/>
        <v>59</v>
      </c>
      <c r="LH125" s="476">
        <f t="shared" si="128"/>
        <v>57</v>
      </c>
      <c r="LI125" s="476">
        <f t="shared" si="129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  <c r="OU125" s="144">
        <v>37</v>
      </c>
      <c r="OV125" s="144">
        <v>41</v>
      </c>
      <c r="OW125" s="144">
        <v>57</v>
      </c>
      <c r="OX125" s="144">
        <v>72</v>
      </c>
      <c r="OY125" s="341">
        <f t="shared" si="112"/>
        <v>61.5</v>
      </c>
      <c r="OZ125" s="144">
        <v>51</v>
      </c>
      <c r="PA125" s="144">
        <v>66</v>
      </c>
      <c r="PB125" s="144">
        <v>64</v>
      </c>
      <c r="PC125" s="144">
        <v>58</v>
      </c>
      <c r="PD125" s="144">
        <v>38</v>
      </c>
      <c r="PE125" s="144">
        <v>55</v>
      </c>
      <c r="PF125" s="144">
        <v>56</v>
      </c>
      <c r="PG125" s="341">
        <f t="shared" si="113"/>
        <v>52.5</v>
      </c>
      <c r="PH125" s="144">
        <v>49</v>
      </c>
      <c r="PI125" s="144">
        <v>37</v>
      </c>
      <c r="PJ125" s="341">
        <f t="shared" si="114"/>
        <v>39.5</v>
      </c>
      <c r="PK125" s="144">
        <v>42</v>
      </c>
      <c r="PL125" s="144">
        <v>50</v>
      </c>
      <c r="PM125" s="144">
        <v>39</v>
      </c>
      <c r="PN125" s="144">
        <v>52</v>
      </c>
      <c r="PO125" s="471">
        <v>51</v>
      </c>
      <c r="PP125" s="144">
        <v>54</v>
      </c>
      <c r="PQ125" s="144">
        <v>49</v>
      </c>
      <c r="PR125" s="144">
        <v>44</v>
      </c>
      <c r="PS125" s="144">
        <v>58</v>
      </c>
      <c r="PT125" s="144">
        <v>47</v>
      </c>
      <c r="PU125" s="144">
        <v>32</v>
      </c>
      <c r="PV125" s="144">
        <v>43</v>
      </c>
      <c r="PW125" s="144">
        <v>44</v>
      </c>
      <c r="PX125" s="144">
        <v>49</v>
      </c>
      <c r="PY125" s="144">
        <v>34</v>
      </c>
      <c r="PZ125" s="144">
        <v>34</v>
      </c>
      <c r="QA125" s="144">
        <v>32</v>
      </c>
      <c r="QB125" s="144">
        <v>37</v>
      </c>
      <c r="QC125" s="144">
        <v>48</v>
      </c>
      <c r="QD125" s="144">
        <v>54</v>
      </c>
      <c r="QE125" s="144">
        <v>45</v>
      </c>
      <c r="QF125" s="144">
        <v>62</v>
      </c>
      <c r="QG125" s="144">
        <v>59</v>
      </c>
      <c r="QH125" s="144">
        <v>43</v>
      </c>
      <c r="QI125" s="144">
        <v>53</v>
      </c>
      <c r="QJ125" s="144">
        <v>52</v>
      </c>
      <c r="QK125" s="144">
        <v>53</v>
      </c>
      <c r="QL125" s="144">
        <v>44</v>
      </c>
      <c r="QM125" s="144">
        <v>30</v>
      </c>
      <c r="QN125" s="144">
        <v>36</v>
      </c>
      <c r="QO125" s="144">
        <v>37</v>
      </c>
      <c r="QP125" s="144">
        <v>46</v>
      </c>
      <c r="QQ125" s="144">
        <v>46</v>
      </c>
      <c r="QR125" s="144">
        <v>32</v>
      </c>
    </row>
    <row r="126" spans="1:460" s="144" customFormat="1" x14ac:dyDescent="0.2">
      <c r="A126" s="55"/>
      <c r="B126" s="318">
        <v>12</v>
      </c>
      <c r="C126" s="319">
        <f t="shared" ca="1" si="110"/>
        <v>65</v>
      </c>
      <c r="D126" s="320">
        <f t="shared" ca="1" si="115"/>
        <v>6.9967707212055974E-2</v>
      </c>
      <c r="E126" s="323">
        <f t="shared" ca="1" si="116"/>
        <v>16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111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117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118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119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120"/>
        <v>104</v>
      </c>
      <c r="LA126" s="476">
        <f t="shared" si="121"/>
        <v>103</v>
      </c>
      <c r="LB126" s="476">
        <f t="shared" si="122"/>
        <v>101</v>
      </c>
      <c r="LC126" s="476">
        <f t="shared" si="123"/>
        <v>103</v>
      </c>
      <c r="LD126" s="476">
        <f t="shared" si="124"/>
        <v>103</v>
      </c>
      <c r="LE126" s="476">
        <f t="shared" si="125"/>
        <v>105</v>
      </c>
      <c r="LF126" s="476">
        <f t="shared" si="126"/>
        <v>106</v>
      </c>
      <c r="LG126" s="476">
        <f t="shared" si="127"/>
        <v>105</v>
      </c>
      <c r="LH126" s="476">
        <f t="shared" si="128"/>
        <v>106</v>
      </c>
      <c r="LI126" s="476">
        <f t="shared" si="129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  <c r="OU126" s="144">
        <v>95</v>
      </c>
      <c r="OV126" s="144">
        <v>111</v>
      </c>
      <c r="OW126" s="144">
        <v>102</v>
      </c>
      <c r="OX126" s="144">
        <v>108</v>
      </c>
      <c r="OY126" s="341">
        <f t="shared" si="112"/>
        <v>100.5</v>
      </c>
      <c r="OZ126" s="144">
        <v>93</v>
      </c>
      <c r="PA126" s="144">
        <v>104</v>
      </c>
      <c r="PB126" s="144">
        <v>125</v>
      </c>
      <c r="PC126" s="144">
        <v>102</v>
      </c>
      <c r="PD126" s="144">
        <v>111</v>
      </c>
      <c r="PE126" s="144">
        <v>108</v>
      </c>
      <c r="PF126" s="144">
        <v>104</v>
      </c>
      <c r="PG126" s="341">
        <f t="shared" si="113"/>
        <v>109</v>
      </c>
      <c r="PH126" s="144">
        <v>114</v>
      </c>
      <c r="PI126" s="144">
        <v>86</v>
      </c>
      <c r="PJ126" s="341">
        <f t="shared" si="114"/>
        <v>94</v>
      </c>
      <c r="PK126" s="144">
        <v>102</v>
      </c>
      <c r="PL126" s="144">
        <v>102</v>
      </c>
      <c r="PM126" s="144">
        <v>86</v>
      </c>
      <c r="PN126" s="144">
        <v>90</v>
      </c>
      <c r="PO126" s="471">
        <v>94</v>
      </c>
      <c r="PP126" s="144">
        <v>99</v>
      </c>
      <c r="PQ126" s="144">
        <v>70</v>
      </c>
      <c r="PR126" s="144">
        <v>69</v>
      </c>
      <c r="PS126" s="144">
        <v>68</v>
      </c>
      <c r="PT126" s="144">
        <v>75</v>
      </c>
      <c r="PU126" s="144">
        <v>79</v>
      </c>
      <c r="PV126" s="144">
        <v>85</v>
      </c>
      <c r="PW126" s="144">
        <v>68</v>
      </c>
      <c r="PX126" s="144">
        <v>64</v>
      </c>
      <c r="PY126" s="144">
        <v>68</v>
      </c>
      <c r="PZ126" s="144">
        <v>63</v>
      </c>
      <c r="QA126" s="144">
        <v>71</v>
      </c>
      <c r="QB126" s="144">
        <v>88</v>
      </c>
      <c r="QC126" s="144">
        <v>102</v>
      </c>
      <c r="QD126" s="144">
        <v>93</v>
      </c>
      <c r="QE126" s="144">
        <v>82</v>
      </c>
      <c r="QF126" s="144">
        <v>107</v>
      </c>
      <c r="QG126" s="144">
        <v>141</v>
      </c>
      <c r="QH126" s="144">
        <v>109</v>
      </c>
      <c r="QI126" s="144">
        <v>118</v>
      </c>
      <c r="QJ126" s="144">
        <v>80</v>
      </c>
      <c r="QK126" s="144">
        <v>99</v>
      </c>
      <c r="QL126" s="144">
        <v>86</v>
      </c>
      <c r="QM126" s="144">
        <v>86</v>
      </c>
      <c r="QN126" s="144">
        <v>82</v>
      </c>
      <c r="QO126" s="144">
        <v>96</v>
      </c>
      <c r="QP126" s="144">
        <v>97</v>
      </c>
      <c r="QQ126" s="144">
        <v>109</v>
      </c>
      <c r="QR126" s="144">
        <v>65</v>
      </c>
    </row>
    <row r="127" spans="1:460" s="144" customFormat="1" x14ac:dyDescent="0.2">
      <c r="A127" s="318"/>
      <c r="B127" s="318">
        <v>13</v>
      </c>
      <c r="C127" s="319">
        <f t="shared" ca="1" si="110"/>
        <v>16</v>
      </c>
      <c r="D127" s="320">
        <f t="shared" ca="1" si="115"/>
        <v>0.1095890410958904</v>
      </c>
      <c r="E127" s="323">
        <f t="shared" ca="1" si="116"/>
        <v>24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111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117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118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119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120"/>
        <v>32</v>
      </c>
      <c r="LA127" s="476">
        <f t="shared" si="121"/>
        <v>34</v>
      </c>
      <c r="LB127" s="476">
        <f t="shared" si="122"/>
        <v>35</v>
      </c>
      <c r="LC127" s="476">
        <f t="shared" si="123"/>
        <v>35</v>
      </c>
      <c r="LD127" s="476">
        <f t="shared" si="124"/>
        <v>34</v>
      </c>
      <c r="LE127" s="476">
        <f t="shared" si="125"/>
        <v>36</v>
      </c>
      <c r="LF127" s="476">
        <f t="shared" si="126"/>
        <v>38</v>
      </c>
      <c r="LG127" s="476">
        <f t="shared" si="127"/>
        <v>38</v>
      </c>
      <c r="LH127" s="476">
        <f t="shared" si="128"/>
        <v>38</v>
      </c>
      <c r="LI127" s="476">
        <f t="shared" si="129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  <c r="OU127" s="144">
        <v>20</v>
      </c>
      <c r="OV127" s="144">
        <v>17</v>
      </c>
      <c r="OW127" s="144">
        <v>20</v>
      </c>
      <c r="OX127" s="144">
        <v>13</v>
      </c>
      <c r="OY127" s="341">
        <f t="shared" si="112"/>
        <v>14.5</v>
      </c>
      <c r="OZ127" s="144">
        <v>16</v>
      </c>
      <c r="PA127" s="144">
        <v>11</v>
      </c>
      <c r="PB127" s="144">
        <v>13</v>
      </c>
      <c r="PC127" s="144">
        <v>12</v>
      </c>
      <c r="PD127" s="144">
        <v>10</v>
      </c>
      <c r="PE127" s="144">
        <v>16</v>
      </c>
      <c r="PF127" s="144">
        <v>14</v>
      </c>
      <c r="PG127" s="341">
        <f t="shared" si="113"/>
        <v>15.5</v>
      </c>
      <c r="PH127" s="144">
        <v>17</v>
      </c>
      <c r="PI127" s="144">
        <v>15</v>
      </c>
      <c r="PJ127" s="341">
        <f t="shared" si="114"/>
        <v>14.5</v>
      </c>
      <c r="PK127" s="144">
        <v>14</v>
      </c>
      <c r="PL127" s="144">
        <v>16</v>
      </c>
      <c r="PM127" s="144">
        <v>15</v>
      </c>
      <c r="PN127" s="144">
        <v>10</v>
      </c>
      <c r="PO127" s="471">
        <v>10</v>
      </c>
      <c r="PP127" s="144">
        <v>17</v>
      </c>
      <c r="PQ127" s="144">
        <v>17</v>
      </c>
      <c r="PR127" s="144">
        <v>16</v>
      </c>
      <c r="PS127" s="144">
        <v>18</v>
      </c>
      <c r="PT127" s="144">
        <v>16</v>
      </c>
      <c r="PU127" s="144">
        <v>11</v>
      </c>
      <c r="PV127" s="144">
        <v>9</v>
      </c>
      <c r="PW127" s="144">
        <v>12</v>
      </c>
      <c r="PX127" s="144">
        <v>9</v>
      </c>
      <c r="PY127" s="144">
        <v>12</v>
      </c>
      <c r="PZ127" s="144">
        <v>11</v>
      </c>
      <c r="QA127" s="144">
        <v>18</v>
      </c>
      <c r="QB127" s="144">
        <v>15</v>
      </c>
      <c r="QC127" s="144">
        <v>18</v>
      </c>
      <c r="QD127" s="144">
        <v>17</v>
      </c>
      <c r="QE127" s="144">
        <v>13</v>
      </c>
      <c r="QF127" s="144">
        <v>18</v>
      </c>
      <c r="QG127" s="144">
        <v>19</v>
      </c>
      <c r="QH127" s="144">
        <v>16</v>
      </c>
      <c r="QI127" s="144">
        <v>13</v>
      </c>
      <c r="QJ127" s="144">
        <v>18</v>
      </c>
      <c r="QK127" s="144">
        <v>22</v>
      </c>
      <c r="QL127" s="144">
        <v>22</v>
      </c>
      <c r="QM127" s="144">
        <v>15</v>
      </c>
      <c r="QN127" s="144">
        <v>23</v>
      </c>
      <c r="QO127" s="144">
        <v>21</v>
      </c>
      <c r="QP127" s="144">
        <v>27</v>
      </c>
      <c r="QQ127" s="144">
        <v>21</v>
      </c>
      <c r="QR127" s="144">
        <v>16</v>
      </c>
    </row>
    <row r="128" spans="1:460" s="144" customFormat="1" x14ac:dyDescent="0.2">
      <c r="A128" s="55"/>
      <c r="B128" s="318">
        <v>14</v>
      </c>
      <c r="C128" s="319">
        <f t="shared" ca="1" si="110"/>
        <v>2</v>
      </c>
      <c r="D128" s="320">
        <f t="shared" ca="1" si="115"/>
        <v>6.3897763578274758E-3</v>
      </c>
      <c r="E128" s="323">
        <f t="shared" ca="1" si="116"/>
        <v>1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111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117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118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119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120"/>
        <v>15</v>
      </c>
      <c r="LA128" s="476">
        <f t="shared" si="121"/>
        <v>16</v>
      </c>
      <c r="LB128" s="476">
        <f t="shared" si="122"/>
        <v>16</v>
      </c>
      <c r="LC128" s="476">
        <f t="shared" si="123"/>
        <v>17</v>
      </c>
      <c r="LD128" s="476">
        <f t="shared" si="124"/>
        <v>17</v>
      </c>
      <c r="LE128" s="476">
        <f t="shared" si="125"/>
        <v>17</v>
      </c>
      <c r="LF128" s="476">
        <f t="shared" si="126"/>
        <v>16</v>
      </c>
      <c r="LG128" s="476">
        <f t="shared" si="127"/>
        <v>16</v>
      </c>
      <c r="LH128" s="476">
        <f t="shared" si="128"/>
        <v>16</v>
      </c>
      <c r="LI128" s="476">
        <f t="shared" si="129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  <c r="OU128" s="144">
        <v>7</v>
      </c>
      <c r="OV128" s="144">
        <v>3</v>
      </c>
      <c r="OW128" s="144">
        <v>1</v>
      </c>
      <c r="OX128" s="144">
        <v>7</v>
      </c>
      <c r="OY128" s="341">
        <f t="shared" si="112"/>
        <v>8.5</v>
      </c>
      <c r="OZ128" s="144">
        <v>10</v>
      </c>
      <c r="PA128" s="144">
        <v>11</v>
      </c>
      <c r="PB128" s="144">
        <v>13</v>
      </c>
      <c r="PC128" s="144">
        <v>11</v>
      </c>
      <c r="PD128" s="144">
        <v>9</v>
      </c>
      <c r="PE128" s="144">
        <v>10</v>
      </c>
      <c r="PF128" s="144">
        <v>14</v>
      </c>
      <c r="PG128" s="341">
        <f t="shared" si="113"/>
        <v>14</v>
      </c>
      <c r="PH128" s="144">
        <v>14</v>
      </c>
      <c r="PI128" s="144">
        <v>15</v>
      </c>
      <c r="PJ128" s="341">
        <f t="shared" si="114"/>
        <v>11.5</v>
      </c>
      <c r="PK128" s="144">
        <v>8</v>
      </c>
      <c r="PL128" s="144">
        <v>11</v>
      </c>
      <c r="PM128" s="144">
        <v>9</v>
      </c>
      <c r="PN128" s="144">
        <v>7</v>
      </c>
      <c r="PO128" s="471">
        <v>11</v>
      </c>
      <c r="PP128" s="144">
        <v>10</v>
      </c>
      <c r="PQ128" s="144">
        <v>10</v>
      </c>
      <c r="PR128" s="144">
        <v>12</v>
      </c>
      <c r="PS128" s="144">
        <v>11</v>
      </c>
      <c r="PT128" s="144">
        <v>9</v>
      </c>
      <c r="PU128" s="144">
        <v>7</v>
      </c>
      <c r="PV128" s="144">
        <v>9</v>
      </c>
      <c r="PW128" s="144">
        <v>7</v>
      </c>
      <c r="PX128" s="144">
        <v>6</v>
      </c>
      <c r="PY128" s="144">
        <v>9</v>
      </c>
      <c r="PZ128" s="144">
        <v>9</v>
      </c>
      <c r="QA128" s="144">
        <v>8</v>
      </c>
      <c r="QB128" s="144">
        <v>8</v>
      </c>
      <c r="QC128" s="144">
        <v>7</v>
      </c>
      <c r="QD128" s="144">
        <v>5</v>
      </c>
      <c r="QE128" s="144">
        <v>6</v>
      </c>
      <c r="QF128" s="144">
        <v>9</v>
      </c>
      <c r="QG128" s="144">
        <v>10</v>
      </c>
      <c r="QH128" s="144">
        <v>8</v>
      </c>
      <c r="QI128" s="144">
        <v>3</v>
      </c>
      <c r="QJ128" s="144">
        <v>7</v>
      </c>
      <c r="QK128" s="144">
        <v>6</v>
      </c>
      <c r="QL128" s="144">
        <v>9</v>
      </c>
      <c r="QM128" s="144">
        <v>7</v>
      </c>
      <c r="QN128" s="144">
        <v>14</v>
      </c>
      <c r="QO128" s="144">
        <v>11</v>
      </c>
      <c r="QP128" s="144">
        <v>7</v>
      </c>
      <c r="QQ128" s="144">
        <v>4</v>
      </c>
      <c r="QR128" s="144">
        <v>2</v>
      </c>
    </row>
    <row r="129" spans="1:460" s="144" customFormat="1" x14ac:dyDescent="0.2">
      <c r="A129" s="318"/>
      <c r="B129" s="318">
        <v>15</v>
      </c>
      <c r="C129" s="319">
        <f t="shared" ca="1" si="110"/>
        <v>15</v>
      </c>
      <c r="D129" s="320">
        <f t="shared" ca="1" si="115"/>
        <v>3.4722222222222224E-2</v>
      </c>
      <c r="E129" s="323">
        <f t="shared" ca="1" si="116"/>
        <v>3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111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117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118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119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120"/>
        <v>29</v>
      </c>
      <c r="LA129" s="476">
        <f t="shared" si="121"/>
        <v>28</v>
      </c>
      <c r="LB129" s="476">
        <f t="shared" si="122"/>
        <v>28</v>
      </c>
      <c r="LC129" s="476">
        <f t="shared" si="123"/>
        <v>28</v>
      </c>
      <c r="LD129" s="476">
        <f t="shared" si="124"/>
        <v>29</v>
      </c>
      <c r="LE129" s="476">
        <f t="shared" si="125"/>
        <v>29</v>
      </c>
      <c r="LF129" s="476">
        <f t="shared" si="126"/>
        <v>28</v>
      </c>
      <c r="LG129" s="476">
        <f t="shared" si="127"/>
        <v>28</v>
      </c>
      <c r="LH129" s="476">
        <f t="shared" si="128"/>
        <v>29</v>
      </c>
      <c r="LI129" s="476">
        <f t="shared" si="129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  <c r="OU129" s="144">
        <v>34</v>
      </c>
      <c r="OV129" s="144">
        <v>24</v>
      </c>
      <c r="OW129" s="144">
        <v>25</v>
      </c>
      <c r="OX129" s="144">
        <v>19</v>
      </c>
      <c r="OY129" s="341">
        <f t="shared" si="112"/>
        <v>21.5</v>
      </c>
      <c r="OZ129" s="144">
        <v>24</v>
      </c>
      <c r="PA129" s="144">
        <v>30</v>
      </c>
      <c r="PB129" s="144">
        <v>24</v>
      </c>
      <c r="PC129" s="144">
        <v>34</v>
      </c>
      <c r="PD129" s="144">
        <v>26</v>
      </c>
      <c r="PE129" s="144">
        <v>23</v>
      </c>
      <c r="PF129" s="144">
        <v>27</v>
      </c>
      <c r="PG129" s="341">
        <f t="shared" si="113"/>
        <v>24.5</v>
      </c>
      <c r="PH129" s="144">
        <v>22</v>
      </c>
      <c r="PI129" s="144">
        <v>28</v>
      </c>
      <c r="PJ129" s="341">
        <f t="shared" si="114"/>
        <v>26</v>
      </c>
      <c r="PK129" s="144">
        <v>24</v>
      </c>
      <c r="PL129" s="144">
        <v>32</v>
      </c>
      <c r="PM129" s="144">
        <v>24</v>
      </c>
      <c r="PN129" s="144">
        <v>22</v>
      </c>
      <c r="PO129" s="471">
        <v>18</v>
      </c>
      <c r="PP129" s="144">
        <v>21</v>
      </c>
      <c r="PQ129" s="144">
        <v>29</v>
      </c>
      <c r="PR129" s="144">
        <v>27</v>
      </c>
      <c r="PS129" s="144">
        <v>29</v>
      </c>
      <c r="PT129" s="144">
        <v>29</v>
      </c>
      <c r="PU129" s="144">
        <v>24</v>
      </c>
      <c r="PV129" s="144">
        <v>18</v>
      </c>
      <c r="PW129" s="144">
        <v>12</v>
      </c>
      <c r="PX129" s="144">
        <v>15</v>
      </c>
      <c r="PY129" s="144">
        <v>15</v>
      </c>
      <c r="PZ129" s="144">
        <v>21</v>
      </c>
      <c r="QA129" s="144">
        <v>19</v>
      </c>
      <c r="QB129" s="144">
        <v>19</v>
      </c>
      <c r="QC129" s="144">
        <v>19</v>
      </c>
      <c r="QD129" s="144">
        <v>17</v>
      </c>
      <c r="QE129" s="144">
        <v>19</v>
      </c>
      <c r="QF129" s="144">
        <v>27</v>
      </c>
      <c r="QG129" s="144">
        <v>20</v>
      </c>
      <c r="QH129" s="144">
        <v>21</v>
      </c>
      <c r="QI129" s="144">
        <v>25</v>
      </c>
      <c r="QJ129" s="144">
        <v>19</v>
      </c>
      <c r="QK129" s="144">
        <v>18</v>
      </c>
      <c r="QL129" s="144">
        <v>15</v>
      </c>
      <c r="QM129" s="144">
        <v>20</v>
      </c>
      <c r="QN129" s="144">
        <v>25</v>
      </c>
      <c r="QO129" s="144">
        <v>27</v>
      </c>
      <c r="QP129" s="144">
        <v>24</v>
      </c>
      <c r="QQ129" s="144">
        <v>18</v>
      </c>
      <c r="QR129" s="144">
        <v>15</v>
      </c>
    </row>
    <row r="130" spans="1:460" s="144" customFormat="1" x14ac:dyDescent="0.2">
      <c r="A130" s="55"/>
      <c r="B130" s="318">
        <v>16</v>
      </c>
      <c r="C130" s="319">
        <f t="shared" ca="1" si="110"/>
        <v>13</v>
      </c>
      <c r="D130" s="320">
        <f t="shared" ca="1" si="115"/>
        <v>6.8421052631578952E-2</v>
      </c>
      <c r="E130" s="323">
        <f t="shared" ca="1" si="116"/>
        <v>14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111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117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118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119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120"/>
        <v>10</v>
      </c>
      <c r="LA130" s="476">
        <f t="shared" si="121"/>
        <v>10</v>
      </c>
      <c r="LB130" s="476">
        <f t="shared" si="122"/>
        <v>10</v>
      </c>
      <c r="LC130" s="476">
        <f t="shared" si="123"/>
        <v>11</v>
      </c>
      <c r="LD130" s="476">
        <f t="shared" si="124"/>
        <v>11</v>
      </c>
      <c r="LE130" s="476">
        <f t="shared" si="125"/>
        <v>12</v>
      </c>
      <c r="LF130" s="476">
        <f t="shared" si="126"/>
        <v>13</v>
      </c>
      <c r="LG130" s="476">
        <f t="shared" si="127"/>
        <v>13</v>
      </c>
      <c r="LH130" s="476">
        <f t="shared" si="128"/>
        <v>13</v>
      </c>
      <c r="LI130" s="476">
        <f t="shared" si="129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  <c r="OU130" s="144">
        <v>25</v>
      </c>
      <c r="OV130" s="144">
        <v>22</v>
      </c>
      <c r="OW130" s="144">
        <v>18</v>
      </c>
      <c r="OX130" s="144">
        <v>22</v>
      </c>
      <c r="OY130" s="341">
        <f t="shared" si="112"/>
        <v>21</v>
      </c>
      <c r="OZ130" s="144">
        <v>20</v>
      </c>
      <c r="PA130" s="144">
        <v>14</v>
      </c>
      <c r="PB130" s="144">
        <v>14</v>
      </c>
      <c r="PC130" s="144">
        <v>16</v>
      </c>
      <c r="PD130" s="144">
        <v>16</v>
      </c>
      <c r="PE130" s="144">
        <v>14</v>
      </c>
      <c r="PF130" s="144">
        <v>10</v>
      </c>
      <c r="PG130" s="341">
        <f t="shared" si="113"/>
        <v>9.5</v>
      </c>
      <c r="PH130" s="144">
        <v>9</v>
      </c>
      <c r="PI130" s="144">
        <v>10</v>
      </c>
      <c r="PJ130" s="341">
        <f t="shared" si="114"/>
        <v>17</v>
      </c>
      <c r="PK130" s="144">
        <v>24</v>
      </c>
      <c r="PL130" s="144">
        <v>25</v>
      </c>
      <c r="PM130" s="144">
        <v>16</v>
      </c>
      <c r="PN130" s="144">
        <v>15</v>
      </c>
      <c r="PO130" s="471">
        <v>16</v>
      </c>
      <c r="PP130" s="144">
        <v>13</v>
      </c>
      <c r="PQ130" s="144">
        <v>10</v>
      </c>
      <c r="PR130" s="144">
        <v>6</v>
      </c>
      <c r="PS130" s="144">
        <v>11</v>
      </c>
      <c r="PT130" s="144">
        <v>13</v>
      </c>
      <c r="PU130" s="144">
        <v>9</v>
      </c>
      <c r="PV130" s="144">
        <v>7</v>
      </c>
      <c r="PW130" s="144">
        <v>13</v>
      </c>
      <c r="PX130" s="144">
        <v>8</v>
      </c>
      <c r="PY130" s="144">
        <v>11</v>
      </c>
      <c r="PZ130" s="144">
        <v>7</v>
      </c>
      <c r="QA130" s="144">
        <v>9</v>
      </c>
      <c r="QB130" s="144">
        <v>12</v>
      </c>
      <c r="QC130" s="144">
        <v>8</v>
      </c>
      <c r="QD130" s="144">
        <v>6</v>
      </c>
      <c r="QE130" s="144">
        <v>5</v>
      </c>
      <c r="QF130" s="144">
        <v>5</v>
      </c>
      <c r="QG130" s="144">
        <v>11</v>
      </c>
      <c r="QH130" s="144">
        <v>10</v>
      </c>
      <c r="QI130" s="144">
        <v>15</v>
      </c>
      <c r="QJ130" s="144">
        <v>9</v>
      </c>
      <c r="QK130" s="144">
        <v>8</v>
      </c>
      <c r="QL130" s="144">
        <v>7</v>
      </c>
      <c r="QM130" s="144">
        <v>10</v>
      </c>
      <c r="QN130" s="144">
        <v>13</v>
      </c>
      <c r="QO130" s="144">
        <v>16</v>
      </c>
      <c r="QP130" s="144">
        <v>8</v>
      </c>
      <c r="QQ130" s="144">
        <v>8</v>
      </c>
      <c r="QR130" s="144">
        <v>13</v>
      </c>
    </row>
    <row r="131" spans="1:460" s="144" customFormat="1" x14ac:dyDescent="0.2">
      <c r="A131" s="318"/>
      <c r="B131" s="318">
        <v>17</v>
      </c>
      <c r="C131" s="319">
        <f t="shared" ca="1" si="110"/>
        <v>21</v>
      </c>
      <c r="D131" s="320">
        <f t="shared" ca="1" si="115"/>
        <v>7.3426573426573424E-2</v>
      </c>
      <c r="E131" s="323">
        <f t="shared" ca="1" si="116"/>
        <v>19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111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117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118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119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120"/>
        <v>39</v>
      </c>
      <c r="LA131" s="476">
        <f t="shared" si="121"/>
        <v>37</v>
      </c>
      <c r="LB131" s="476">
        <f t="shared" si="122"/>
        <v>35</v>
      </c>
      <c r="LC131" s="476">
        <f t="shared" si="123"/>
        <v>33</v>
      </c>
      <c r="LD131" s="476">
        <f t="shared" si="124"/>
        <v>31</v>
      </c>
      <c r="LE131" s="476">
        <f t="shared" si="125"/>
        <v>30</v>
      </c>
      <c r="LF131" s="476">
        <f t="shared" si="126"/>
        <v>30</v>
      </c>
      <c r="LG131" s="476">
        <f t="shared" si="127"/>
        <v>29</v>
      </c>
      <c r="LH131" s="476">
        <f t="shared" si="128"/>
        <v>27</v>
      </c>
      <c r="LI131" s="476">
        <f t="shared" si="129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  <c r="OU131" s="144">
        <v>38</v>
      </c>
      <c r="OV131" s="144">
        <v>30</v>
      </c>
      <c r="OW131" s="144">
        <v>31</v>
      </c>
      <c r="OX131" s="144">
        <v>23</v>
      </c>
      <c r="OY131" s="341">
        <f t="shared" si="112"/>
        <v>28</v>
      </c>
      <c r="OZ131" s="144">
        <v>33</v>
      </c>
      <c r="PA131" s="144">
        <v>38</v>
      </c>
      <c r="PB131" s="144">
        <v>34</v>
      </c>
      <c r="PC131" s="144">
        <v>27</v>
      </c>
      <c r="PD131" s="144">
        <v>32</v>
      </c>
      <c r="PE131" s="144">
        <v>32</v>
      </c>
      <c r="PF131" s="144">
        <v>27</v>
      </c>
      <c r="PG131" s="341">
        <f t="shared" si="113"/>
        <v>30.5</v>
      </c>
      <c r="PH131" s="144">
        <v>34</v>
      </c>
      <c r="PI131" s="144">
        <v>42</v>
      </c>
      <c r="PJ131" s="341">
        <f t="shared" si="114"/>
        <v>37</v>
      </c>
      <c r="PK131" s="144">
        <v>32</v>
      </c>
      <c r="PL131" s="144">
        <v>31</v>
      </c>
      <c r="PM131" s="144">
        <v>33</v>
      </c>
      <c r="PN131" s="144">
        <v>34</v>
      </c>
      <c r="PO131" s="471">
        <v>25</v>
      </c>
      <c r="PP131" s="144">
        <v>31</v>
      </c>
      <c r="PQ131" s="144">
        <v>26</v>
      </c>
      <c r="PR131" s="144">
        <v>31</v>
      </c>
      <c r="PS131" s="144">
        <v>25</v>
      </c>
      <c r="PT131" s="144">
        <v>27</v>
      </c>
      <c r="PU131" s="144">
        <v>28</v>
      </c>
      <c r="PV131" s="144">
        <v>26</v>
      </c>
      <c r="PW131" s="144">
        <v>13</v>
      </c>
      <c r="PX131" s="144">
        <v>20</v>
      </c>
      <c r="PY131" s="144">
        <v>26</v>
      </c>
      <c r="PZ131" s="144">
        <v>25</v>
      </c>
      <c r="QA131" s="144">
        <v>23</v>
      </c>
      <c r="QB131" s="144">
        <v>34</v>
      </c>
      <c r="QC131" s="144">
        <v>31</v>
      </c>
      <c r="QD131" s="144">
        <v>37</v>
      </c>
      <c r="QE131" s="144">
        <v>23</v>
      </c>
      <c r="QF131" s="144">
        <v>20</v>
      </c>
      <c r="QG131" s="144">
        <v>27</v>
      </c>
      <c r="QH131" s="144">
        <v>25</v>
      </c>
      <c r="QI131" s="144">
        <v>29</v>
      </c>
      <c r="QJ131" s="144">
        <v>34</v>
      </c>
      <c r="QK131" s="144">
        <v>36</v>
      </c>
      <c r="QL131" s="144">
        <v>23</v>
      </c>
      <c r="QM131" s="144">
        <v>31</v>
      </c>
      <c r="QN131" s="144">
        <v>37</v>
      </c>
      <c r="QO131" s="144">
        <v>32</v>
      </c>
      <c r="QP131" s="144">
        <v>35</v>
      </c>
      <c r="QQ131" s="144">
        <v>29</v>
      </c>
      <c r="QR131" s="144">
        <v>21</v>
      </c>
    </row>
    <row r="132" spans="1:460" s="144" customFormat="1" x14ac:dyDescent="0.2">
      <c r="A132" s="55"/>
      <c r="B132" s="318">
        <v>18</v>
      </c>
      <c r="C132" s="319">
        <f t="shared" ca="1" si="110"/>
        <v>10</v>
      </c>
      <c r="D132" s="320">
        <f t="shared" ca="1" si="115"/>
        <v>5.6818181818181816E-2</v>
      </c>
      <c r="E132" s="323">
        <f t="shared" ca="1" si="116"/>
        <v>8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111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117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118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119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120"/>
        <v>41</v>
      </c>
      <c r="LA132" s="476">
        <f t="shared" si="121"/>
        <v>42</v>
      </c>
      <c r="LB132" s="476">
        <f t="shared" si="122"/>
        <v>42</v>
      </c>
      <c r="LC132" s="476">
        <f t="shared" si="123"/>
        <v>42</v>
      </c>
      <c r="LD132" s="476">
        <f t="shared" si="124"/>
        <v>43</v>
      </c>
      <c r="LE132" s="476">
        <f t="shared" si="125"/>
        <v>44</v>
      </c>
      <c r="LF132" s="476">
        <f t="shared" si="126"/>
        <v>44</v>
      </c>
      <c r="LG132" s="476">
        <f t="shared" si="127"/>
        <v>44</v>
      </c>
      <c r="LH132" s="476">
        <f t="shared" si="128"/>
        <v>44</v>
      </c>
      <c r="LI132" s="476">
        <f t="shared" si="129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  <c r="OU132" s="144">
        <v>31</v>
      </c>
      <c r="OV132" s="144">
        <v>55</v>
      </c>
      <c r="OW132" s="144">
        <v>58</v>
      </c>
      <c r="OX132" s="144">
        <v>55</v>
      </c>
      <c r="OY132" s="341">
        <f t="shared" si="112"/>
        <v>57.5</v>
      </c>
      <c r="OZ132" s="144">
        <v>60</v>
      </c>
      <c r="PA132" s="144">
        <v>58</v>
      </c>
      <c r="PB132" s="144">
        <v>50</v>
      </c>
      <c r="PC132" s="144">
        <v>43</v>
      </c>
      <c r="PD132" s="144">
        <v>45</v>
      </c>
      <c r="PE132" s="144">
        <v>51</v>
      </c>
      <c r="PF132" s="144">
        <v>47</v>
      </c>
      <c r="PG132" s="341">
        <f t="shared" si="113"/>
        <v>44.5</v>
      </c>
      <c r="PH132" s="144">
        <v>42</v>
      </c>
      <c r="PI132" s="144">
        <v>33</v>
      </c>
      <c r="PJ132" s="341">
        <f t="shared" si="114"/>
        <v>34</v>
      </c>
      <c r="PK132" s="144">
        <v>35</v>
      </c>
      <c r="PL132" s="144">
        <v>32</v>
      </c>
      <c r="PM132" s="144">
        <v>34</v>
      </c>
      <c r="PN132" s="144">
        <v>40</v>
      </c>
      <c r="PO132" s="471">
        <v>43</v>
      </c>
      <c r="PP132" s="144">
        <v>34</v>
      </c>
      <c r="PQ132" s="144">
        <v>17</v>
      </c>
      <c r="PR132" s="144">
        <v>29</v>
      </c>
      <c r="PS132" s="144">
        <v>29</v>
      </c>
      <c r="PT132" s="144">
        <v>25</v>
      </c>
      <c r="PU132" s="144">
        <v>24</v>
      </c>
      <c r="PV132" s="144">
        <v>17</v>
      </c>
      <c r="PW132" s="144">
        <v>12</v>
      </c>
      <c r="PX132" s="144">
        <v>11</v>
      </c>
      <c r="PY132" s="144">
        <v>18</v>
      </c>
      <c r="PZ132" s="144">
        <v>20</v>
      </c>
      <c r="QA132" s="144">
        <v>27</v>
      </c>
      <c r="QB132" s="144">
        <v>23</v>
      </c>
      <c r="QC132" s="144">
        <v>20</v>
      </c>
      <c r="QD132" s="144">
        <v>21</v>
      </c>
      <c r="QE132" s="144">
        <v>16</v>
      </c>
      <c r="QF132" s="144">
        <v>26</v>
      </c>
      <c r="QG132" s="144">
        <v>17</v>
      </c>
      <c r="QH132" s="144">
        <v>22</v>
      </c>
      <c r="QI132" s="144">
        <v>22</v>
      </c>
      <c r="QJ132" s="144">
        <v>16</v>
      </c>
      <c r="QK132" s="144">
        <v>19</v>
      </c>
      <c r="QL132" s="144">
        <v>16</v>
      </c>
      <c r="QM132" s="144">
        <v>17</v>
      </c>
      <c r="QN132" s="144">
        <v>22</v>
      </c>
      <c r="QO132" s="144">
        <v>18</v>
      </c>
      <c r="QP132" s="144">
        <v>26</v>
      </c>
      <c r="QQ132" s="144">
        <v>20</v>
      </c>
      <c r="QR132" s="144">
        <v>10</v>
      </c>
    </row>
    <row r="133" spans="1:460" s="144" customFormat="1" x14ac:dyDescent="0.2">
      <c r="A133" s="318"/>
      <c r="B133" s="318">
        <v>19</v>
      </c>
      <c r="C133" s="319">
        <f t="shared" ca="1" si="110"/>
        <v>5</v>
      </c>
      <c r="D133" s="320">
        <f t="shared" ca="1" si="115"/>
        <v>0.10204081632653061</v>
      </c>
      <c r="E133" s="323">
        <f t="shared" ca="1" si="116"/>
        <v>23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111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117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118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119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120"/>
        <v>9</v>
      </c>
      <c r="LA133" s="476">
        <f t="shared" si="121"/>
        <v>9</v>
      </c>
      <c r="LB133" s="476">
        <f t="shared" si="122"/>
        <v>9</v>
      </c>
      <c r="LC133" s="476">
        <f t="shared" si="123"/>
        <v>9</v>
      </c>
      <c r="LD133" s="476">
        <f t="shared" si="124"/>
        <v>9</v>
      </c>
      <c r="LE133" s="476">
        <f t="shared" si="125"/>
        <v>9</v>
      </c>
      <c r="LF133" s="476">
        <f t="shared" si="126"/>
        <v>8</v>
      </c>
      <c r="LG133" s="476">
        <f t="shared" si="127"/>
        <v>8</v>
      </c>
      <c r="LH133" s="476">
        <f t="shared" si="128"/>
        <v>8</v>
      </c>
      <c r="LI133" s="476">
        <f t="shared" si="129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  <c r="OU133" s="144">
        <v>5</v>
      </c>
      <c r="OV133" s="144">
        <v>8</v>
      </c>
      <c r="OW133" s="144">
        <v>11</v>
      </c>
      <c r="OX133" s="144">
        <v>16</v>
      </c>
      <c r="OY133" s="341">
        <f t="shared" si="112"/>
        <v>13</v>
      </c>
      <c r="OZ133" s="144">
        <v>10</v>
      </c>
      <c r="PA133" s="144">
        <v>10</v>
      </c>
      <c r="PB133" s="144">
        <v>5</v>
      </c>
      <c r="PC133" s="144">
        <v>6</v>
      </c>
      <c r="PD133" s="144">
        <v>2</v>
      </c>
      <c r="PE133" s="144">
        <v>4</v>
      </c>
      <c r="PF133" s="144">
        <v>8</v>
      </c>
      <c r="PG133" s="341">
        <f t="shared" si="113"/>
        <v>7.5</v>
      </c>
      <c r="PH133" s="144">
        <v>7</v>
      </c>
      <c r="PI133" s="144">
        <v>7</v>
      </c>
      <c r="PJ133" s="341">
        <f t="shared" si="114"/>
        <v>7.5</v>
      </c>
      <c r="PK133" s="144">
        <v>8</v>
      </c>
      <c r="PL133" s="144">
        <v>5</v>
      </c>
      <c r="PM133" s="144">
        <v>6</v>
      </c>
      <c r="PN133" s="144">
        <v>9</v>
      </c>
      <c r="PO133" s="471">
        <v>6</v>
      </c>
      <c r="PP133" s="144">
        <v>9</v>
      </c>
      <c r="PQ133" s="144">
        <v>7</v>
      </c>
      <c r="PR133" s="144">
        <v>8</v>
      </c>
      <c r="PS133" s="144">
        <v>9</v>
      </c>
      <c r="PT133" s="144">
        <v>4</v>
      </c>
      <c r="PU133" s="144">
        <v>5</v>
      </c>
      <c r="PV133" s="144">
        <v>6</v>
      </c>
      <c r="PW133" s="144">
        <v>8</v>
      </c>
      <c r="PX133" s="144">
        <v>5</v>
      </c>
      <c r="PY133" s="144">
        <v>5</v>
      </c>
      <c r="PZ133" s="144">
        <v>4</v>
      </c>
      <c r="QA133" s="144">
        <v>9</v>
      </c>
      <c r="QB133" s="144">
        <v>6</v>
      </c>
      <c r="QC133" s="144">
        <v>10</v>
      </c>
      <c r="QD133" s="144">
        <v>5</v>
      </c>
      <c r="QE133" s="144">
        <v>6</v>
      </c>
      <c r="QF133" s="144">
        <v>7</v>
      </c>
      <c r="QG133" s="144">
        <v>7</v>
      </c>
      <c r="QH133" s="144">
        <v>9</v>
      </c>
      <c r="QI133" s="144">
        <v>7</v>
      </c>
      <c r="QJ133" s="144">
        <v>9</v>
      </c>
      <c r="QK133" s="144">
        <v>9</v>
      </c>
      <c r="QL133" s="144">
        <v>8</v>
      </c>
      <c r="QM133" s="144">
        <v>8</v>
      </c>
      <c r="QN133" s="144">
        <v>3</v>
      </c>
      <c r="QO133" s="144">
        <v>6</v>
      </c>
      <c r="QP133" s="144">
        <v>8</v>
      </c>
      <c r="QQ133" s="144">
        <v>6</v>
      </c>
      <c r="QR133" s="144">
        <v>5</v>
      </c>
    </row>
    <row r="134" spans="1:460" s="144" customFormat="1" x14ac:dyDescent="0.2">
      <c r="A134" s="55"/>
      <c r="B134" s="318">
        <v>20</v>
      </c>
      <c r="C134" s="319">
        <f t="shared" ca="1" si="110"/>
        <v>6</v>
      </c>
      <c r="D134" s="320">
        <f t="shared" ca="1" si="115"/>
        <v>6.8965517241379309E-2</v>
      </c>
      <c r="E134" s="323">
        <f t="shared" ca="1" si="116"/>
        <v>15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111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117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118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119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120"/>
        <v>15</v>
      </c>
      <c r="LA134" s="476">
        <f t="shared" si="121"/>
        <v>15</v>
      </c>
      <c r="LB134" s="476">
        <f t="shared" si="122"/>
        <v>16</v>
      </c>
      <c r="LC134" s="476">
        <f t="shared" si="123"/>
        <v>16</v>
      </c>
      <c r="LD134" s="476">
        <f t="shared" si="124"/>
        <v>15</v>
      </c>
      <c r="LE134" s="476">
        <f t="shared" si="125"/>
        <v>15</v>
      </c>
      <c r="LF134" s="476">
        <f t="shared" si="126"/>
        <v>16</v>
      </c>
      <c r="LG134" s="476">
        <f t="shared" si="127"/>
        <v>15</v>
      </c>
      <c r="LH134" s="476">
        <f t="shared" si="128"/>
        <v>15</v>
      </c>
      <c r="LI134" s="476">
        <f t="shared" si="129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  <c r="OU134" s="144">
        <v>14</v>
      </c>
      <c r="OV134" s="144">
        <v>9</v>
      </c>
      <c r="OW134" s="144">
        <v>10</v>
      </c>
      <c r="OX134" s="144">
        <v>9</v>
      </c>
      <c r="OY134" s="341">
        <f t="shared" si="112"/>
        <v>11</v>
      </c>
      <c r="OZ134" s="144">
        <v>13</v>
      </c>
      <c r="PA134" s="144">
        <v>10</v>
      </c>
      <c r="PB134" s="144">
        <v>6</v>
      </c>
      <c r="PC134" s="144">
        <v>6</v>
      </c>
      <c r="PD134" s="144">
        <v>5</v>
      </c>
      <c r="PE134" s="144">
        <v>6</v>
      </c>
      <c r="PF134" s="144">
        <v>9</v>
      </c>
      <c r="PG134" s="341">
        <f t="shared" si="113"/>
        <v>11</v>
      </c>
      <c r="PH134" s="144">
        <v>13</v>
      </c>
      <c r="PI134" s="144">
        <v>10</v>
      </c>
      <c r="PJ134" s="341">
        <f t="shared" si="114"/>
        <v>9</v>
      </c>
      <c r="PK134" s="144">
        <v>8</v>
      </c>
      <c r="PL134" s="144">
        <v>7</v>
      </c>
      <c r="PM134" s="144">
        <v>12</v>
      </c>
      <c r="PN134" s="144">
        <v>10</v>
      </c>
      <c r="PO134" s="471">
        <v>9</v>
      </c>
      <c r="PP134" s="144">
        <v>7</v>
      </c>
      <c r="PQ134" s="144">
        <v>5</v>
      </c>
      <c r="PR134" s="144">
        <v>8</v>
      </c>
      <c r="PS134" s="144">
        <v>10</v>
      </c>
      <c r="PT134" s="144">
        <v>15</v>
      </c>
      <c r="PU134" s="144">
        <v>14</v>
      </c>
      <c r="PV134" s="144">
        <v>11</v>
      </c>
      <c r="PW134" s="144">
        <v>8</v>
      </c>
      <c r="PX134" s="144">
        <v>13</v>
      </c>
      <c r="PY134" s="144">
        <v>11</v>
      </c>
      <c r="PZ134" s="144">
        <v>6</v>
      </c>
      <c r="QA134" s="144">
        <v>8</v>
      </c>
      <c r="QB134" s="144">
        <v>9</v>
      </c>
      <c r="QC134" s="144">
        <v>5</v>
      </c>
      <c r="QD134" s="144">
        <v>5</v>
      </c>
      <c r="QE134" s="144">
        <v>3</v>
      </c>
      <c r="QF134" s="144">
        <v>7</v>
      </c>
      <c r="QG134" s="144">
        <v>11</v>
      </c>
      <c r="QH134" s="144">
        <v>11</v>
      </c>
      <c r="QI134" s="144">
        <v>9</v>
      </c>
      <c r="QJ134" s="144">
        <v>8</v>
      </c>
      <c r="QK134" s="144">
        <v>4</v>
      </c>
      <c r="QL134" s="144">
        <v>5</v>
      </c>
      <c r="QM134" s="144">
        <v>6</v>
      </c>
      <c r="QN134" s="144">
        <v>4</v>
      </c>
      <c r="QO134" s="144">
        <v>6</v>
      </c>
      <c r="QP134" s="144">
        <v>11</v>
      </c>
      <c r="QQ134" s="144">
        <v>9</v>
      </c>
      <c r="QR134" s="144">
        <v>6</v>
      </c>
    </row>
    <row r="135" spans="1:460" s="144" customFormat="1" x14ac:dyDescent="0.2">
      <c r="A135" s="318"/>
      <c r="B135" s="318">
        <v>21</v>
      </c>
      <c r="C135" s="319">
        <f t="shared" ca="1" si="110"/>
        <v>10</v>
      </c>
      <c r="D135" s="320">
        <f t="shared" ca="1" si="115"/>
        <v>0.04</v>
      </c>
      <c r="E135" s="323">
        <f t="shared" ca="1" si="116"/>
        <v>4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111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117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118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119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120"/>
        <v>61</v>
      </c>
      <c r="LA135" s="476">
        <f t="shared" si="121"/>
        <v>57</v>
      </c>
      <c r="LB135" s="476">
        <f t="shared" si="122"/>
        <v>55</v>
      </c>
      <c r="LC135" s="476">
        <f t="shared" si="123"/>
        <v>52</v>
      </c>
      <c r="LD135" s="476">
        <f t="shared" si="124"/>
        <v>50</v>
      </c>
      <c r="LE135" s="476">
        <f t="shared" si="125"/>
        <v>47</v>
      </c>
      <c r="LF135" s="476">
        <f t="shared" si="126"/>
        <v>44</v>
      </c>
      <c r="LG135" s="476">
        <f t="shared" si="127"/>
        <v>41</v>
      </c>
      <c r="LH135" s="476">
        <f t="shared" si="128"/>
        <v>40</v>
      </c>
      <c r="LI135" s="476">
        <f t="shared" si="129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  <c r="OU135" s="144">
        <v>30</v>
      </c>
      <c r="OV135" s="144">
        <v>46</v>
      </c>
      <c r="OW135" s="144">
        <v>46</v>
      </c>
      <c r="OX135" s="144">
        <v>45</v>
      </c>
      <c r="OY135" s="341">
        <f t="shared" si="112"/>
        <v>44</v>
      </c>
      <c r="OZ135" s="144">
        <v>43</v>
      </c>
      <c r="PA135" s="144">
        <v>40</v>
      </c>
      <c r="PB135" s="144">
        <v>36</v>
      </c>
      <c r="PC135" s="144">
        <v>42</v>
      </c>
      <c r="PD135" s="144">
        <v>25</v>
      </c>
      <c r="PE135" s="144">
        <v>44</v>
      </c>
      <c r="PF135" s="144">
        <v>38</v>
      </c>
      <c r="PG135" s="341">
        <f t="shared" si="113"/>
        <v>40.5</v>
      </c>
      <c r="PH135" s="144">
        <v>43</v>
      </c>
      <c r="PI135" s="144">
        <v>38</v>
      </c>
      <c r="PJ135" s="341">
        <f t="shared" si="114"/>
        <v>35.5</v>
      </c>
      <c r="PK135" s="144">
        <v>33</v>
      </c>
      <c r="PL135" s="144">
        <v>31</v>
      </c>
      <c r="PM135" s="144">
        <v>24</v>
      </c>
      <c r="PN135" s="144">
        <v>23</v>
      </c>
      <c r="PO135" s="471">
        <v>33</v>
      </c>
      <c r="PP135" s="144">
        <v>32</v>
      </c>
      <c r="PQ135" s="144">
        <v>32</v>
      </c>
      <c r="PR135" s="144">
        <v>34</v>
      </c>
      <c r="PS135" s="144">
        <v>34</v>
      </c>
      <c r="PT135" s="144">
        <v>36</v>
      </c>
      <c r="PU135" s="144">
        <v>28</v>
      </c>
      <c r="PV135" s="144">
        <v>33</v>
      </c>
      <c r="PW135" s="144">
        <v>37</v>
      </c>
      <c r="PX135" s="144">
        <v>25</v>
      </c>
      <c r="PY135" s="144">
        <v>18</v>
      </c>
      <c r="PZ135" s="144">
        <v>17</v>
      </c>
      <c r="QA135" s="144">
        <v>28</v>
      </c>
      <c r="QB135" s="144">
        <v>35</v>
      </c>
      <c r="QC135" s="144">
        <v>33</v>
      </c>
      <c r="QD135" s="144">
        <v>35</v>
      </c>
      <c r="QE135" s="144">
        <v>31</v>
      </c>
      <c r="QF135" s="144">
        <v>33</v>
      </c>
      <c r="QG135" s="144">
        <v>31</v>
      </c>
      <c r="QH135" s="144">
        <v>30</v>
      </c>
      <c r="QI135" s="144">
        <v>35</v>
      </c>
      <c r="QJ135" s="144">
        <v>26</v>
      </c>
      <c r="QK135" s="144">
        <v>26</v>
      </c>
      <c r="QL135" s="144">
        <v>29</v>
      </c>
      <c r="QM135" s="144">
        <v>25</v>
      </c>
      <c r="QN135" s="144">
        <v>25</v>
      </c>
      <c r="QO135" s="144">
        <v>20</v>
      </c>
      <c r="QP135" s="144">
        <v>21</v>
      </c>
      <c r="QQ135" s="144">
        <v>30</v>
      </c>
      <c r="QR135" s="144">
        <v>10</v>
      </c>
    </row>
    <row r="136" spans="1:460" s="144" customFormat="1" x14ac:dyDescent="0.2">
      <c r="A136" s="55"/>
      <c r="B136" s="318">
        <v>22</v>
      </c>
      <c r="C136" s="319">
        <f t="shared" ca="1" si="110"/>
        <v>44</v>
      </c>
      <c r="D136" s="320">
        <f t="shared" ca="1" si="115"/>
        <v>6.2411347517730496E-2</v>
      </c>
      <c r="E136" s="323">
        <f t="shared" ca="1" si="116"/>
        <v>9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111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117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118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119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120"/>
        <v>131</v>
      </c>
      <c r="LA136" s="476">
        <f t="shared" si="121"/>
        <v>130</v>
      </c>
      <c r="LB136" s="476">
        <f t="shared" si="122"/>
        <v>128</v>
      </c>
      <c r="LC136" s="476">
        <f t="shared" si="123"/>
        <v>126</v>
      </c>
      <c r="LD136" s="476">
        <f t="shared" si="124"/>
        <v>124</v>
      </c>
      <c r="LE136" s="476">
        <f t="shared" si="125"/>
        <v>125</v>
      </c>
      <c r="LF136" s="476">
        <f t="shared" si="126"/>
        <v>125</v>
      </c>
      <c r="LG136" s="476">
        <f t="shared" si="127"/>
        <v>125</v>
      </c>
      <c r="LH136" s="476">
        <f t="shared" si="128"/>
        <v>124</v>
      </c>
      <c r="LI136" s="476">
        <f t="shared" si="129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  <c r="OU136" s="144">
        <v>57</v>
      </c>
      <c r="OV136" s="144">
        <v>77</v>
      </c>
      <c r="OW136" s="144">
        <v>78</v>
      </c>
      <c r="OX136" s="144">
        <v>65</v>
      </c>
      <c r="OY136" s="341">
        <f t="shared" si="112"/>
        <v>77.5</v>
      </c>
      <c r="OZ136" s="144">
        <v>90</v>
      </c>
      <c r="PA136" s="144">
        <v>80</v>
      </c>
      <c r="PB136" s="144">
        <v>66</v>
      </c>
      <c r="PC136" s="144">
        <v>80</v>
      </c>
      <c r="PD136" s="144">
        <v>60</v>
      </c>
      <c r="PE136" s="144">
        <v>66</v>
      </c>
      <c r="PF136" s="144">
        <v>78</v>
      </c>
      <c r="PG136" s="341">
        <f t="shared" si="113"/>
        <v>86</v>
      </c>
      <c r="PH136" s="144">
        <v>94</v>
      </c>
      <c r="PI136" s="144">
        <v>84</v>
      </c>
      <c r="PJ136" s="341">
        <f t="shared" si="114"/>
        <v>78.5</v>
      </c>
      <c r="PK136" s="144">
        <v>73</v>
      </c>
      <c r="PL136" s="144">
        <v>67</v>
      </c>
      <c r="PM136" s="144">
        <v>57</v>
      </c>
      <c r="PN136" s="144">
        <v>64</v>
      </c>
      <c r="PO136" s="471">
        <v>75</v>
      </c>
      <c r="PP136" s="144">
        <v>84</v>
      </c>
      <c r="PQ136" s="144">
        <v>76</v>
      </c>
      <c r="PR136" s="144">
        <v>70</v>
      </c>
      <c r="PS136" s="144">
        <v>67</v>
      </c>
      <c r="PT136" s="144">
        <v>67</v>
      </c>
      <c r="PU136" s="144">
        <v>73</v>
      </c>
      <c r="PV136" s="144">
        <v>54</v>
      </c>
      <c r="PW136" s="144">
        <v>62</v>
      </c>
      <c r="PX136" s="144">
        <v>63</v>
      </c>
      <c r="PY136" s="144">
        <v>55</v>
      </c>
      <c r="PZ136" s="144">
        <v>51</v>
      </c>
      <c r="QA136" s="144">
        <v>55</v>
      </c>
      <c r="QB136" s="144">
        <v>67</v>
      </c>
      <c r="QC136" s="144">
        <v>72</v>
      </c>
      <c r="QD136" s="144">
        <v>64</v>
      </c>
      <c r="QE136" s="144">
        <v>66</v>
      </c>
      <c r="QF136" s="144">
        <v>75</v>
      </c>
      <c r="QG136" s="144">
        <v>73</v>
      </c>
      <c r="QH136" s="144">
        <v>53</v>
      </c>
      <c r="QI136" s="144">
        <v>49</v>
      </c>
      <c r="QJ136" s="144">
        <v>67</v>
      </c>
      <c r="QK136" s="144">
        <v>57</v>
      </c>
      <c r="QL136" s="144">
        <v>57</v>
      </c>
      <c r="QM136" s="144">
        <v>57</v>
      </c>
      <c r="QN136" s="144">
        <v>59</v>
      </c>
      <c r="QO136" s="144">
        <v>76</v>
      </c>
      <c r="QP136" s="144">
        <v>74</v>
      </c>
      <c r="QQ136" s="144">
        <v>65</v>
      </c>
      <c r="QR136" s="144">
        <v>44</v>
      </c>
    </row>
    <row r="137" spans="1:460" s="144" customFormat="1" x14ac:dyDescent="0.2">
      <c r="A137" s="318"/>
      <c r="B137" s="318">
        <v>23</v>
      </c>
      <c r="C137" s="319">
        <f t="shared" ca="1" si="110"/>
        <v>100</v>
      </c>
      <c r="D137" s="320">
        <f t="shared" ca="1" si="115"/>
        <v>6.6225165562913912E-2</v>
      </c>
      <c r="E137" s="323">
        <f t="shared" ca="1" si="116"/>
        <v>11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111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117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118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119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120"/>
        <v>230</v>
      </c>
      <c r="LA137" s="476">
        <f t="shared" si="121"/>
        <v>233</v>
      </c>
      <c r="LB137" s="476">
        <f t="shared" si="122"/>
        <v>233</v>
      </c>
      <c r="LC137" s="476">
        <f t="shared" si="123"/>
        <v>226</v>
      </c>
      <c r="LD137" s="476">
        <f t="shared" si="124"/>
        <v>220</v>
      </c>
      <c r="LE137" s="476">
        <f t="shared" si="125"/>
        <v>221</v>
      </c>
      <c r="LF137" s="476">
        <f t="shared" si="126"/>
        <v>223</v>
      </c>
      <c r="LG137" s="476">
        <f t="shared" si="127"/>
        <v>223</v>
      </c>
      <c r="LH137" s="476">
        <f t="shared" si="128"/>
        <v>221</v>
      </c>
      <c r="LI137" s="476">
        <f t="shared" si="129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  <c r="OU137" s="144">
        <v>225</v>
      </c>
      <c r="OV137" s="144">
        <v>219</v>
      </c>
      <c r="OW137" s="144">
        <v>210</v>
      </c>
      <c r="OX137" s="144">
        <v>228</v>
      </c>
      <c r="OY137" s="341">
        <f t="shared" si="112"/>
        <v>204.5</v>
      </c>
      <c r="OZ137" s="144">
        <v>181</v>
      </c>
      <c r="PA137" s="144">
        <v>206</v>
      </c>
      <c r="PB137" s="144">
        <v>217</v>
      </c>
      <c r="PC137" s="144">
        <v>214</v>
      </c>
      <c r="PD137" s="144">
        <v>203</v>
      </c>
      <c r="PE137" s="144">
        <v>248</v>
      </c>
      <c r="PF137" s="144">
        <v>259</v>
      </c>
      <c r="PG137" s="341">
        <f t="shared" si="113"/>
        <v>266.5</v>
      </c>
      <c r="PH137" s="144">
        <v>274</v>
      </c>
      <c r="PI137" s="144">
        <v>227</v>
      </c>
      <c r="PJ137" s="341">
        <f t="shared" si="114"/>
        <v>221</v>
      </c>
      <c r="PK137" s="144">
        <v>215</v>
      </c>
      <c r="PL137" s="144">
        <v>216</v>
      </c>
      <c r="PM137" s="144">
        <v>204</v>
      </c>
      <c r="PN137" s="144">
        <v>206</v>
      </c>
      <c r="PO137" s="471">
        <v>231</v>
      </c>
      <c r="PP137" s="144">
        <v>229</v>
      </c>
      <c r="PQ137" s="144">
        <v>192</v>
      </c>
      <c r="PR137" s="144">
        <v>194</v>
      </c>
      <c r="PS137" s="144">
        <v>190</v>
      </c>
      <c r="PT137" s="144">
        <v>204</v>
      </c>
      <c r="PU137" s="144">
        <v>189</v>
      </c>
      <c r="PV137" s="144">
        <v>157</v>
      </c>
      <c r="PW137" s="144">
        <v>176</v>
      </c>
      <c r="PX137" s="144">
        <v>142</v>
      </c>
      <c r="PY137" s="144">
        <v>143</v>
      </c>
      <c r="PZ137" s="144">
        <v>124</v>
      </c>
      <c r="QA137" s="144">
        <v>128</v>
      </c>
      <c r="QB137" s="144">
        <v>126</v>
      </c>
      <c r="QC137" s="144">
        <v>152</v>
      </c>
      <c r="QD137" s="144">
        <v>136</v>
      </c>
      <c r="QE137" s="144">
        <v>142</v>
      </c>
      <c r="QF137" s="144">
        <v>165</v>
      </c>
      <c r="QG137" s="144">
        <v>173</v>
      </c>
      <c r="QH137" s="144">
        <v>185</v>
      </c>
      <c r="QI137" s="144">
        <v>175</v>
      </c>
      <c r="QJ137" s="144">
        <v>190</v>
      </c>
      <c r="QK137" s="144">
        <v>176</v>
      </c>
      <c r="QL137" s="144">
        <v>168</v>
      </c>
      <c r="QM137" s="144">
        <v>159</v>
      </c>
      <c r="QN137" s="144">
        <v>163</v>
      </c>
      <c r="QO137" s="144">
        <v>164</v>
      </c>
      <c r="QP137" s="144">
        <v>143</v>
      </c>
      <c r="QQ137" s="144">
        <v>145</v>
      </c>
      <c r="QR137" s="144">
        <v>100</v>
      </c>
    </row>
    <row r="138" spans="1:460" s="144" customFormat="1" x14ac:dyDescent="0.2">
      <c r="A138" s="55"/>
      <c r="B138" s="318">
        <v>24</v>
      </c>
      <c r="C138" s="319">
        <f t="shared" ca="1" si="110"/>
        <v>17</v>
      </c>
      <c r="D138" s="320">
        <f t="shared" ca="1" si="115"/>
        <v>9.1891891891891897E-2</v>
      </c>
      <c r="E138" s="323">
        <f t="shared" ca="1" si="116"/>
        <v>21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111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117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118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119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120"/>
        <v>27</v>
      </c>
      <c r="LA138" s="476">
        <f t="shared" si="121"/>
        <v>28</v>
      </c>
      <c r="LB138" s="476">
        <f t="shared" si="122"/>
        <v>27</v>
      </c>
      <c r="LC138" s="476">
        <f t="shared" si="123"/>
        <v>27</v>
      </c>
      <c r="LD138" s="476">
        <f t="shared" si="124"/>
        <v>26</v>
      </c>
      <c r="LE138" s="476">
        <f t="shared" si="125"/>
        <v>25</v>
      </c>
      <c r="LF138" s="476">
        <f t="shared" si="126"/>
        <v>25</v>
      </c>
      <c r="LG138" s="476">
        <f t="shared" si="127"/>
        <v>23</v>
      </c>
      <c r="LH138" s="476">
        <f t="shared" si="128"/>
        <v>22</v>
      </c>
      <c r="LI138" s="476">
        <f t="shared" si="129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  <c r="OU138" s="144">
        <v>28</v>
      </c>
      <c r="OV138" s="144">
        <v>26</v>
      </c>
      <c r="OW138" s="144">
        <v>20</v>
      </c>
      <c r="OX138" s="144">
        <v>26</v>
      </c>
      <c r="OY138" s="341">
        <f t="shared" si="112"/>
        <v>23.5</v>
      </c>
      <c r="OZ138" s="144">
        <v>21</v>
      </c>
      <c r="PA138" s="144">
        <v>23</v>
      </c>
      <c r="PB138" s="144">
        <v>24</v>
      </c>
      <c r="PC138" s="144">
        <v>21</v>
      </c>
      <c r="PD138" s="144">
        <v>24</v>
      </c>
      <c r="PE138" s="144">
        <v>27</v>
      </c>
      <c r="PF138" s="144">
        <v>25</v>
      </c>
      <c r="PG138" s="341">
        <f t="shared" si="113"/>
        <v>22.5</v>
      </c>
      <c r="PH138" s="144">
        <v>20</v>
      </c>
      <c r="PI138" s="144">
        <v>23</v>
      </c>
      <c r="PJ138" s="341">
        <f t="shared" si="114"/>
        <v>28</v>
      </c>
      <c r="PK138" s="144">
        <v>33</v>
      </c>
      <c r="PL138" s="144">
        <v>30</v>
      </c>
      <c r="PM138" s="144">
        <v>23</v>
      </c>
      <c r="PN138" s="144">
        <v>21</v>
      </c>
      <c r="PO138" s="471">
        <v>24</v>
      </c>
      <c r="PP138" s="144">
        <v>19</v>
      </c>
      <c r="PQ138" s="144">
        <v>18</v>
      </c>
      <c r="PR138" s="144">
        <v>12</v>
      </c>
      <c r="PS138" s="144">
        <v>15</v>
      </c>
      <c r="PT138" s="144">
        <v>17</v>
      </c>
      <c r="PU138" s="144">
        <v>16</v>
      </c>
      <c r="PV138" s="144">
        <v>13</v>
      </c>
      <c r="PW138" s="144">
        <v>13</v>
      </c>
      <c r="PX138" s="144">
        <v>15</v>
      </c>
      <c r="PY138" s="144">
        <v>14</v>
      </c>
      <c r="PZ138" s="144">
        <v>16</v>
      </c>
      <c r="QA138" s="144">
        <v>15</v>
      </c>
      <c r="QB138" s="144">
        <v>16</v>
      </c>
      <c r="QC138" s="144">
        <v>18</v>
      </c>
      <c r="QD138" s="144">
        <v>16</v>
      </c>
      <c r="QE138" s="144">
        <v>15</v>
      </c>
      <c r="QF138" s="144">
        <v>16</v>
      </c>
      <c r="QG138" s="144">
        <v>15</v>
      </c>
      <c r="QH138" s="144">
        <v>20</v>
      </c>
      <c r="QI138" s="144">
        <v>17</v>
      </c>
      <c r="QJ138" s="144">
        <v>16</v>
      </c>
      <c r="QK138" s="144">
        <v>15</v>
      </c>
      <c r="QL138" s="144">
        <v>19</v>
      </c>
      <c r="QM138" s="144">
        <v>27</v>
      </c>
      <c r="QN138" s="144">
        <v>20</v>
      </c>
      <c r="QO138" s="144">
        <v>18</v>
      </c>
      <c r="QP138" s="144">
        <v>27</v>
      </c>
      <c r="QQ138" s="144">
        <v>33</v>
      </c>
      <c r="QR138" s="144">
        <v>17</v>
      </c>
    </row>
    <row r="139" spans="1:460" x14ac:dyDescent="0.2">
      <c r="B139" s="27" t="s">
        <v>45</v>
      </c>
      <c r="C139" s="174">
        <f ca="1">SUM(C115:C138)</f>
        <v>524</v>
      </c>
      <c r="D139" s="171">
        <f t="shared" ca="1" si="115"/>
        <v>6.3684978123480798E-2</v>
      </c>
      <c r="E139" s="177"/>
      <c r="F139" s="172"/>
      <c r="G139" s="325">
        <f t="shared" ref="G139:R139" si="130">SUM(G115:G138)</f>
        <v>1179</v>
      </c>
      <c r="H139" s="325">
        <f t="shared" si="130"/>
        <v>1118</v>
      </c>
      <c r="I139" s="325">
        <f t="shared" si="130"/>
        <v>1141.5</v>
      </c>
      <c r="J139" s="325">
        <f t="shared" si="130"/>
        <v>1165</v>
      </c>
      <c r="K139" s="325">
        <f t="shared" si="130"/>
        <v>988</v>
      </c>
      <c r="L139" s="325">
        <f t="shared" si="130"/>
        <v>1043</v>
      </c>
      <c r="M139" s="325">
        <f t="shared" si="130"/>
        <v>1140</v>
      </c>
      <c r="N139" s="325">
        <f t="shared" si="130"/>
        <v>1166</v>
      </c>
      <c r="O139" s="325">
        <f t="shared" si="130"/>
        <v>1018</v>
      </c>
      <c r="P139" s="325">
        <f t="shared" si="130"/>
        <v>956</v>
      </c>
      <c r="Q139" s="325">
        <f t="shared" si="130"/>
        <v>1000</v>
      </c>
      <c r="R139" s="325">
        <f t="shared" si="130"/>
        <v>1026</v>
      </c>
      <c r="S139" s="325">
        <f t="shared" ref="S139:CD139" si="131">SUM(S115:S138)</f>
        <v>989</v>
      </c>
      <c r="T139" s="325">
        <f t="shared" si="131"/>
        <v>906</v>
      </c>
      <c r="U139" s="325">
        <f t="shared" si="131"/>
        <v>955</v>
      </c>
      <c r="V139" s="325">
        <f t="shared" si="131"/>
        <v>969</v>
      </c>
      <c r="W139" s="325">
        <f t="shared" si="131"/>
        <v>974</v>
      </c>
      <c r="X139" s="325">
        <f t="shared" si="131"/>
        <v>940</v>
      </c>
      <c r="Y139" s="325">
        <f t="shared" si="131"/>
        <v>902</v>
      </c>
      <c r="Z139" s="325">
        <f t="shared" si="131"/>
        <v>919</v>
      </c>
      <c r="AA139" s="325">
        <f t="shared" si="131"/>
        <v>939</v>
      </c>
      <c r="AB139" s="325">
        <f t="shared" si="131"/>
        <v>915</v>
      </c>
      <c r="AC139" s="325">
        <f t="shared" si="131"/>
        <v>980</v>
      </c>
      <c r="AD139" s="325">
        <f t="shared" si="131"/>
        <v>1110</v>
      </c>
      <c r="AE139" s="325">
        <f t="shared" si="131"/>
        <v>1082</v>
      </c>
      <c r="AF139" s="325">
        <f t="shared" si="131"/>
        <v>1045</v>
      </c>
      <c r="AG139" s="325">
        <f t="shared" si="131"/>
        <v>926</v>
      </c>
      <c r="AH139" s="325">
        <f t="shared" si="131"/>
        <v>1057</v>
      </c>
      <c r="AI139" s="325">
        <f t="shared" si="131"/>
        <v>1100</v>
      </c>
      <c r="AJ139" s="325">
        <f t="shared" si="131"/>
        <v>1153</v>
      </c>
      <c r="AK139" s="325">
        <f t="shared" si="131"/>
        <v>1048</v>
      </c>
      <c r="AL139" s="325">
        <f t="shared" si="131"/>
        <v>1073</v>
      </c>
      <c r="AM139" s="325">
        <f t="shared" si="131"/>
        <v>1103</v>
      </c>
      <c r="AN139" s="325">
        <f t="shared" si="131"/>
        <v>1107</v>
      </c>
      <c r="AO139" s="325">
        <f t="shared" si="131"/>
        <v>1044</v>
      </c>
      <c r="AP139" s="325">
        <f t="shared" si="131"/>
        <v>1088.5</v>
      </c>
      <c r="AQ139" s="325">
        <f t="shared" si="131"/>
        <v>1133</v>
      </c>
      <c r="AR139" s="325">
        <f t="shared" si="131"/>
        <v>1213</v>
      </c>
      <c r="AS139" s="325">
        <f t="shared" si="131"/>
        <v>1207</v>
      </c>
      <c r="AT139" s="325">
        <f t="shared" si="131"/>
        <v>1140</v>
      </c>
      <c r="AU139" s="325">
        <f t="shared" si="131"/>
        <v>1237</v>
      </c>
      <c r="AV139" s="325">
        <f t="shared" si="131"/>
        <v>1306</v>
      </c>
      <c r="AW139" s="420">
        <f t="shared" si="131"/>
        <v>1261</v>
      </c>
      <c r="AX139" s="420">
        <f t="shared" si="131"/>
        <v>1294</v>
      </c>
      <c r="AY139" s="420">
        <f t="shared" si="131"/>
        <v>1310</v>
      </c>
      <c r="AZ139" s="420">
        <f t="shared" si="131"/>
        <v>1326</v>
      </c>
      <c r="BA139" s="420">
        <f t="shared" si="131"/>
        <v>1363</v>
      </c>
      <c r="BB139" s="420">
        <f t="shared" si="131"/>
        <v>1184</v>
      </c>
      <c r="BC139" s="420">
        <f t="shared" si="131"/>
        <v>1295</v>
      </c>
      <c r="BD139" s="420">
        <f t="shared" si="131"/>
        <v>1409</v>
      </c>
      <c r="BE139" s="420">
        <f t="shared" si="131"/>
        <v>1434</v>
      </c>
      <c r="BF139" s="420">
        <f t="shared" si="131"/>
        <v>1416</v>
      </c>
      <c r="BG139" s="325">
        <f t="shared" si="131"/>
        <v>1206</v>
      </c>
      <c r="BH139" s="325">
        <f t="shared" si="131"/>
        <v>1265</v>
      </c>
      <c r="BI139" s="325">
        <f t="shared" si="131"/>
        <v>1380</v>
      </c>
      <c r="BJ139" s="325">
        <f t="shared" si="131"/>
        <v>1393</v>
      </c>
      <c r="BK139" s="325">
        <f t="shared" si="131"/>
        <v>1327</v>
      </c>
      <c r="BL139" s="325">
        <f t="shared" si="131"/>
        <v>1300</v>
      </c>
      <c r="BM139" s="325">
        <f t="shared" si="131"/>
        <v>1311</v>
      </c>
      <c r="BN139" s="325">
        <f t="shared" si="131"/>
        <v>1239</v>
      </c>
      <c r="BO139" s="325">
        <f t="shared" si="131"/>
        <v>1176</v>
      </c>
      <c r="BP139" s="325">
        <f t="shared" si="131"/>
        <v>1056</v>
      </c>
      <c r="BQ139" s="325">
        <f t="shared" si="131"/>
        <v>1056</v>
      </c>
      <c r="BR139" s="325">
        <f t="shared" si="131"/>
        <v>1093</v>
      </c>
      <c r="BS139" s="325">
        <f t="shared" si="131"/>
        <v>1055</v>
      </c>
      <c r="BT139" s="325">
        <f t="shared" si="131"/>
        <v>949</v>
      </c>
      <c r="BU139" s="325">
        <f t="shared" si="131"/>
        <v>1014</v>
      </c>
      <c r="BV139" s="325">
        <f t="shared" si="131"/>
        <v>1026</v>
      </c>
      <c r="BW139" s="325">
        <f t="shared" si="131"/>
        <v>999</v>
      </c>
      <c r="BX139" s="325">
        <f t="shared" si="131"/>
        <v>981</v>
      </c>
      <c r="BY139" s="325">
        <f t="shared" si="131"/>
        <v>952</v>
      </c>
      <c r="BZ139" s="325">
        <f t="shared" si="131"/>
        <v>1034</v>
      </c>
      <c r="CA139" s="325">
        <f t="shared" si="131"/>
        <v>1022</v>
      </c>
      <c r="CB139" s="325">
        <f t="shared" si="131"/>
        <v>989</v>
      </c>
      <c r="CC139" s="325">
        <f t="shared" si="131"/>
        <v>995</v>
      </c>
      <c r="CD139" s="325">
        <f t="shared" si="131"/>
        <v>1034</v>
      </c>
      <c r="CE139" s="325">
        <f t="shared" ref="CE139:DQ139" si="132">SUM(CE115:CE138)</f>
        <v>1027</v>
      </c>
      <c r="CF139" s="325">
        <f t="shared" si="132"/>
        <v>926</v>
      </c>
      <c r="CG139" s="325">
        <f t="shared" si="132"/>
        <v>813</v>
      </c>
      <c r="CH139" s="325">
        <f t="shared" si="132"/>
        <v>889</v>
      </c>
      <c r="CI139" s="325">
        <f t="shared" si="132"/>
        <v>981</v>
      </c>
      <c r="CJ139" s="325">
        <f t="shared" si="132"/>
        <v>1076</v>
      </c>
      <c r="CK139" s="325">
        <f t="shared" si="132"/>
        <v>1055</v>
      </c>
      <c r="CL139" s="325">
        <f t="shared" si="132"/>
        <v>1026</v>
      </c>
      <c r="CM139" s="325">
        <f t="shared" si="132"/>
        <v>1126</v>
      </c>
      <c r="CN139" s="325">
        <f t="shared" si="132"/>
        <v>1146</v>
      </c>
      <c r="CO139" s="325">
        <f t="shared" si="132"/>
        <v>1141</v>
      </c>
      <c r="CP139" s="325">
        <f t="shared" si="132"/>
        <v>1092</v>
      </c>
      <c r="CQ139" s="325">
        <f t="shared" si="132"/>
        <v>1145</v>
      </c>
      <c r="CR139" s="325">
        <f t="shared" si="132"/>
        <v>1130</v>
      </c>
      <c r="CS139" s="325">
        <f t="shared" si="132"/>
        <v>1179</v>
      </c>
      <c r="CT139" s="325">
        <f t="shared" si="132"/>
        <v>1106</v>
      </c>
      <c r="CU139" s="325">
        <f t="shared" si="132"/>
        <v>1170</v>
      </c>
      <c r="CV139" s="325">
        <f t="shared" si="132"/>
        <v>1238</v>
      </c>
      <c r="CW139" s="325">
        <f t="shared" si="132"/>
        <v>1254</v>
      </c>
      <c r="CX139" s="325">
        <f t="shared" si="132"/>
        <v>1043</v>
      </c>
      <c r="CY139" s="325">
        <f t="shared" si="132"/>
        <v>1019</v>
      </c>
      <c r="CZ139" s="325">
        <f t="shared" si="132"/>
        <v>1105</v>
      </c>
      <c r="DA139" s="325">
        <f t="shared" si="132"/>
        <v>1096</v>
      </c>
      <c r="DB139" s="325">
        <f t="shared" si="132"/>
        <v>1108</v>
      </c>
      <c r="DC139" s="325">
        <f t="shared" si="132"/>
        <v>1028</v>
      </c>
      <c r="DD139" s="325">
        <f t="shared" si="132"/>
        <v>1105</v>
      </c>
      <c r="DE139" s="325">
        <f t="shared" si="132"/>
        <v>1087</v>
      </c>
      <c r="DF139" s="325">
        <f t="shared" si="132"/>
        <v>1079.5</v>
      </c>
      <c r="DG139" s="325">
        <f t="shared" si="132"/>
        <v>1072</v>
      </c>
      <c r="DH139" s="325">
        <f t="shared" si="132"/>
        <v>982</v>
      </c>
      <c r="DI139" s="325">
        <f t="shared" si="132"/>
        <v>1347</v>
      </c>
      <c r="DJ139" s="325">
        <f t="shared" si="132"/>
        <v>1267</v>
      </c>
      <c r="DK139" s="325">
        <f t="shared" si="132"/>
        <v>1908</v>
      </c>
      <c r="DL139" s="325">
        <f t="shared" si="132"/>
        <v>1908</v>
      </c>
      <c r="DM139" s="325">
        <f t="shared" si="132"/>
        <v>1029</v>
      </c>
      <c r="DN139" s="325">
        <f t="shared" si="132"/>
        <v>1232</v>
      </c>
      <c r="DO139" s="325">
        <f t="shared" si="132"/>
        <v>1117</v>
      </c>
      <c r="DP139" s="325">
        <f t="shared" si="132"/>
        <v>959</v>
      </c>
      <c r="DQ139" s="325">
        <f t="shared" si="132"/>
        <v>925</v>
      </c>
      <c r="DR139">
        <f>SUM(DR115:DR138)</f>
        <v>932</v>
      </c>
      <c r="DS139" s="325">
        <f>SUM(DS115:DS138)</f>
        <v>812</v>
      </c>
      <c r="DT139" s="396">
        <f t="shared" ref="DT139:ET139" si="133">SUM(DT115:DT138)</f>
        <v>769</v>
      </c>
      <c r="DU139" s="396">
        <f t="shared" si="133"/>
        <v>836</v>
      </c>
      <c r="DV139" s="396">
        <f t="shared" si="133"/>
        <v>812</v>
      </c>
      <c r="DW139" s="396">
        <f t="shared" si="133"/>
        <v>851</v>
      </c>
      <c r="DX139" s="396">
        <f t="shared" si="133"/>
        <v>800</v>
      </c>
      <c r="DY139" s="396">
        <f t="shared" si="133"/>
        <v>713</v>
      </c>
      <c r="DZ139" s="396">
        <f t="shared" si="133"/>
        <v>786</v>
      </c>
      <c r="EA139" s="396">
        <f t="shared" si="133"/>
        <v>884</v>
      </c>
      <c r="EB139" s="396">
        <f t="shared" si="133"/>
        <v>710</v>
      </c>
      <c r="EC139" s="396">
        <f t="shared" si="133"/>
        <v>700</v>
      </c>
      <c r="ED139" s="396">
        <f t="shared" si="133"/>
        <v>771</v>
      </c>
      <c r="EE139" s="396">
        <f t="shared" si="133"/>
        <v>812</v>
      </c>
      <c r="EF139" s="396">
        <f t="shared" si="133"/>
        <v>909</v>
      </c>
      <c r="EG139" s="396">
        <f t="shared" si="133"/>
        <v>774</v>
      </c>
      <c r="EH139" s="396">
        <f t="shared" si="133"/>
        <v>773</v>
      </c>
      <c r="EI139" s="396">
        <f t="shared" si="133"/>
        <v>784</v>
      </c>
      <c r="EJ139" s="396">
        <f t="shared" si="133"/>
        <v>751</v>
      </c>
      <c r="EK139" s="396">
        <f t="shared" si="133"/>
        <v>735</v>
      </c>
      <c r="EL139" s="396">
        <f t="shared" si="133"/>
        <v>721</v>
      </c>
      <c r="EM139" s="396">
        <f t="shared" si="133"/>
        <v>756</v>
      </c>
      <c r="EN139" s="396">
        <f t="shared" si="133"/>
        <v>719</v>
      </c>
      <c r="EO139" s="396">
        <f t="shared" si="133"/>
        <v>641</v>
      </c>
      <c r="EP139" s="396">
        <f t="shared" si="133"/>
        <v>471</v>
      </c>
      <c r="EQ139" s="396">
        <f t="shared" si="133"/>
        <v>464</v>
      </c>
      <c r="ER139" s="396">
        <f t="shared" si="133"/>
        <v>404</v>
      </c>
      <c r="ES139" s="396">
        <f t="shared" si="133"/>
        <v>414</v>
      </c>
      <c r="ET139" s="396">
        <f t="shared" si="133"/>
        <v>424</v>
      </c>
      <c r="EU139" s="396">
        <f t="shared" ref="EU139:EZ139" si="134">SUM(EU115:EU138)</f>
        <v>418</v>
      </c>
      <c r="EV139" s="413">
        <f t="shared" si="134"/>
        <v>416</v>
      </c>
      <c r="EW139" s="413">
        <f t="shared" si="134"/>
        <v>412</v>
      </c>
      <c r="EX139" s="396">
        <f t="shared" si="134"/>
        <v>391</v>
      </c>
      <c r="EY139" s="413">
        <f t="shared" si="134"/>
        <v>635</v>
      </c>
      <c r="EZ139" s="413">
        <f t="shared" si="134"/>
        <v>759</v>
      </c>
      <c r="FA139" s="396">
        <f t="shared" ref="FA139:FF139" si="135">SUM(FA115:FA138)</f>
        <v>793</v>
      </c>
      <c r="FB139" s="396">
        <f t="shared" si="135"/>
        <v>820</v>
      </c>
      <c r="FC139" s="413">
        <f t="shared" si="135"/>
        <v>711</v>
      </c>
      <c r="FD139" s="396">
        <f t="shared" si="135"/>
        <v>812</v>
      </c>
      <c r="FE139" s="418">
        <f t="shared" si="135"/>
        <v>704</v>
      </c>
      <c r="FF139" s="413">
        <f t="shared" si="135"/>
        <v>681</v>
      </c>
      <c r="FG139" s="413">
        <f t="shared" ref="FG139:FN139" si="136">SUM(FG115:FG138)</f>
        <v>640</v>
      </c>
      <c r="FH139" s="413">
        <f t="shared" si="136"/>
        <v>664</v>
      </c>
      <c r="FI139" s="413">
        <f t="shared" si="136"/>
        <v>695</v>
      </c>
      <c r="FJ139" s="413">
        <f t="shared" si="136"/>
        <v>715</v>
      </c>
      <c r="FK139" s="413">
        <f t="shared" si="136"/>
        <v>748</v>
      </c>
      <c r="FL139" s="413">
        <f t="shared" si="136"/>
        <v>775</v>
      </c>
      <c r="FM139" s="413">
        <f t="shared" si="136"/>
        <v>831</v>
      </c>
      <c r="FN139" s="413">
        <f t="shared" si="136"/>
        <v>788</v>
      </c>
      <c r="FO139" s="413">
        <f t="shared" ref="FO139:HZ139" si="137">SUM(FO115:FO138)</f>
        <v>915</v>
      </c>
      <c r="FP139" s="413">
        <f t="shared" si="137"/>
        <v>760</v>
      </c>
      <c r="FQ139" s="413">
        <f t="shared" si="137"/>
        <v>662</v>
      </c>
      <c r="FR139" s="413">
        <f t="shared" si="137"/>
        <v>775</v>
      </c>
      <c r="FS139" s="413">
        <f t="shared" si="137"/>
        <v>709</v>
      </c>
      <c r="FT139" s="413">
        <f t="shared" si="137"/>
        <v>676</v>
      </c>
      <c r="FU139" s="413">
        <f t="shared" si="137"/>
        <v>705</v>
      </c>
      <c r="FV139" s="413">
        <f t="shared" si="137"/>
        <v>696</v>
      </c>
      <c r="FW139" s="413">
        <f t="shared" si="137"/>
        <v>845</v>
      </c>
      <c r="FX139" s="413">
        <f t="shared" si="137"/>
        <v>830</v>
      </c>
      <c r="FY139" s="413">
        <f t="shared" si="137"/>
        <v>754</v>
      </c>
      <c r="FZ139" s="413">
        <f t="shared" si="137"/>
        <v>807</v>
      </c>
      <c r="GA139" s="413">
        <f t="shared" si="137"/>
        <v>871</v>
      </c>
      <c r="GB139" s="413">
        <f t="shared" si="137"/>
        <v>837</v>
      </c>
      <c r="GC139" s="413">
        <f t="shared" si="137"/>
        <v>830</v>
      </c>
      <c r="GD139" s="413">
        <f t="shared" si="137"/>
        <v>851</v>
      </c>
      <c r="GE139" s="413">
        <f t="shared" si="137"/>
        <v>893</v>
      </c>
      <c r="GF139" s="413">
        <f t="shared" si="137"/>
        <v>923</v>
      </c>
      <c r="GG139" s="413">
        <f t="shared" si="137"/>
        <v>960</v>
      </c>
      <c r="GH139" s="413">
        <f t="shared" si="137"/>
        <v>933</v>
      </c>
      <c r="GI139" s="413">
        <f t="shared" si="137"/>
        <v>968</v>
      </c>
      <c r="GJ139" s="413">
        <f t="shared" si="137"/>
        <v>909</v>
      </c>
      <c r="GK139" s="413">
        <f t="shared" si="137"/>
        <v>930</v>
      </c>
      <c r="GL139" s="413">
        <f t="shared" si="137"/>
        <v>871</v>
      </c>
      <c r="GM139" s="413">
        <f t="shared" si="137"/>
        <v>967</v>
      </c>
      <c r="GN139" s="413">
        <f t="shared" si="137"/>
        <v>1041</v>
      </c>
      <c r="GO139" s="413">
        <f t="shared" si="137"/>
        <v>1018</v>
      </c>
      <c r="GP139" s="413">
        <f t="shared" si="137"/>
        <v>946</v>
      </c>
      <c r="GQ139" s="413">
        <f t="shared" si="137"/>
        <v>921</v>
      </c>
      <c r="GR139" s="413">
        <f t="shared" si="137"/>
        <v>1064</v>
      </c>
      <c r="GS139" s="413">
        <f t="shared" si="137"/>
        <v>1146</v>
      </c>
      <c r="GT139" s="413">
        <f t="shared" si="137"/>
        <v>1037</v>
      </c>
      <c r="GU139" s="413">
        <f t="shared" si="137"/>
        <v>990</v>
      </c>
      <c r="GV139" s="413">
        <f t="shared" si="137"/>
        <v>1002</v>
      </c>
      <c r="GW139" s="413">
        <f t="shared" si="137"/>
        <v>991</v>
      </c>
      <c r="GX139" s="413">
        <f t="shared" si="137"/>
        <v>971</v>
      </c>
      <c r="GY139" s="413">
        <f t="shared" si="137"/>
        <v>977</v>
      </c>
      <c r="GZ139" s="413">
        <f t="shared" si="137"/>
        <v>1088</v>
      </c>
      <c r="HA139" s="413">
        <f t="shared" si="137"/>
        <v>1063</v>
      </c>
      <c r="HB139" s="413">
        <f t="shared" si="137"/>
        <v>1030</v>
      </c>
      <c r="HC139" s="413">
        <f t="shared" si="137"/>
        <v>907</v>
      </c>
      <c r="HD139" s="413">
        <f t="shared" si="137"/>
        <v>989</v>
      </c>
      <c r="HE139" s="413">
        <f t="shared" si="137"/>
        <v>1103</v>
      </c>
      <c r="HF139" s="413">
        <f t="shared" si="137"/>
        <v>1128</v>
      </c>
      <c r="HG139" s="413">
        <f t="shared" si="137"/>
        <v>1125</v>
      </c>
      <c r="HH139" s="413">
        <f t="shared" si="137"/>
        <v>972</v>
      </c>
      <c r="HI139" s="413">
        <f t="shared" si="137"/>
        <v>1142</v>
      </c>
      <c r="HJ139" s="413">
        <f t="shared" si="137"/>
        <v>1119</v>
      </c>
      <c r="HK139" s="413">
        <f t="shared" si="137"/>
        <v>1136</v>
      </c>
      <c r="HL139" s="413">
        <f t="shared" si="137"/>
        <v>944</v>
      </c>
      <c r="HM139" s="413">
        <f t="shared" si="137"/>
        <v>1111</v>
      </c>
      <c r="HN139" s="413">
        <f t="shared" si="137"/>
        <v>1121</v>
      </c>
      <c r="HO139" s="413">
        <f t="shared" si="137"/>
        <v>1110</v>
      </c>
      <c r="HP139" s="413">
        <f t="shared" si="137"/>
        <v>1018</v>
      </c>
      <c r="HQ139" s="413">
        <f t="shared" si="137"/>
        <v>967</v>
      </c>
      <c r="HR139" s="413">
        <f t="shared" si="137"/>
        <v>1001</v>
      </c>
      <c r="HS139" s="413">
        <f t="shared" si="137"/>
        <v>1379</v>
      </c>
      <c r="HT139" s="413">
        <f t="shared" si="137"/>
        <v>1324</v>
      </c>
      <c r="HU139" s="413">
        <f t="shared" si="137"/>
        <v>1095</v>
      </c>
      <c r="HV139" s="413">
        <f t="shared" si="137"/>
        <v>1058</v>
      </c>
      <c r="HW139" s="413">
        <f t="shared" si="137"/>
        <v>954</v>
      </c>
      <c r="HX139" s="413">
        <f t="shared" si="137"/>
        <v>890</v>
      </c>
      <c r="HY139" s="413">
        <f t="shared" si="137"/>
        <v>764</v>
      </c>
      <c r="HZ139" s="413">
        <f t="shared" si="137"/>
        <v>873</v>
      </c>
      <c r="IA139" s="413">
        <f t="shared" ref="IA139:KL139" si="138">SUM(IA115:IA138)</f>
        <v>937</v>
      </c>
      <c r="IB139" s="413">
        <f t="shared" si="138"/>
        <v>899</v>
      </c>
      <c r="IC139" s="413">
        <f t="shared" si="138"/>
        <v>849</v>
      </c>
      <c r="ID139" s="413">
        <f t="shared" si="138"/>
        <v>782</v>
      </c>
      <c r="IE139" s="413">
        <f t="shared" si="138"/>
        <v>761</v>
      </c>
      <c r="IF139" s="413">
        <f t="shared" si="138"/>
        <v>862</v>
      </c>
      <c r="IG139" s="413">
        <f t="shared" si="138"/>
        <v>798</v>
      </c>
      <c r="IH139" s="413">
        <f t="shared" si="138"/>
        <v>751</v>
      </c>
      <c r="II139" s="413">
        <f t="shared" si="138"/>
        <v>774</v>
      </c>
      <c r="IJ139" s="413">
        <f t="shared" si="138"/>
        <v>888</v>
      </c>
      <c r="IK139" s="413">
        <f t="shared" si="138"/>
        <v>888</v>
      </c>
      <c r="IL139" s="413">
        <f t="shared" si="138"/>
        <v>795</v>
      </c>
      <c r="IM139" s="413">
        <f t="shared" si="138"/>
        <v>861</v>
      </c>
      <c r="IN139" s="445">
        <f t="shared" si="138"/>
        <v>875.5</v>
      </c>
      <c r="IO139" s="413">
        <f t="shared" si="138"/>
        <v>890</v>
      </c>
      <c r="IP139" s="413">
        <f t="shared" si="138"/>
        <v>853</v>
      </c>
      <c r="IQ139" s="413">
        <f t="shared" si="138"/>
        <v>857</v>
      </c>
      <c r="IR139" s="413">
        <f t="shared" si="138"/>
        <v>813</v>
      </c>
      <c r="IS139" s="413">
        <f t="shared" si="138"/>
        <v>806</v>
      </c>
      <c r="IT139" s="413">
        <f t="shared" si="138"/>
        <v>755</v>
      </c>
      <c r="IU139" s="413">
        <f t="shared" si="138"/>
        <v>1158</v>
      </c>
      <c r="IV139" s="413">
        <f t="shared" si="138"/>
        <v>1244</v>
      </c>
      <c r="IW139" s="413">
        <f t="shared" si="138"/>
        <v>1223</v>
      </c>
      <c r="IX139" s="413">
        <f t="shared" si="138"/>
        <v>1322</v>
      </c>
      <c r="IY139" s="413">
        <f t="shared" si="138"/>
        <v>1204</v>
      </c>
      <c r="IZ139" s="413">
        <f t="shared" si="138"/>
        <v>1354</v>
      </c>
      <c r="JA139" s="413">
        <f t="shared" si="138"/>
        <v>1611</v>
      </c>
      <c r="JB139" s="413">
        <f t="shared" si="138"/>
        <v>1408</v>
      </c>
      <c r="JC139" s="413">
        <f t="shared" si="138"/>
        <v>1233</v>
      </c>
      <c r="JD139" s="413">
        <f t="shared" si="138"/>
        <v>1093</v>
      </c>
      <c r="JE139" s="413">
        <f t="shared" si="138"/>
        <v>1134</v>
      </c>
      <c r="JF139" s="457">
        <f t="shared" si="138"/>
        <v>1207.5</v>
      </c>
      <c r="JG139" s="413">
        <f t="shared" si="138"/>
        <v>1281</v>
      </c>
      <c r="JH139" s="413">
        <f t="shared" si="138"/>
        <v>1137</v>
      </c>
      <c r="JI139" s="413">
        <f t="shared" si="138"/>
        <v>1134</v>
      </c>
      <c r="JJ139" s="413">
        <f t="shared" si="138"/>
        <v>1239</v>
      </c>
      <c r="JK139" s="413">
        <f t="shared" si="138"/>
        <v>1129</v>
      </c>
      <c r="JL139" s="413">
        <f t="shared" si="138"/>
        <v>1009</v>
      </c>
      <c r="JM139" s="413">
        <f t="shared" si="138"/>
        <v>1159</v>
      </c>
      <c r="JN139" s="445">
        <f t="shared" si="138"/>
        <v>1215.5</v>
      </c>
      <c r="JO139" s="413">
        <f t="shared" si="138"/>
        <v>1272</v>
      </c>
      <c r="JP139" s="413">
        <f t="shared" si="138"/>
        <v>1151</v>
      </c>
      <c r="JQ139" s="413">
        <f t="shared" si="138"/>
        <v>1035</v>
      </c>
      <c r="JR139" s="413">
        <f t="shared" si="138"/>
        <v>1080</v>
      </c>
      <c r="JS139" s="413">
        <f t="shared" si="138"/>
        <v>1000</v>
      </c>
      <c r="JT139" s="413">
        <f t="shared" si="138"/>
        <v>940</v>
      </c>
      <c r="JU139" s="413">
        <f t="shared" si="138"/>
        <v>865</v>
      </c>
      <c r="JV139" s="445">
        <f t="shared" si="138"/>
        <v>912.5</v>
      </c>
      <c r="JW139" s="413">
        <f t="shared" si="138"/>
        <v>960</v>
      </c>
      <c r="JX139" s="413">
        <f t="shared" si="138"/>
        <v>953</v>
      </c>
      <c r="JY139" s="413">
        <f t="shared" si="138"/>
        <v>1007</v>
      </c>
      <c r="JZ139" s="413">
        <f t="shared" si="138"/>
        <v>1004</v>
      </c>
      <c r="KA139" s="413">
        <f t="shared" si="138"/>
        <v>1079</v>
      </c>
      <c r="KB139" s="413">
        <f t="shared" si="138"/>
        <v>1082</v>
      </c>
      <c r="KC139" s="413">
        <f t="shared" si="138"/>
        <v>1013</v>
      </c>
      <c r="KD139" s="413">
        <f t="shared" si="138"/>
        <v>1107</v>
      </c>
      <c r="KE139" s="413">
        <f t="shared" si="138"/>
        <v>1128</v>
      </c>
      <c r="KF139" s="413">
        <f t="shared" si="138"/>
        <v>1073</v>
      </c>
      <c r="KG139" s="413">
        <f t="shared" si="138"/>
        <v>1096</v>
      </c>
      <c r="KH139" s="413">
        <f t="shared" si="138"/>
        <v>1037</v>
      </c>
      <c r="KI139" s="413">
        <f t="shared" si="138"/>
        <v>1147</v>
      </c>
      <c r="KJ139" s="413">
        <f t="shared" si="138"/>
        <v>1205</v>
      </c>
      <c r="KK139" s="413">
        <f t="shared" si="138"/>
        <v>1143</v>
      </c>
      <c r="KL139" s="413">
        <f t="shared" si="138"/>
        <v>1130</v>
      </c>
      <c r="KM139" s="413">
        <f t="shared" ref="KM139:MX139" si="139">SUM(KM115:KM138)</f>
        <v>1217</v>
      </c>
      <c r="KN139" s="413">
        <f t="shared" si="139"/>
        <v>1213</v>
      </c>
      <c r="KO139" s="413">
        <f t="shared" si="139"/>
        <v>1191</v>
      </c>
      <c r="KP139" s="413">
        <f t="shared" si="139"/>
        <v>1277</v>
      </c>
      <c r="KQ139" s="413">
        <f t="shared" si="139"/>
        <v>1244</v>
      </c>
      <c r="KR139" s="413">
        <f t="shared" si="139"/>
        <v>1388</v>
      </c>
      <c r="KS139" s="413">
        <f t="shared" si="139"/>
        <v>1369</v>
      </c>
      <c r="KT139" s="413">
        <f t="shared" si="139"/>
        <v>1276</v>
      </c>
      <c r="KU139" s="413">
        <f t="shared" si="139"/>
        <v>1196</v>
      </c>
      <c r="KV139" s="413">
        <f t="shared" si="139"/>
        <v>1233</v>
      </c>
      <c r="KW139" s="413">
        <f t="shared" si="139"/>
        <v>1332</v>
      </c>
      <c r="KX139" s="413">
        <f t="shared" si="139"/>
        <v>1345</v>
      </c>
      <c r="KY139" s="413">
        <f t="shared" si="139"/>
        <v>1313</v>
      </c>
      <c r="KZ139" s="413">
        <f t="shared" si="139"/>
        <v>1288</v>
      </c>
      <c r="LA139" s="413">
        <f t="shared" si="139"/>
        <v>1286</v>
      </c>
      <c r="LB139" s="413">
        <f t="shared" si="139"/>
        <v>1278</v>
      </c>
      <c r="LC139" s="413">
        <f t="shared" si="139"/>
        <v>1259</v>
      </c>
      <c r="LD139" s="413">
        <f t="shared" si="139"/>
        <v>1247</v>
      </c>
      <c r="LE139" s="413">
        <f t="shared" si="139"/>
        <v>1248</v>
      </c>
      <c r="LF139" s="413">
        <f t="shared" si="139"/>
        <v>1247</v>
      </c>
      <c r="LG139" s="413">
        <f t="shared" si="139"/>
        <v>1231</v>
      </c>
      <c r="LH139" s="413">
        <f t="shared" si="139"/>
        <v>1210</v>
      </c>
      <c r="LI139" s="413">
        <f t="shared" si="139"/>
        <v>1184</v>
      </c>
      <c r="LJ139" s="413">
        <f t="shared" si="139"/>
        <v>1180</v>
      </c>
      <c r="LK139" s="413">
        <f t="shared" si="139"/>
        <v>1275</v>
      </c>
      <c r="LL139" s="413">
        <f t="shared" si="139"/>
        <v>1146</v>
      </c>
      <c r="LM139" s="413">
        <f t="shared" si="139"/>
        <v>1159</v>
      </c>
      <c r="LN139" s="413">
        <f t="shared" si="139"/>
        <v>1229</v>
      </c>
      <c r="LO139" s="413">
        <f t="shared" si="139"/>
        <v>1328</v>
      </c>
      <c r="LP139" s="413">
        <f t="shared" si="139"/>
        <v>1184</v>
      </c>
      <c r="LQ139" s="413">
        <f t="shared" si="139"/>
        <v>1072</v>
      </c>
      <c r="LR139" s="413">
        <f t="shared" si="139"/>
        <v>1072</v>
      </c>
      <c r="LS139" s="413">
        <f t="shared" si="139"/>
        <v>1066</v>
      </c>
      <c r="LT139" s="413">
        <f t="shared" si="139"/>
        <v>1146</v>
      </c>
      <c r="LU139" s="413">
        <f t="shared" si="139"/>
        <v>953</v>
      </c>
      <c r="LV139" s="413">
        <f t="shared" si="139"/>
        <v>981</v>
      </c>
      <c r="LW139" s="413">
        <f t="shared" si="139"/>
        <v>988</v>
      </c>
      <c r="LX139" s="413">
        <f t="shared" si="139"/>
        <v>991</v>
      </c>
      <c r="LY139" s="413">
        <f t="shared" si="139"/>
        <v>875</v>
      </c>
      <c r="LZ139" s="413">
        <f t="shared" si="139"/>
        <v>900</v>
      </c>
      <c r="MA139" s="413">
        <f t="shared" si="139"/>
        <v>966</v>
      </c>
      <c r="MB139" s="413">
        <f t="shared" si="139"/>
        <v>997</v>
      </c>
      <c r="MC139" s="413">
        <f t="shared" si="139"/>
        <v>982</v>
      </c>
      <c r="MD139" s="413">
        <f t="shared" si="139"/>
        <v>896</v>
      </c>
      <c r="ME139" s="413">
        <f t="shared" si="139"/>
        <v>1036</v>
      </c>
      <c r="MF139" s="413">
        <f t="shared" si="139"/>
        <v>1039</v>
      </c>
      <c r="MG139" s="413">
        <f t="shared" si="139"/>
        <v>1003</v>
      </c>
      <c r="MH139" s="413">
        <f t="shared" si="139"/>
        <v>945</v>
      </c>
      <c r="MI139" s="413">
        <f t="shared" si="139"/>
        <v>945</v>
      </c>
      <c r="MJ139" s="413">
        <f t="shared" si="139"/>
        <v>1026</v>
      </c>
      <c r="MK139" s="413">
        <f t="shared" si="139"/>
        <v>1057</v>
      </c>
      <c r="ML139" s="413">
        <f t="shared" si="139"/>
        <v>979</v>
      </c>
      <c r="MM139" s="413">
        <f t="shared" si="139"/>
        <v>997</v>
      </c>
      <c r="MN139" s="413">
        <f t="shared" si="139"/>
        <v>1030</v>
      </c>
      <c r="MO139" s="413">
        <f t="shared" si="139"/>
        <v>1046</v>
      </c>
      <c r="MP139" s="413">
        <f t="shared" ref="MP139" si="140">SUM(MP115:MP138)</f>
        <v>1033</v>
      </c>
      <c r="MQ139" s="413">
        <f t="shared" si="139"/>
        <v>1059</v>
      </c>
      <c r="MR139" s="413">
        <f t="shared" si="139"/>
        <v>1209</v>
      </c>
      <c r="MS139" s="413">
        <f t="shared" si="139"/>
        <v>1143</v>
      </c>
      <c r="MT139" s="413">
        <f t="shared" si="139"/>
        <v>1123</v>
      </c>
      <c r="MU139" s="413">
        <f t="shared" si="139"/>
        <v>1022</v>
      </c>
      <c r="MV139" s="413">
        <f t="shared" si="139"/>
        <v>1098</v>
      </c>
      <c r="MW139" s="413">
        <f t="shared" si="139"/>
        <v>1193</v>
      </c>
      <c r="MX139" s="413">
        <f t="shared" si="139"/>
        <v>1121</v>
      </c>
      <c r="MY139" s="413">
        <f t="shared" ref="MY139:PJ139" si="141">SUM(MY115:MY138)</f>
        <v>1170</v>
      </c>
      <c r="MZ139" s="413">
        <f t="shared" si="141"/>
        <v>1146</v>
      </c>
      <c r="NA139" s="413">
        <f t="shared" si="141"/>
        <v>1230</v>
      </c>
      <c r="NB139" s="413">
        <f t="shared" si="141"/>
        <v>1191</v>
      </c>
      <c r="NC139" s="413">
        <f t="shared" si="141"/>
        <v>1031</v>
      </c>
      <c r="ND139" s="413">
        <f t="shared" si="141"/>
        <v>1061</v>
      </c>
      <c r="NE139" s="413">
        <f t="shared" si="141"/>
        <v>1183</v>
      </c>
      <c r="NF139" s="413">
        <f t="shared" si="141"/>
        <v>1133</v>
      </c>
      <c r="NG139" s="413">
        <f t="shared" si="141"/>
        <v>1150</v>
      </c>
      <c r="NH139" s="413">
        <f t="shared" si="141"/>
        <v>1132</v>
      </c>
      <c r="NI139" s="413">
        <f t="shared" si="141"/>
        <v>1182</v>
      </c>
      <c r="NJ139" s="413">
        <f t="shared" si="141"/>
        <v>1195</v>
      </c>
      <c r="NK139" s="413">
        <f t="shared" si="141"/>
        <v>1185</v>
      </c>
      <c r="NL139" s="413">
        <f t="shared" si="141"/>
        <v>1023</v>
      </c>
      <c r="NM139" s="413">
        <f t="shared" si="141"/>
        <v>912</v>
      </c>
      <c r="NN139" s="413">
        <f t="shared" si="141"/>
        <v>1071</v>
      </c>
      <c r="NO139" s="413">
        <f t="shared" si="141"/>
        <v>1100</v>
      </c>
      <c r="NP139" s="413">
        <f t="shared" si="141"/>
        <v>1008</v>
      </c>
      <c r="NQ139" s="413">
        <f t="shared" si="141"/>
        <v>866</v>
      </c>
      <c r="NR139" s="413">
        <f t="shared" si="141"/>
        <v>859</v>
      </c>
      <c r="NS139" s="413">
        <f t="shared" si="141"/>
        <v>911</v>
      </c>
      <c r="NT139" s="413">
        <f t="shared" si="141"/>
        <v>967</v>
      </c>
      <c r="NU139" s="413">
        <f t="shared" si="141"/>
        <v>840</v>
      </c>
      <c r="NV139" s="413">
        <f t="shared" si="141"/>
        <v>826</v>
      </c>
      <c r="NW139" s="413">
        <f t="shared" si="141"/>
        <v>791</v>
      </c>
      <c r="NX139" s="413">
        <f t="shared" si="141"/>
        <v>825</v>
      </c>
      <c r="NY139" s="413">
        <f t="shared" si="141"/>
        <v>825</v>
      </c>
      <c r="NZ139" s="413">
        <f t="shared" si="141"/>
        <v>845</v>
      </c>
      <c r="OA139" s="413">
        <f t="shared" si="141"/>
        <v>875</v>
      </c>
      <c r="OB139" s="413">
        <f t="shared" si="141"/>
        <v>886</v>
      </c>
      <c r="OC139" s="413">
        <f t="shared" si="141"/>
        <v>899</v>
      </c>
      <c r="OD139" s="413">
        <f t="shared" si="141"/>
        <v>834</v>
      </c>
      <c r="OE139" s="413">
        <f t="shared" si="141"/>
        <v>797</v>
      </c>
      <c r="OF139" s="413">
        <f t="shared" si="141"/>
        <v>875</v>
      </c>
      <c r="OG139" s="413">
        <f t="shared" si="141"/>
        <v>858</v>
      </c>
      <c r="OH139" s="413">
        <f t="shared" si="141"/>
        <v>857</v>
      </c>
      <c r="OI139" s="413">
        <f t="shared" si="141"/>
        <v>913</v>
      </c>
      <c r="OJ139" s="413">
        <f t="shared" si="141"/>
        <v>865</v>
      </c>
      <c r="OK139" s="413">
        <f t="shared" si="141"/>
        <v>934</v>
      </c>
      <c r="OL139" s="413">
        <f t="shared" si="141"/>
        <v>887</v>
      </c>
      <c r="OM139" s="413">
        <f t="shared" si="141"/>
        <v>891</v>
      </c>
      <c r="ON139" s="413">
        <f t="shared" si="141"/>
        <v>926</v>
      </c>
      <c r="OO139" s="413">
        <f t="shared" si="141"/>
        <v>945</v>
      </c>
      <c r="OP139" s="413">
        <f t="shared" si="141"/>
        <v>907</v>
      </c>
      <c r="OQ139" s="413">
        <f t="shared" si="141"/>
        <v>890</v>
      </c>
      <c r="OR139" s="413">
        <f t="shared" si="141"/>
        <v>1014</v>
      </c>
      <c r="OS139" s="413">
        <f t="shared" si="141"/>
        <v>915</v>
      </c>
      <c r="OT139" s="413">
        <f t="shared" si="141"/>
        <v>966</v>
      </c>
      <c r="OU139" s="413">
        <f t="shared" si="141"/>
        <v>940</v>
      </c>
      <c r="OV139" s="413">
        <f t="shared" si="141"/>
        <v>1001</v>
      </c>
      <c r="OW139" s="413">
        <f t="shared" si="141"/>
        <v>1032</v>
      </c>
      <c r="OX139" s="413">
        <f t="shared" si="141"/>
        <v>1042</v>
      </c>
      <c r="OY139" s="413">
        <f t="shared" si="141"/>
        <v>998</v>
      </c>
      <c r="OZ139" s="413">
        <f t="shared" si="141"/>
        <v>954</v>
      </c>
      <c r="PA139" s="413">
        <f t="shared" si="141"/>
        <v>987</v>
      </c>
      <c r="PB139" s="413">
        <f t="shared" si="141"/>
        <v>995</v>
      </c>
      <c r="PC139" s="413">
        <f t="shared" si="141"/>
        <v>989</v>
      </c>
      <c r="PD139" s="413">
        <f t="shared" si="141"/>
        <v>843</v>
      </c>
      <c r="PE139" s="413">
        <f t="shared" si="141"/>
        <v>1013</v>
      </c>
      <c r="PF139" s="413">
        <f t="shared" si="141"/>
        <v>1020</v>
      </c>
      <c r="PG139" s="413">
        <f t="shared" si="141"/>
        <v>1041</v>
      </c>
      <c r="PH139" s="413">
        <f t="shared" si="141"/>
        <v>1062</v>
      </c>
      <c r="PI139" s="413">
        <f t="shared" si="141"/>
        <v>960</v>
      </c>
      <c r="PJ139" s="413">
        <f t="shared" si="141"/>
        <v>938</v>
      </c>
      <c r="PK139" s="413">
        <f t="shared" ref="PK139:PT139" si="142">SUM(PK115:PK138)</f>
        <v>916</v>
      </c>
      <c r="PL139" s="413">
        <f t="shared" si="142"/>
        <v>931</v>
      </c>
      <c r="PM139" s="413">
        <f t="shared" si="142"/>
        <v>864</v>
      </c>
      <c r="PN139" s="413">
        <f t="shared" si="142"/>
        <v>919</v>
      </c>
      <c r="PO139" s="413">
        <f t="shared" si="142"/>
        <v>961</v>
      </c>
      <c r="PP139" s="413">
        <f t="shared" si="142"/>
        <v>975</v>
      </c>
      <c r="PQ139" s="413">
        <f t="shared" si="142"/>
        <v>846</v>
      </c>
      <c r="PR139" s="413">
        <f t="shared" si="142"/>
        <v>836</v>
      </c>
      <c r="PS139" s="413">
        <f t="shared" si="142"/>
        <v>854</v>
      </c>
      <c r="PT139" s="413">
        <f t="shared" si="142"/>
        <v>844</v>
      </c>
      <c r="PU139" s="142">
        <f t="shared" ref="PU139:QA139" si="143">SUM(PU115:PU138)</f>
        <v>771</v>
      </c>
      <c r="PV139" s="142">
        <f t="shared" si="143"/>
        <v>725</v>
      </c>
      <c r="PW139" s="142">
        <f t="shared" si="143"/>
        <v>736</v>
      </c>
      <c r="PX139" s="142">
        <f t="shared" si="143"/>
        <v>649</v>
      </c>
      <c r="PY139" s="142">
        <f t="shared" si="143"/>
        <v>640</v>
      </c>
      <c r="PZ139" s="142">
        <f t="shared" si="143"/>
        <v>606</v>
      </c>
      <c r="QA139" s="142">
        <f t="shared" si="143"/>
        <v>682</v>
      </c>
      <c r="QB139" s="142">
        <f t="shared" ref="QB139:QG139" si="144">SUM(QB115:QB138)</f>
        <v>765</v>
      </c>
      <c r="QC139" s="142">
        <f t="shared" si="144"/>
        <v>780</v>
      </c>
      <c r="QD139" s="142">
        <f t="shared" si="144"/>
        <v>747</v>
      </c>
      <c r="QE139" s="142">
        <f t="shared" si="144"/>
        <v>714</v>
      </c>
      <c r="QF139" s="142">
        <f t="shared" si="144"/>
        <v>831</v>
      </c>
      <c r="QG139" s="142">
        <f t="shared" si="144"/>
        <v>877</v>
      </c>
      <c r="QH139" s="142">
        <f>SUM(QH115:QH138)</f>
        <v>816</v>
      </c>
      <c r="QI139" s="142">
        <f>SUM(QI115:QI138)</f>
        <v>836</v>
      </c>
      <c r="QJ139" s="142">
        <f>SUM(QJ115:QJ138)</f>
        <v>789</v>
      </c>
      <c r="QK139" s="142">
        <f>SUM(QK115:QK138)</f>
        <v>793</v>
      </c>
      <c r="QL139" s="144">
        <v>754</v>
      </c>
      <c r="QM139" s="144">
        <f t="shared" ref="QM139:QR139" si="145">SUM(QM115:QM138)</f>
        <v>702</v>
      </c>
      <c r="QN139" s="144">
        <f t="shared" si="145"/>
        <v>769</v>
      </c>
      <c r="QO139" s="144">
        <f t="shared" si="145"/>
        <v>827</v>
      </c>
      <c r="QP139" s="144">
        <f t="shared" si="145"/>
        <v>839</v>
      </c>
      <c r="QQ139" s="144">
        <f t="shared" si="145"/>
        <v>833</v>
      </c>
      <c r="QR139" s="144">
        <f t="shared" si="145"/>
        <v>524</v>
      </c>
    </row>
    <row r="140" spans="1:460" s="144" customFormat="1" x14ac:dyDescent="0.2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460" s="144" customFormat="1" x14ac:dyDescent="0.2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460" x14ac:dyDescent="0.2">
      <c r="A142" s="55"/>
      <c r="B142" s="1">
        <v>1</v>
      </c>
      <c r="C142" s="166">
        <f t="shared" ref="C142:C165" ca="1" si="146">OFFSET($F$141,$B142,$E$4)</f>
        <v>96</v>
      </c>
      <c r="D142" s="167">
        <f ca="1">IF(C7&gt;0,C142/C7,0)</f>
        <v>0.29268292682926828</v>
      </c>
      <c r="E142" s="187">
        <f ca="1">IF(D142&gt;=$D$141,RANK(D142,$D$142:$D$165,1),1)</f>
        <v>22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4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1">
        <f t="shared" ref="OY142:OY165" si="148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341">
        <f t="shared" ref="PG142:PG165" si="149">SUM(PF142+PH142)/2</f>
        <v>63</v>
      </c>
      <c r="PH142">
        <v>56</v>
      </c>
      <c r="PI142">
        <v>59</v>
      </c>
      <c r="PJ142" s="341">
        <f t="shared" ref="PJ142:PJ165" si="150">SUM(PI142+PK142)/2</f>
        <v>76.5</v>
      </c>
      <c r="PK142">
        <v>94</v>
      </c>
      <c r="PL142">
        <v>84</v>
      </c>
      <c r="PM142">
        <v>60</v>
      </c>
      <c r="PN142">
        <v>78</v>
      </c>
      <c r="PO142" s="471">
        <v>103</v>
      </c>
      <c r="PP142">
        <v>105</v>
      </c>
      <c r="PQ142">
        <v>63</v>
      </c>
      <c r="PR142">
        <v>49</v>
      </c>
      <c r="PS142">
        <v>57</v>
      </c>
      <c r="PT142">
        <v>75</v>
      </c>
      <c r="PU142">
        <v>61</v>
      </c>
      <c r="PV142">
        <v>60</v>
      </c>
      <c r="PW142">
        <v>72</v>
      </c>
      <c r="PX142">
        <v>67</v>
      </c>
      <c r="PY142">
        <v>72</v>
      </c>
      <c r="PZ142">
        <v>41</v>
      </c>
      <c r="QA142">
        <v>45</v>
      </c>
      <c r="QB142">
        <v>68</v>
      </c>
      <c r="QC142">
        <v>85</v>
      </c>
      <c r="QD142">
        <v>47</v>
      </c>
      <c r="QE142">
        <v>47</v>
      </c>
      <c r="QF142">
        <v>56</v>
      </c>
      <c r="QG142">
        <v>71</v>
      </c>
      <c r="QH142">
        <v>72</v>
      </c>
      <c r="QI142">
        <v>59</v>
      </c>
      <c r="QJ142">
        <v>46</v>
      </c>
      <c r="QK142">
        <v>70</v>
      </c>
      <c r="QL142">
        <v>71</v>
      </c>
      <c r="QM142">
        <v>59</v>
      </c>
      <c r="QN142">
        <v>63</v>
      </c>
      <c r="QO142">
        <v>71</v>
      </c>
      <c r="QP142">
        <v>99</v>
      </c>
      <c r="QQ142">
        <v>84</v>
      </c>
      <c r="QR142">
        <v>96</v>
      </c>
    </row>
    <row r="143" spans="1:460" x14ac:dyDescent="0.2">
      <c r="B143" s="1">
        <v>2</v>
      </c>
      <c r="C143" s="166">
        <f t="shared" ca="1" si="146"/>
        <v>35</v>
      </c>
      <c r="D143" s="167">
        <f t="shared" ref="D143:D166" ca="1" si="151">IF(C8&gt;0,C143/C8,0)</f>
        <v>0.34653465346534651</v>
      </c>
      <c r="E143" s="187">
        <f t="shared" ref="E143:E165" ca="1" si="152">IF(D143&gt;=$D$141,RANK(D143,$D$142:$D$165,1),1)</f>
        <v>23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4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53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54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55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56">ROUND(AVERAGE(KP143:KY143,LJ143),0)</f>
        <v>31</v>
      </c>
      <c r="LA143" s="476">
        <f t="shared" ref="LA143:LA165" si="157">ROUND(AVERAGE(KQ143:KY143,LJ143:LK143),0)</f>
        <v>34</v>
      </c>
      <c r="LB143" s="476">
        <f t="shared" ref="LB143:LB165" si="158">ROUND(AVERAGE(KR143:KY143,LJ143:LL143),0)</f>
        <v>37</v>
      </c>
      <c r="LC143" s="476">
        <f t="shared" ref="LC143:LC165" si="159">ROUND(AVERAGE(KS143:KY143,LJ143:LM143),0)</f>
        <v>39</v>
      </c>
      <c r="LD143" s="476">
        <f t="shared" ref="LD143:LD165" si="160">ROUND(AVERAGE(KT143:KY143,LJ143:LN143),0)</f>
        <v>42</v>
      </c>
      <c r="LE143" s="476">
        <f t="shared" ref="LE143:LE165" si="161">ROUND(AVERAGE(KU143:KY143,LJ143:LO143),0)</f>
        <v>44</v>
      </c>
      <c r="LF143" s="476">
        <f t="shared" ref="LF143:LF165" si="162">ROUND(AVERAGE(KV143:KY143,LJ143:LP143),0)</f>
        <v>46</v>
      </c>
      <c r="LG143" s="476">
        <f t="shared" ref="LG143:LG165" si="163">ROUND(AVERAGE(KW143:KY143,LJ143:LQ143),0)</f>
        <v>48</v>
      </c>
      <c r="LH143" s="476">
        <f t="shared" ref="LH143:LH165" si="164">ROUND(AVERAGE(KX143:KY143,LJ143:LR143),0)</f>
        <v>49</v>
      </c>
      <c r="LI143" s="476">
        <f t="shared" ref="LI143:LI165" si="165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1">
        <f t="shared" si="148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341">
        <f t="shared" si="149"/>
        <v>43.5</v>
      </c>
      <c r="PH143">
        <v>47</v>
      </c>
      <c r="PI143">
        <v>38</v>
      </c>
      <c r="PJ143" s="341">
        <f t="shared" si="150"/>
        <v>35.5</v>
      </c>
      <c r="PK143">
        <v>33</v>
      </c>
      <c r="PL143">
        <v>37</v>
      </c>
      <c r="PM143">
        <v>35</v>
      </c>
      <c r="PN143">
        <v>31</v>
      </c>
      <c r="PO143" s="471">
        <v>28</v>
      </c>
      <c r="PP143">
        <v>33</v>
      </c>
      <c r="PQ143">
        <v>26</v>
      </c>
      <c r="PR143">
        <v>28</v>
      </c>
      <c r="PS143">
        <v>33</v>
      </c>
      <c r="PT143">
        <v>35</v>
      </c>
      <c r="PU143">
        <v>34</v>
      </c>
      <c r="PV143">
        <v>29</v>
      </c>
      <c r="PW143">
        <v>35</v>
      </c>
      <c r="PX143">
        <v>31</v>
      </c>
      <c r="PY143">
        <v>30</v>
      </c>
      <c r="PZ143">
        <v>22</v>
      </c>
      <c r="QA143">
        <v>19</v>
      </c>
      <c r="QB143">
        <v>27</v>
      </c>
      <c r="QC143">
        <v>30</v>
      </c>
      <c r="QD143">
        <v>23</v>
      </c>
      <c r="QE143">
        <v>24</v>
      </c>
      <c r="QF143">
        <v>28</v>
      </c>
      <c r="QG143">
        <v>37</v>
      </c>
      <c r="QH143">
        <v>31</v>
      </c>
      <c r="QI143">
        <v>29</v>
      </c>
      <c r="QJ143">
        <v>30</v>
      </c>
      <c r="QK143">
        <v>34</v>
      </c>
      <c r="QL143">
        <v>40</v>
      </c>
      <c r="QM143">
        <v>36</v>
      </c>
      <c r="QN143">
        <v>35</v>
      </c>
      <c r="QO143">
        <v>43</v>
      </c>
      <c r="QP143">
        <v>49</v>
      </c>
      <c r="QQ143">
        <v>35</v>
      </c>
      <c r="QR143">
        <v>35</v>
      </c>
    </row>
    <row r="144" spans="1:460" x14ac:dyDescent="0.2">
      <c r="A144" s="55"/>
      <c r="B144" s="1">
        <v>3</v>
      </c>
      <c r="C144" s="166">
        <f t="shared" ca="1" si="146"/>
        <v>9</v>
      </c>
      <c r="D144" s="167">
        <f t="shared" ca="1" si="151"/>
        <v>0.15789473684210525</v>
      </c>
      <c r="E144" s="187">
        <f t="shared" ca="1" si="152"/>
        <v>14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4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53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54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55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56"/>
        <v>13</v>
      </c>
      <c r="LA144" s="476">
        <f t="shared" si="157"/>
        <v>15</v>
      </c>
      <c r="LB144" s="476">
        <f t="shared" si="158"/>
        <v>16</v>
      </c>
      <c r="LC144" s="476">
        <f t="shared" si="159"/>
        <v>17</v>
      </c>
      <c r="LD144" s="476">
        <f t="shared" si="160"/>
        <v>18</v>
      </c>
      <c r="LE144" s="476">
        <f t="shared" si="161"/>
        <v>19</v>
      </c>
      <c r="LF144" s="476">
        <f t="shared" si="162"/>
        <v>21</v>
      </c>
      <c r="LG144" s="476">
        <f t="shared" si="163"/>
        <v>21</v>
      </c>
      <c r="LH144" s="476">
        <f t="shared" si="164"/>
        <v>22</v>
      </c>
      <c r="LI144" s="476">
        <f t="shared" si="165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1">
        <f t="shared" si="148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341">
        <f t="shared" si="149"/>
        <v>14.5</v>
      </c>
      <c r="PH144">
        <v>4</v>
      </c>
      <c r="PI144">
        <v>9</v>
      </c>
      <c r="PJ144" s="341">
        <f t="shared" si="150"/>
        <v>14</v>
      </c>
      <c r="PK144">
        <v>19</v>
      </c>
      <c r="PL144">
        <v>21</v>
      </c>
      <c r="PM144">
        <v>2</v>
      </c>
      <c r="PN144">
        <v>3</v>
      </c>
      <c r="PO144" s="471">
        <v>4</v>
      </c>
      <c r="PP144">
        <v>8</v>
      </c>
      <c r="PQ144">
        <v>1</v>
      </c>
      <c r="PR144">
        <v>4</v>
      </c>
      <c r="PS144">
        <v>3</v>
      </c>
      <c r="PT144">
        <v>12</v>
      </c>
      <c r="PU144">
        <v>8</v>
      </c>
      <c r="PV144">
        <v>9</v>
      </c>
      <c r="PW144">
        <v>8</v>
      </c>
      <c r="PX144">
        <v>13</v>
      </c>
      <c r="PY144">
        <v>14</v>
      </c>
      <c r="PZ144">
        <v>5</v>
      </c>
      <c r="QA144">
        <v>5</v>
      </c>
      <c r="QB144">
        <v>9</v>
      </c>
      <c r="QC144">
        <v>16</v>
      </c>
      <c r="QD144">
        <v>11</v>
      </c>
      <c r="QE144">
        <v>9</v>
      </c>
      <c r="QF144">
        <v>9</v>
      </c>
      <c r="QG144">
        <v>13</v>
      </c>
      <c r="QH144">
        <v>5</v>
      </c>
      <c r="QI144">
        <v>9</v>
      </c>
      <c r="QJ144">
        <v>8</v>
      </c>
      <c r="QK144">
        <v>11</v>
      </c>
      <c r="QL144">
        <v>15</v>
      </c>
      <c r="QM144">
        <v>5</v>
      </c>
      <c r="QN144">
        <v>10</v>
      </c>
      <c r="QO144">
        <v>10</v>
      </c>
      <c r="QP144">
        <v>11</v>
      </c>
      <c r="QQ144">
        <v>6</v>
      </c>
      <c r="QR144">
        <v>9</v>
      </c>
    </row>
    <row r="145" spans="1:460" x14ac:dyDescent="0.2">
      <c r="B145" s="1">
        <v>4</v>
      </c>
      <c r="C145" s="166">
        <f t="shared" ca="1" si="146"/>
        <v>75</v>
      </c>
      <c r="D145" s="167">
        <f t="shared" ca="1" si="151"/>
        <v>0.5357142857142857</v>
      </c>
      <c r="E145" s="187">
        <f t="shared" ca="1" si="152"/>
        <v>24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4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53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54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55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56"/>
        <v>27</v>
      </c>
      <c r="LA145" s="476">
        <f t="shared" si="157"/>
        <v>31</v>
      </c>
      <c r="LB145" s="476">
        <f t="shared" si="158"/>
        <v>34</v>
      </c>
      <c r="LC145" s="476">
        <f t="shared" si="159"/>
        <v>37</v>
      </c>
      <c r="LD145" s="476">
        <f t="shared" si="160"/>
        <v>40</v>
      </c>
      <c r="LE145" s="476">
        <f t="shared" si="161"/>
        <v>42</v>
      </c>
      <c r="LF145" s="476">
        <f t="shared" si="162"/>
        <v>45</v>
      </c>
      <c r="LG145" s="476">
        <f t="shared" si="163"/>
        <v>47</v>
      </c>
      <c r="LH145" s="476">
        <f t="shared" si="164"/>
        <v>49</v>
      </c>
      <c r="LI145" s="476">
        <f t="shared" si="165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1">
        <f t="shared" si="148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341">
        <f t="shared" si="149"/>
        <v>46</v>
      </c>
      <c r="PH145">
        <v>46</v>
      </c>
      <c r="PI145">
        <v>47</v>
      </c>
      <c r="PJ145" s="341">
        <f t="shared" si="150"/>
        <v>50</v>
      </c>
      <c r="PK145">
        <v>53</v>
      </c>
      <c r="PL145">
        <v>51</v>
      </c>
      <c r="PM145">
        <v>55</v>
      </c>
      <c r="PN145">
        <v>52</v>
      </c>
      <c r="PO145" s="471">
        <v>49</v>
      </c>
      <c r="PP145">
        <v>52</v>
      </c>
      <c r="PQ145">
        <v>57</v>
      </c>
      <c r="PR145">
        <v>57</v>
      </c>
      <c r="PS145">
        <v>54</v>
      </c>
      <c r="PT145">
        <v>56</v>
      </c>
      <c r="PU145">
        <v>53</v>
      </c>
      <c r="PV145">
        <v>47</v>
      </c>
      <c r="PW145">
        <v>49</v>
      </c>
      <c r="PX145">
        <v>52</v>
      </c>
      <c r="PY145">
        <v>56</v>
      </c>
      <c r="PZ145">
        <v>57</v>
      </c>
      <c r="QA145">
        <v>60</v>
      </c>
      <c r="QB145">
        <v>56</v>
      </c>
      <c r="QC145">
        <v>60</v>
      </c>
      <c r="QD145">
        <v>59</v>
      </c>
      <c r="QE145">
        <v>61</v>
      </c>
      <c r="QF145">
        <v>59</v>
      </c>
      <c r="QG145">
        <v>63</v>
      </c>
      <c r="QH145">
        <v>62</v>
      </c>
      <c r="QI145">
        <v>67</v>
      </c>
      <c r="QJ145">
        <v>70</v>
      </c>
      <c r="QK145">
        <v>67</v>
      </c>
      <c r="QL145">
        <v>73</v>
      </c>
      <c r="QM145">
        <v>70</v>
      </c>
      <c r="QN145">
        <v>74</v>
      </c>
      <c r="QO145">
        <v>75</v>
      </c>
      <c r="QP145">
        <v>78</v>
      </c>
      <c r="QQ145">
        <v>71</v>
      </c>
      <c r="QR145">
        <v>75</v>
      </c>
    </row>
    <row r="146" spans="1:460" s="144" customFormat="1" x14ac:dyDescent="0.2">
      <c r="A146" s="55"/>
      <c r="B146" s="318">
        <v>5</v>
      </c>
      <c r="C146" s="319">
        <f t="shared" ca="1" si="146"/>
        <v>58</v>
      </c>
      <c r="D146" s="320">
        <f t="shared" ca="1" si="151"/>
        <v>0.17682926829268292</v>
      </c>
      <c r="E146" s="323">
        <f t="shared" ca="1" si="152"/>
        <v>17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47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53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54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55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56"/>
        <v>79</v>
      </c>
      <c r="LA146" s="476">
        <f t="shared" si="157"/>
        <v>80</v>
      </c>
      <c r="LB146" s="476">
        <f t="shared" si="158"/>
        <v>81</v>
      </c>
      <c r="LC146" s="476">
        <f t="shared" si="159"/>
        <v>82</v>
      </c>
      <c r="LD146" s="476">
        <f t="shared" si="160"/>
        <v>83</v>
      </c>
      <c r="LE146" s="476">
        <f t="shared" si="161"/>
        <v>83</v>
      </c>
      <c r="LF146" s="476">
        <f t="shared" si="162"/>
        <v>82</v>
      </c>
      <c r="LG146" s="476">
        <f t="shared" si="163"/>
        <v>81</v>
      </c>
      <c r="LH146" s="476">
        <f t="shared" si="164"/>
        <v>79</v>
      </c>
      <c r="LI146" s="476">
        <f t="shared" si="165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  <c r="OU146" s="144">
        <v>147</v>
      </c>
      <c r="OV146" s="144">
        <v>156</v>
      </c>
      <c r="OW146" s="144">
        <v>151</v>
      </c>
      <c r="OX146" s="144">
        <v>152</v>
      </c>
      <c r="OY146" s="341">
        <f t="shared" si="148"/>
        <v>155.5</v>
      </c>
      <c r="OZ146" s="144">
        <v>159</v>
      </c>
      <c r="PA146" s="144">
        <v>161</v>
      </c>
      <c r="PB146" s="144">
        <v>168</v>
      </c>
      <c r="PC146" s="144">
        <v>161</v>
      </c>
      <c r="PD146" s="144">
        <v>170</v>
      </c>
      <c r="PE146" s="144">
        <v>148</v>
      </c>
      <c r="PF146" s="144">
        <v>147</v>
      </c>
      <c r="PG146" s="341">
        <f t="shared" si="149"/>
        <v>148.5</v>
      </c>
      <c r="PH146" s="144">
        <v>150</v>
      </c>
      <c r="PI146" s="144">
        <v>134</v>
      </c>
      <c r="PJ146" s="341">
        <f t="shared" si="150"/>
        <v>136.5</v>
      </c>
      <c r="PK146" s="144">
        <v>139</v>
      </c>
      <c r="PL146" s="144">
        <v>128</v>
      </c>
      <c r="PM146" s="144">
        <v>128</v>
      </c>
      <c r="PN146" s="144">
        <v>112</v>
      </c>
      <c r="PO146" s="471">
        <v>131</v>
      </c>
      <c r="PP146" s="144">
        <v>151</v>
      </c>
      <c r="PQ146" s="144">
        <v>135</v>
      </c>
      <c r="PR146" s="144">
        <v>125</v>
      </c>
      <c r="PS146" s="144">
        <v>119</v>
      </c>
      <c r="PT146" s="144">
        <v>124</v>
      </c>
      <c r="PU146" s="144">
        <v>120</v>
      </c>
      <c r="PV146" s="144">
        <v>113</v>
      </c>
      <c r="PW146" s="144">
        <v>85</v>
      </c>
      <c r="PX146" s="144">
        <v>79</v>
      </c>
      <c r="PY146" s="144">
        <v>87</v>
      </c>
      <c r="PZ146" s="144">
        <v>80</v>
      </c>
      <c r="QA146" s="144">
        <v>62</v>
      </c>
      <c r="QB146" s="144">
        <v>72</v>
      </c>
      <c r="QC146" s="144">
        <v>68</v>
      </c>
      <c r="QD146" s="144">
        <v>60</v>
      </c>
      <c r="QE146" s="144">
        <v>52</v>
      </c>
      <c r="QF146" s="144">
        <v>52</v>
      </c>
      <c r="QG146" s="144">
        <v>54</v>
      </c>
      <c r="QH146" s="144">
        <v>55</v>
      </c>
      <c r="QI146" s="144">
        <v>58</v>
      </c>
      <c r="QJ146" s="144">
        <v>57</v>
      </c>
      <c r="QK146" s="144">
        <v>56</v>
      </c>
      <c r="QL146" s="144">
        <v>66</v>
      </c>
      <c r="QM146" s="144">
        <v>67</v>
      </c>
      <c r="QN146" s="144">
        <v>67</v>
      </c>
      <c r="QO146" s="144">
        <v>60</v>
      </c>
      <c r="QP146" s="144">
        <v>55</v>
      </c>
      <c r="QQ146" s="144">
        <v>60</v>
      </c>
      <c r="QR146" s="144">
        <v>58</v>
      </c>
    </row>
    <row r="147" spans="1:460" s="144" customFormat="1" x14ac:dyDescent="0.2">
      <c r="A147" s="318"/>
      <c r="B147" s="318">
        <v>6</v>
      </c>
      <c r="C147" s="319">
        <f t="shared" ca="1" si="146"/>
        <v>6</v>
      </c>
      <c r="D147" s="320">
        <f t="shared" ca="1" si="151"/>
        <v>0.13333333333333333</v>
      </c>
      <c r="E147" s="323">
        <f t="shared" ca="1" si="152"/>
        <v>12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47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53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54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55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56"/>
        <v>35</v>
      </c>
      <c r="LA147" s="476">
        <f t="shared" si="157"/>
        <v>32</v>
      </c>
      <c r="LB147" s="476">
        <f t="shared" si="158"/>
        <v>30</v>
      </c>
      <c r="LC147" s="476">
        <f t="shared" si="159"/>
        <v>30</v>
      </c>
      <c r="LD147" s="476">
        <f t="shared" si="160"/>
        <v>29</v>
      </c>
      <c r="LE147" s="476">
        <f t="shared" si="161"/>
        <v>27</v>
      </c>
      <c r="LF147" s="476">
        <f t="shared" si="162"/>
        <v>24</v>
      </c>
      <c r="LG147" s="476">
        <f t="shared" si="163"/>
        <v>21</v>
      </c>
      <c r="LH147" s="476">
        <f t="shared" si="164"/>
        <v>20</v>
      </c>
      <c r="LI147" s="476">
        <f t="shared" si="165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  <c r="OU147" s="144">
        <v>14</v>
      </c>
      <c r="OV147" s="144">
        <v>16</v>
      </c>
      <c r="OW147" s="144">
        <v>11</v>
      </c>
      <c r="OX147" s="144">
        <v>12</v>
      </c>
      <c r="OY147" s="341">
        <f t="shared" si="148"/>
        <v>12.5</v>
      </c>
      <c r="OZ147" s="144">
        <v>13</v>
      </c>
      <c r="PA147" s="144">
        <v>16</v>
      </c>
      <c r="PB147" s="144">
        <v>15</v>
      </c>
      <c r="PC147" s="144">
        <v>19</v>
      </c>
      <c r="PD147" s="144">
        <v>16</v>
      </c>
      <c r="PE147" s="144">
        <v>17</v>
      </c>
      <c r="PF147" s="144">
        <v>12</v>
      </c>
      <c r="PG147" s="341">
        <f t="shared" si="149"/>
        <v>13</v>
      </c>
      <c r="PH147" s="144">
        <v>14</v>
      </c>
      <c r="PI147" s="144">
        <v>15</v>
      </c>
      <c r="PJ147" s="341">
        <f t="shared" si="150"/>
        <v>10</v>
      </c>
      <c r="PK147" s="144">
        <v>5</v>
      </c>
      <c r="PL147" s="144">
        <v>8</v>
      </c>
      <c r="PM147" s="144">
        <v>7</v>
      </c>
      <c r="PN147" s="144">
        <v>8</v>
      </c>
      <c r="PO147" s="471">
        <v>9</v>
      </c>
      <c r="PP147" s="144">
        <v>13</v>
      </c>
      <c r="PQ147" s="144">
        <v>11</v>
      </c>
      <c r="PR147" s="144">
        <v>11</v>
      </c>
      <c r="PS147" s="144">
        <v>12</v>
      </c>
      <c r="PT147" s="144">
        <v>8</v>
      </c>
      <c r="PU147" s="144">
        <v>6</v>
      </c>
      <c r="PV147" s="144">
        <v>8</v>
      </c>
      <c r="PW147" s="144">
        <v>10</v>
      </c>
      <c r="PX147" s="144">
        <v>8</v>
      </c>
      <c r="PY147" s="144">
        <v>3</v>
      </c>
      <c r="PZ147" s="144">
        <v>7</v>
      </c>
      <c r="QA147" s="144">
        <v>7</v>
      </c>
      <c r="QB147" s="144">
        <v>8</v>
      </c>
      <c r="QC147" s="144">
        <v>6</v>
      </c>
      <c r="QD147" s="144">
        <v>5</v>
      </c>
      <c r="QE147" s="144">
        <v>3</v>
      </c>
      <c r="QF147" s="144">
        <v>2</v>
      </c>
      <c r="QG147" s="144">
        <v>6</v>
      </c>
      <c r="QH147" s="144">
        <v>10</v>
      </c>
      <c r="QI147" s="144">
        <v>12</v>
      </c>
      <c r="QJ147" s="144">
        <v>16</v>
      </c>
      <c r="QK147" s="144">
        <v>10</v>
      </c>
      <c r="QL147" s="144">
        <v>6</v>
      </c>
      <c r="QM147" s="144">
        <v>6</v>
      </c>
      <c r="QN147" s="144">
        <v>3</v>
      </c>
      <c r="QO147" s="144">
        <v>3</v>
      </c>
      <c r="QP147" s="144">
        <v>5</v>
      </c>
      <c r="QQ147" s="144">
        <v>6</v>
      </c>
      <c r="QR147" s="144">
        <v>6</v>
      </c>
    </row>
    <row r="148" spans="1:460" s="144" customFormat="1" x14ac:dyDescent="0.2">
      <c r="A148" s="55"/>
      <c r="B148" s="318">
        <v>7</v>
      </c>
      <c r="C148" s="319">
        <f t="shared" ca="1" si="146"/>
        <v>16</v>
      </c>
      <c r="D148" s="320">
        <f t="shared" ca="1" si="151"/>
        <v>0.19047619047619047</v>
      </c>
      <c r="E148" s="323">
        <f t="shared" ca="1" si="152"/>
        <v>18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47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53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54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55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56"/>
        <v>13</v>
      </c>
      <c r="LA148" s="476">
        <f t="shared" si="157"/>
        <v>13</v>
      </c>
      <c r="LB148" s="476">
        <f t="shared" si="158"/>
        <v>14</v>
      </c>
      <c r="LC148" s="476">
        <f t="shared" si="159"/>
        <v>14</v>
      </c>
      <c r="LD148" s="476">
        <f t="shared" si="160"/>
        <v>13</v>
      </c>
      <c r="LE148" s="476">
        <f t="shared" si="161"/>
        <v>13</v>
      </c>
      <c r="LF148" s="476">
        <f t="shared" si="162"/>
        <v>12</v>
      </c>
      <c r="LG148" s="476">
        <f t="shared" si="163"/>
        <v>12</v>
      </c>
      <c r="LH148" s="476">
        <f t="shared" si="164"/>
        <v>12</v>
      </c>
      <c r="LI148" s="476">
        <f t="shared" si="165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  <c r="OU148" s="144">
        <v>36</v>
      </c>
      <c r="OV148" s="144">
        <v>29</v>
      </c>
      <c r="OW148" s="144">
        <v>30</v>
      </c>
      <c r="OX148" s="144">
        <v>21</v>
      </c>
      <c r="OY148" s="341">
        <f t="shared" si="148"/>
        <v>17.5</v>
      </c>
      <c r="OZ148" s="144">
        <v>14</v>
      </c>
      <c r="PA148" s="144">
        <v>13</v>
      </c>
      <c r="PB148" s="144">
        <v>14</v>
      </c>
      <c r="PC148" s="144">
        <v>17</v>
      </c>
      <c r="PD148" s="144">
        <v>18</v>
      </c>
      <c r="PE148" s="144">
        <v>19</v>
      </c>
      <c r="PF148" s="144">
        <v>20</v>
      </c>
      <c r="PG148" s="341">
        <f t="shared" si="149"/>
        <v>21.5</v>
      </c>
      <c r="PH148" s="144">
        <v>23</v>
      </c>
      <c r="PI148" s="144">
        <v>22</v>
      </c>
      <c r="PJ148" s="341">
        <f t="shared" si="150"/>
        <v>25.5</v>
      </c>
      <c r="PK148" s="144">
        <v>29</v>
      </c>
      <c r="PL148" s="144">
        <v>32</v>
      </c>
      <c r="PM148" s="144">
        <v>30</v>
      </c>
      <c r="PN148" s="144">
        <v>24</v>
      </c>
      <c r="PO148" s="471">
        <v>27</v>
      </c>
      <c r="PP148" s="144">
        <v>24</v>
      </c>
      <c r="PQ148" s="144">
        <v>12</v>
      </c>
      <c r="PR148" s="144">
        <v>7</v>
      </c>
      <c r="PS148" s="144">
        <v>7</v>
      </c>
      <c r="PT148" s="144">
        <v>12</v>
      </c>
      <c r="PU148" s="144">
        <v>13</v>
      </c>
      <c r="PV148" s="144">
        <v>10</v>
      </c>
      <c r="PW148" s="144">
        <v>11</v>
      </c>
      <c r="PX148" s="144">
        <v>11</v>
      </c>
      <c r="PY148" s="144">
        <v>11</v>
      </c>
      <c r="PZ148" s="144">
        <v>6</v>
      </c>
      <c r="QA148" s="144">
        <v>6</v>
      </c>
      <c r="QB148" s="144">
        <v>6</v>
      </c>
      <c r="QC148" s="144">
        <v>9</v>
      </c>
      <c r="QD148" s="144">
        <v>12</v>
      </c>
      <c r="QE148" s="144">
        <v>14</v>
      </c>
      <c r="QF148" s="144">
        <v>20</v>
      </c>
      <c r="QG148" s="144">
        <v>17</v>
      </c>
      <c r="QH148" s="144">
        <v>21</v>
      </c>
      <c r="QI148" s="144">
        <v>19</v>
      </c>
      <c r="QJ148" s="144">
        <v>22</v>
      </c>
      <c r="QK148" s="144">
        <v>21</v>
      </c>
      <c r="QL148" s="144">
        <v>27</v>
      </c>
      <c r="QM148" s="144">
        <v>19</v>
      </c>
      <c r="QN148" s="144">
        <v>6</v>
      </c>
      <c r="QO148" s="144">
        <v>10</v>
      </c>
      <c r="QP148" s="144">
        <v>13</v>
      </c>
      <c r="QQ148" s="144">
        <v>11</v>
      </c>
      <c r="QR148" s="144">
        <v>16</v>
      </c>
    </row>
    <row r="149" spans="1:460" s="144" customFormat="1" x14ac:dyDescent="0.2">
      <c r="A149" s="318"/>
      <c r="B149" s="318">
        <v>8</v>
      </c>
      <c r="C149" s="319">
        <f t="shared" ca="1" si="146"/>
        <v>168</v>
      </c>
      <c r="D149" s="320">
        <f t="shared" ca="1" si="151"/>
        <v>0.16486751717369971</v>
      </c>
      <c r="E149" s="323">
        <f t="shared" ca="1" si="152"/>
        <v>15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47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53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54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55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56"/>
        <v>364</v>
      </c>
      <c r="LA149" s="476">
        <f t="shared" si="157"/>
        <v>368</v>
      </c>
      <c r="LB149" s="476">
        <f t="shared" si="158"/>
        <v>368</v>
      </c>
      <c r="LC149" s="476">
        <f t="shared" si="159"/>
        <v>358</v>
      </c>
      <c r="LD149" s="476">
        <f t="shared" si="160"/>
        <v>344</v>
      </c>
      <c r="LE149" s="476">
        <f t="shared" si="161"/>
        <v>332</v>
      </c>
      <c r="LF149" s="476">
        <f t="shared" si="162"/>
        <v>319</v>
      </c>
      <c r="LG149" s="476">
        <f t="shared" si="163"/>
        <v>303</v>
      </c>
      <c r="LH149" s="476">
        <f t="shared" si="164"/>
        <v>286</v>
      </c>
      <c r="LI149" s="476">
        <f t="shared" si="165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  <c r="OU149" s="144">
        <v>115</v>
      </c>
      <c r="OV149" s="144">
        <v>115</v>
      </c>
      <c r="OW149" s="144">
        <v>139</v>
      </c>
      <c r="OX149" s="144">
        <v>132</v>
      </c>
      <c r="OY149" s="341">
        <f t="shared" si="148"/>
        <v>116</v>
      </c>
      <c r="OZ149" s="144">
        <v>100</v>
      </c>
      <c r="PA149" s="144">
        <v>99</v>
      </c>
      <c r="PB149" s="144">
        <v>104</v>
      </c>
      <c r="PC149" s="144">
        <v>106</v>
      </c>
      <c r="PD149" s="144">
        <v>122</v>
      </c>
      <c r="PE149" s="144">
        <v>112</v>
      </c>
      <c r="PF149" s="144">
        <v>111</v>
      </c>
      <c r="PG149" s="341">
        <f t="shared" si="149"/>
        <v>116</v>
      </c>
      <c r="PH149" s="144">
        <v>121</v>
      </c>
      <c r="PI149" s="144">
        <v>136</v>
      </c>
      <c r="PJ149" s="341">
        <f t="shared" si="150"/>
        <v>127</v>
      </c>
      <c r="PK149" s="144">
        <v>118</v>
      </c>
      <c r="PL149" s="144">
        <v>88</v>
      </c>
      <c r="PM149" s="144">
        <v>98</v>
      </c>
      <c r="PN149" s="144">
        <v>89</v>
      </c>
      <c r="PO149" s="471">
        <v>95</v>
      </c>
      <c r="PP149" s="144">
        <v>97</v>
      </c>
      <c r="PQ149" s="144">
        <v>82</v>
      </c>
      <c r="PR149" s="144">
        <v>85</v>
      </c>
      <c r="PS149" s="144">
        <v>75</v>
      </c>
      <c r="PT149" s="144">
        <v>76</v>
      </c>
      <c r="PU149" s="144">
        <v>72</v>
      </c>
      <c r="PV149" s="144">
        <v>67</v>
      </c>
      <c r="PW149" s="144">
        <v>67</v>
      </c>
      <c r="PX149" s="144">
        <v>68</v>
      </c>
      <c r="PY149" s="144">
        <v>77</v>
      </c>
      <c r="PZ149" s="144">
        <v>64</v>
      </c>
      <c r="QA149" s="144">
        <v>69</v>
      </c>
      <c r="QB149" s="144">
        <v>87</v>
      </c>
      <c r="QC149" s="144">
        <v>82</v>
      </c>
      <c r="QD149" s="144">
        <v>111</v>
      </c>
      <c r="QE149" s="144">
        <v>92</v>
      </c>
      <c r="QF149" s="144">
        <v>87</v>
      </c>
      <c r="QG149" s="144">
        <v>89</v>
      </c>
      <c r="QH149" s="144">
        <v>105</v>
      </c>
      <c r="QI149" s="144">
        <v>104</v>
      </c>
      <c r="QJ149" s="144">
        <v>99</v>
      </c>
      <c r="QK149" s="144">
        <v>99</v>
      </c>
      <c r="QL149" s="144">
        <v>110</v>
      </c>
      <c r="QM149" s="144">
        <v>86</v>
      </c>
      <c r="QN149" s="144">
        <v>88</v>
      </c>
      <c r="QO149" s="144">
        <v>90</v>
      </c>
      <c r="QP149" s="144">
        <v>99</v>
      </c>
      <c r="QQ149" s="144">
        <v>118</v>
      </c>
      <c r="QR149" s="144">
        <v>168</v>
      </c>
    </row>
    <row r="150" spans="1:460" s="144" customFormat="1" x14ac:dyDescent="0.2">
      <c r="A150" s="55"/>
      <c r="B150" s="318">
        <v>9</v>
      </c>
      <c r="C150" s="319">
        <f t="shared" ca="1" si="146"/>
        <v>36</v>
      </c>
      <c r="D150" s="320">
        <f t="shared" ca="1" si="151"/>
        <v>0.19780219780219779</v>
      </c>
      <c r="E150" s="323">
        <f t="shared" ca="1" si="152"/>
        <v>19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47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53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54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55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56"/>
        <v>52</v>
      </c>
      <c r="LA150" s="476">
        <f t="shared" si="157"/>
        <v>49</v>
      </c>
      <c r="LB150" s="476">
        <f t="shared" si="158"/>
        <v>47</v>
      </c>
      <c r="LC150" s="476">
        <f t="shared" si="159"/>
        <v>43</v>
      </c>
      <c r="LD150" s="476">
        <f t="shared" si="160"/>
        <v>39</v>
      </c>
      <c r="LE150" s="476">
        <f t="shared" si="161"/>
        <v>37</v>
      </c>
      <c r="LF150" s="476">
        <f t="shared" si="162"/>
        <v>37</v>
      </c>
      <c r="LG150" s="476">
        <f t="shared" si="163"/>
        <v>37</v>
      </c>
      <c r="LH150" s="476">
        <f t="shared" si="164"/>
        <v>37</v>
      </c>
      <c r="LI150" s="476">
        <f t="shared" si="165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  <c r="OU150" s="144">
        <v>50</v>
      </c>
      <c r="OV150" s="144">
        <v>52</v>
      </c>
      <c r="OW150" s="144">
        <v>52</v>
      </c>
      <c r="OX150" s="144">
        <v>46</v>
      </c>
      <c r="OY150" s="341">
        <f t="shared" si="148"/>
        <v>47</v>
      </c>
      <c r="OZ150" s="144">
        <v>48</v>
      </c>
      <c r="PA150" s="144">
        <v>45</v>
      </c>
      <c r="PB150" s="144">
        <v>44</v>
      </c>
      <c r="PC150" s="144">
        <v>42</v>
      </c>
      <c r="PD150" s="144">
        <v>44</v>
      </c>
      <c r="PE150" s="144">
        <v>47</v>
      </c>
      <c r="PF150" s="144">
        <v>45</v>
      </c>
      <c r="PG150" s="341">
        <f t="shared" si="149"/>
        <v>47</v>
      </c>
      <c r="PH150" s="144">
        <v>49</v>
      </c>
      <c r="PI150" s="144">
        <v>55</v>
      </c>
      <c r="PJ150" s="341">
        <f t="shared" si="150"/>
        <v>53.5</v>
      </c>
      <c r="PK150" s="144">
        <v>52</v>
      </c>
      <c r="PL150" s="144">
        <v>48</v>
      </c>
      <c r="PM150" s="144">
        <v>48</v>
      </c>
      <c r="PN150" s="144">
        <v>48</v>
      </c>
      <c r="PO150" s="471">
        <v>45</v>
      </c>
      <c r="PP150" s="144">
        <v>41</v>
      </c>
      <c r="PQ150" s="144">
        <v>37</v>
      </c>
      <c r="PR150" s="144">
        <v>36</v>
      </c>
      <c r="PS150" s="144">
        <v>37</v>
      </c>
      <c r="PT150" s="144">
        <v>35</v>
      </c>
      <c r="PU150" s="144">
        <v>30</v>
      </c>
      <c r="PV150" s="144">
        <v>29</v>
      </c>
      <c r="PW150" s="144">
        <v>25</v>
      </c>
      <c r="PX150" s="144">
        <v>38</v>
      </c>
      <c r="PY150" s="144">
        <v>31</v>
      </c>
      <c r="PZ150" s="144">
        <v>33</v>
      </c>
      <c r="QA150" s="144">
        <v>31</v>
      </c>
      <c r="QB150" s="144">
        <v>32</v>
      </c>
      <c r="QC150" s="144">
        <v>34</v>
      </c>
      <c r="QD150" s="144">
        <v>23</v>
      </c>
      <c r="QE150" s="144">
        <v>18</v>
      </c>
      <c r="QF150" s="144">
        <v>29</v>
      </c>
      <c r="QG150" s="144">
        <v>30</v>
      </c>
      <c r="QH150" s="144">
        <v>31</v>
      </c>
      <c r="QI150" s="144">
        <v>36</v>
      </c>
      <c r="QJ150" s="144">
        <v>33</v>
      </c>
      <c r="QK150" s="144">
        <v>33</v>
      </c>
      <c r="QL150" s="144">
        <v>29</v>
      </c>
      <c r="QM150" s="144">
        <v>32</v>
      </c>
      <c r="QN150" s="144">
        <v>37</v>
      </c>
      <c r="QO150" s="144">
        <v>39</v>
      </c>
      <c r="QP150" s="144">
        <v>37</v>
      </c>
      <c r="QQ150" s="144">
        <v>31</v>
      </c>
      <c r="QR150" s="144">
        <v>36</v>
      </c>
    </row>
    <row r="151" spans="1:460" s="144" customFormat="1" x14ac:dyDescent="0.2">
      <c r="A151" s="318"/>
      <c r="B151" s="318">
        <v>10</v>
      </c>
      <c r="C151" s="319">
        <f t="shared" ca="1" si="146"/>
        <v>50</v>
      </c>
      <c r="D151" s="320">
        <f t="shared" ca="1" si="151"/>
        <v>0.23364485981308411</v>
      </c>
      <c r="E151" s="323">
        <f t="shared" ca="1" si="152"/>
        <v>21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47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53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54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55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56"/>
        <v>43</v>
      </c>
      <c r="LA151" s="476">
        <f t="shared" si="157"/>
        <v>45</v>
      </c>
      <c r="LB151" s="476">
        <f t="shared" si="158"/>
        <v>46</v>
      </c>
      <c r="LC151" s="476">
        <f t="shared" si="159"/>
        <v>46</v>
      </c>
      <c r="LD151" s="476">
        <f t="shared" si="160"/>
        <v>45</v>
      </c>
      <c r="LE151" s="476">
        <f t="shared" si="161"/>
        <v>45</v>
      </c>
      <c r="LF151" s="476">
        <f t="shared" si="162"/>
        <v>46</v>
      </c>
      <c r="LG151" s="476">
        <f t="shared" si="163"/>
        <v>46</v>
      </c>
      <c r="LH151" s="476">
        <f t="shared" si="164"/>
        <v>46</v>
      </c>
      <c r="LI151" s="476">
        <f t="shared" si="165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  <c r="OU151" s="144">
        <v>78</v>
      </c>
      <c r="OV151" s="144">
        <v>62</v>
      </c>
      <c r="OW151" s="144">
        <v>62</v>
      </c>
      <c r="OX151" s="144">
        <v>74</v>
      </c>
      <c r="OY151" s="341">
        <f t="shared" si="148"/>
        <v>68</v>
      </c>
      <c r="OZ151" s="144">
        <v>62</v>
      </c>
      <c r="PA151" s="144">
        <v>59</v>
      </c>
      <c r="PB151" s="144">
        <v>64</v>
      </c>
      <c r="PC151" s="144">
        <v>67</v>
      </c>
      <c r="PD151" s="144">
        <v>61</v>
      </c>
      <c r="PE151" s="144">
        <v>64</v>
      </c>
      <c r="PF151" s="144">
        <v>77</v>
      </c>
      <c r="PG151" s="341">
        <f t="shared" si="149"/>
        <v>77.5</v>
      </c>
      <c r="PH151" s="144">
        <v>78</v>
      </c>
      <c r="PI151" s="144">
        <v>50</v>
      </c>
      <c r="PJ151" s="341">
        <f t="shared" si="150"/>
        <v>55.5</v>
      </c>
      <c r="PK151" s="144">
        <v>61</v>
      </c>
      <c r="PL151" s="144">
        <v>62</v>
      </c>
      <c r="PM151" s="144">
        <v>31</v>
      </c>
      <c r="PN151" s="144">
        <v>31</v>
      </c>
      <c r="PO151" s="471">
        <v>57</v>
      </c>
      <c r="PP151" s="144">
        <v>63</v>
      </c>
      <c r="PQ151" s="144">
        <v>29</v>
      </c>
      <c r="PR151" s="144">
        <v>34</v>
      </c>
      <c r="PS151" s="144">
        <v>35</v>
      </c>
      <c r="PT151" s="144">
        <v>40</v>
      </c>
      <c r="PU151" s="144">
        <v>34</v>
      </c>
      <c r="PV151" s="144">
        <v>31</v>
      </c>
      <c r="PW151" s="144">
        <v>33</v>
      </c>
      <c r="PX151" s="144">
        <v>42</v>
      </c>
      <c r="PY151" s="144">
        <v>43</v>
      </c>
      <c r="PZ151" s="144">
        <v>33</v>
      </c>
      <c r="QA151" s="144">
        <v>28</v>
      </c>
      <c r="QB151" s="144">
        <v>31</v>
      </c>
      <c r="QC151" s="144">
        <v>42</v>
      </c>
      <c r="QD151" s="144">
        <v>29</v>
      </c>
      <c r="QE151" s="144">
        <v>43</v>
      </c>
      <c r="QF151" s="144">
        <v>46</v>
      </c>
      <c r="QG151" s="144">
        <v>54</v>
      </c>
      <c r="QH151" s="144">
        <v>51</v>
      </c>
      <c r="QI151" s="144">
        <v>45</v>
      </c>
      <c r="QJ151" s="144">
        <v>49</v>
      </c>
      <c r="QK151" s="144">
        <v>61</v>
      </c>
      <c r="QL151" s="144">
        <v>65</v>
      </c>
      <c r="QM151" s="144">
        <v>35</v>
      </c>
      <c r="QN151" s="144">
        <v>42</v>
      </c>
      <c r="QO151" s="144">
        <v>47</v>
      </c>
      <c r="QP151" s="144">
        <v>64</v>
      </c>
      <c r="QQ151" s="144">
        <v>49</v>
      </c>
      <c r="QR151" s="144">
        <v>50</v>
      </c>
    </row>
    <row r="152" spans="1:460" s="144" customFormat="1" x14ac:dyDescent="0.2">
      <c r="A152" s="55"/>
      <c r="B152" s="318">
        <v>11</v>
      </c>
      <c r="C152" s="319">
        <f t="shared" ca="1" si="146"/>
        <v>78</v>
      </c>
      <c r="D152" s="320">
        <f t="shared" ca="1" si="151"/>
        <v>0.1652542372881356</v>
      </c>
      <c r="E152" s="323">
        <f t="shared" ca="1" si="152"/>
        <v>16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47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53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54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55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56"/>
        <v>87</v>
      </c>
      <c r="LA152" s="476">
        <f t="shared" si="157"/>
        <v>90</v>
      </c>
      <c r="LB152" s="476">
        <f t="shared" si="158"/>
        <v>93</v>
      </c>
      <c r="LC152" s="476">
        <f t="shared" si="159"/>
        <v>93</v>
      </c>
      <c r="LD152" s="476">
        <f t="shared" si="160"/>
        <v>93</v>
      </c>
      <c r="LE152" s="476">
        <f t="shared" si="161"/>
        <v>93</v>
      </c>
      <c r="LF152" s="476">
        <f t="shared" si="162"/>
        <v>92</v>
      </c>
      <c r="LG152" s="476">
        <f t="shared" si="163"/>
        <v>92</v>
      </c>
      <c r="LH152" s="476">
        <f t="shared" si="164"/>
        <v>91</v>
      </c>
      <c r="LI152" s="476">
        <f t="shared" si="165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  <c r="OU152" s="144">
        <v>99</v>
      </c>
      <c r="OV152" s="144">
        <v>91</v>
      </c>
      <c r="OW152" s="144">
        <v>92</v>
      </c>
      <c r="OX152" s="144">
        <v>94</v>
      </c>
      <c r="OY152" s="341">
        <f t="shared" si="148"/>
        <v>84</v>
      </c>
      <c r="OZ152" s="144">
        <v>74</v>
      </c>
      <c r="PA152" s="144">
        <v>80</v>
      </c>
      <c r="PB152" s="144">
        <v>102</v>
      </c>
      <c r="PC152" s="144">
        <v>118</v>
      </c>
      <c r="PD152" s="144">
        <v>80</v>
      </c>
      <c r="PE152" s="144">
        <v>87</v>
      </c>
      <c r="PF152" s="144">
        <v>90</v>
      </c>
      <c r="PG152" s="341">
        <f t="shared" si="149"/>
        <v>92</v>
      </c>
      <c r="PH152" s="144">
        <v>94</v>
      </c>
      <c r="PI152" s="144">
        <v>80</v>
      </c>
      <c r="PJ152" s="341">
        <f t="shared" si="150"/>
        <v>90</v>
      </c>
      <c r="PK152" s="144">
        <v>100</v>
      </c>
      <c r="PL152" s="144">
        <v>106</v>
      </c>
      <c r="PM152" s="144">
        <v>86</v>
      </c>
      <c r="PN152" s="144">
        <v>79</v>
      </c>
      <c r="PO152" s="471">
        <v>90</v>
      </c>
      <c r="PP152" s="144">
        <v>106</v>
      </c>
      <c r="PQ152" s="144">
        <v>78</v>
      </c>
      <c r="PR152" s="144">
        <v>80</v>
      </c>
      <c r="PS152" s="144">
        <v>82</v>
      </c>
      <c r="PT152" s="144">
        <v>89</v>
      </c>
      <c r="PU152" s="144">
        <v>69</v>
      </c>
      <c r="PV152" s="144">
        <v>74</v>
      </c>
      <c r="PW152" s="144">
        <v>91</v>
      </c>
      <c r="PX152" s="144">
        <v>93</v>
      </c>
      <c r="PY152" s="144">
        <v>95</v>
      </c>
      <c r="PZ152" s="144">
        <v>69</v>
      </c>
      <c r="QA152" s="144">
        <v>61</v>
      </c>
      <c r="QB152" s="144">
        <v>74</v>
      </c>
      <c r="QC152" s="144">
        <v>79</v>
      </c>
      <c r="QD152" s="144">
        <v>42</v>
      </c>
      <c r="QE152" s="144">
        <v>48</v>
      </c>
      <c r="QF152" s="144">
        <v>52</v>
      </c>
      <c r="QG152" s="144">
        <v>70</v>
      </c>
      <c r="QH152" s="144">
        <v>60</v>
      </c>
      <c r="QI152" s="144">
        <v>50</v>
      </c>
      <c r="QJ152" s="144">
        <v>65</v>
      </c>
      <c r="QK152" s="144">
        <v>90</v>
      </c>
      <c r="QL152" s="144">
        <v>100</v>
      </c>
      <c r="QM152" s="144">
        <v>105</v>
      </c>
      <c r="QN152" s="144">
        <v>89</v>
      </c>
      <c r="QO152" s="144">
        <v>82</v>
      </c>
      <c r="QP152" s="144">
        <v>73</v>
      </c>
      <c r="QQ152" s="144">
        <v>59</v>
      </c>
      <c r="QR152" s="144">
        <v>78</v>
      </c>
    </row>
    <row r="153" spans="1:460" s="144" customFormat="1" x14ac:dyDescent="0.2">
      <c r="A153" s="318"/>
      <c r="B153" s="318">
        <v>12</v>
      </c>
      <c r="C153" s="319">
        <f t="shared" ca="1" si="146"/>
        <v>127</v>
      </c>
      <c r="D153" s="320">
        <f t="shared" ca="1" si="151"/>
        <v>0.13670613562970937</v>
      </c>
      <c r="E153" s="323">
        <f t="shared" ca="1" si="152"/>
        <v>13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47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53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54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55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56"/>
        <v>38</v>
      </c>
      <c r="LA153" s="476">
        <f t="shared" si="157"/>
        <v>39</v>
      </c>
      <c r="LB153" s="476">
        <f t="shared" si="158"/>
        <v>40</v>
      </c>
      <c r="LC153" s="476">
        <f t="shared" si="159"/>
        <v>41</v>
      </c>
      <c r="LD153" s="476">
        <f t="shared" si="160"/>
        <v>41</v>
      </c>
      <c r="LE153" s="476">
        <f t="shared" si="161"/>
        <v>43</v>
      </c>
      <c r="LF153" s="476">
        <f t="shared" si="162"/>
        <v>44</v>
      </c>
      <c r="LG153" s="476">
        <f t="shared" si="163"/>
        <v>45</v>
      </c>
      <c r="LH153" s="476">
        <f t="shared" si="164"/>
        <v>46</v>
      </c>
      <c r="LI153" s="476">
        <f t="shared" si="165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  <c r="OU153" s="144">
        <v>30</v>
      </c>
      <c r="OV153" s="144">
        <v>31</v>
      </c>
      <c r="OW153" s="144">
        <v>39</v>
      </c>
      <c r="OX153" s="144">
        <v>46</v>
      </c>
      <c r="OY153" s="341">
        <f t="shared" si="148"/>
        <v>48</v>
      </c>
      <c r="OZ153" s="144">
        <v>50</v>
      </c>
      <c r="PA153" s="144">
        <v>48</v>
      </c>
      <c r="PB153" s="144">
        <v>40</v>
      </c>
      <c r="PC153" s="144">
        <v>45</v>
      </c>
      <c r="PD153" s="144">
        <v>55</v>
      </c>
      <c r="PE153" s="144">
        <v>49</v>
      </c>
      <c r="PF153" s="144">
        <v>43</v>
      </c>
      <c r="PG153" s="341">
        <f t="shared" si="149"/>
        <v>55</v>
      </c>
      <c r="PH153" s="144">
        <v>67</v>
      </c>
      <c r="PI153" s="144">
        <v>59</v>
      </c>
      <c r="PJ153" s="341">
        <f t="shared" si="150"/>
        <v>55</v>
      </c>
      <c r="PK153" s="144">
        <v>51</v>
      </c>
      <c r="PL153" s="144">
        <v>64</v>
      </c>
      <c r="PM153" s="144">
        <v>54</v>
      </c>
      <c r="PN153" s="144">
        <v>54</v>
      </c>
      <c r="PO153" s="471">
        <v>54</v>
      </c>
      <c r="PP153" s="144">
        <v>48</v>
      </c>
      <c r="PQ153" s="144">
        <v>44</v>
      </c>
      <c r="PR153" s="144">
        <v>35</v>
      </c>
      <c r="PS153" s="144">
        <v>32</v>
      </c>
      <c r="PT153" s="144">
        <v>33</v>
      </c>
      <c r="PU153" s="144">
        <v>43</v>
      </c>
      <c r="PV153" s="144">
        <v>45</v>
      </c>
      <c r="PW153" s="144">
        <v>36</v>
      </c>
      <c r="PX153" s="144">
        <v>37</v>
      </c>
      <c r="PY153" s="144">
        <v>42</v>
      </c>
      <c r="PZ153" s="144">
        <v>39</v>
      </c>
      <c r="QA153" s="144">
        <v>47</v>
      </c>
      <c r="QB153" s="144">
        <v>43</v>
      </c>
      <c r="QC153" s="144">
        <v>49</v>
      </c>
      <c r="QD153" s="144">
        <v>55</v>
      </c>
      <c r="QE153" s="144">
        <v>61</v>
      </c>
      <c r="QF153" s="144">
        <v>66</v>
      </c>
      <c r="QG153" s="144">
        <v>69</v>
      </c>
      <c r="QH153" s="144">
        <v>89</v>
      </c>
      <c r="QI153" s="144">
        <v>89</v>
      </c>
      <c r="QJ153" s="144">
        <v>75</v>
      </c>
      <c r="QK153" s="144">
        <v>75</v>
      </c>
      <c r="QL153" s="144">
        <v>93</v>
      </c>
      <c r="QM153" s="144">
        <v>80</v>
      </c>
      <c r="QN153" s="144">
        <v>94</v>
      </c>
      <c r="QO153" s="144">
        <v>77</v>
      </c>
      <c r="QP153" s="144">
        <v>82</v>
      </c>
      <c r="QQ153" s="144">
        <v>109</v>
      </c>
      <c r="QR153" s="144">
        <v>127</v>
      </c>
    </row>
    <row r="154" spans="1:460" s="144" customFormat="1" x14ac:dyDescent="0.2">
      <c r="A154" s="55"/>
      <c r="B154" s="318">
        <v>13</v>
      </c>
      <c r="C154" s="319">
        <f t="shared" ca="1" si="146"/>
        <v>10</v>
      </c>
      <c r="D154" s="320">
        <f t="shared" ca="1" si="151"/>
        <v>6.8493150684931503E-2</v>
      </c>
      <c r="E154" s="323">
        <f t="shared" ca="1" si="152"/>
        <v>4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47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53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54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55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56"/>
        <v>19</v>
      </c>
      <c r="LA154" s="476">
        <f t="shared" si="157"/>
        <v>18</v>
      </c>
      <c r="LB154" s="476">
        <f t="shared" si="158"/>
        <v>18</v>
      </c>
      <c r="LC154" s="476">
        <f t="shared" si="159"/>
        <v>18</v>
      </c>
      <c r="LD154" s="476">
        <f t="shared" si="160"/>
        <v>18</v>
      </c>
      <c r="LE154" s="476">
        <f t="shared" si="161"/>
        <v>18</v>
      </c>
      <c r="LF154" s="476">
        <f t="shared" si="162"/>
        <v>18</v>
      </c>
      <c r="LG154" s="476">
        <f t="shared" si="163"/>
        <v>18</v>
      </c>
      <c r="LH154" s="476">
        <f t="shared" si="164"/>
        <v>19</v>
      </c>
      <c r="LI154" s="476">
        <f t="shared" si="165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  <c r="OU154" s="144">
        <v>10</v>
      </c>
      <c r="OV154" s="144">
        <v>9</v>
      </c>
      <c r="OW154" s="144">
        <v>7</v>
      </c>
      <c r="OX154" s="144">
        <v>10</v>
      </c>
      <c r="OY154" s="341">
        <f t="shared" si="148"/>
        <v>8</v>
      </c>
      <c r="OZ154" s="144">
        <v>6</v>
      </c>
      <c r="PA154" s="144">
        <v>6</v>
      </c>
      <c r="PB154" s="144">
        <v>6</v>
      </c>
      <c r="PC154" s="144">
        <v>5</v>
      </c>
      <c r="PD154" s="144">
        <v>7</v>
      </c>
      <c r="PE154" s="144">
        <v>5</v>
      </c>
      <c r="PF154" s="144">
        <v>4</v>
      </c>
      <c r="PG154" s="341">
        <f t="shared" si="149"/>
        <v>4</v>
      </c>
      <c r="PH154" s="144">
        <v>4</v>
      </c>
      <c r="PI154" s="144">
        <v>8</v>
      </c>
      <c r="PJ154" s="341">
        <f t="shared" si="150"/>
        <v>7.5</v>
      </c>
      <c r="PK154" s="144">
        <v>7</v>
      </c>
      <c r="PL154" s="144">
        <v>11</v>
      </c>
      <c r="PM154" s="144">
        <v>5</v>
      </c>
      <c r="PN154" s="144">
        <v>5</v>
      </c>
      <c r="PO154" s="471">
        <v>6</v>
      </c>
      <c r="PP154" s="144">
        <v>6</v>
      </c>
      <c r="PQ154" s="144">
        <v>5</v>
      </c>
      <c r="PR154" s="144">
        <v>4</v>
      </c>
      <c r="PS154" s="144">
        <v>5</v>
      </c>
      <c r="PT154" s="144">
        <v>6</v>
      </c>
      <c r="PU154" s="144">
        <v>6</v>
      </c>
      <c r="PV154" s="144">
        <v>5</v>
      </c>
      <c r="PW154" s="144">
        <v>9</v>
      </c>
      <c r="PX154" s="144">
        <v>10</v>
      </c>
      <c r="PY154" s="144">
        <v>8</v>
      </c>
      <c r="PZ154" s="144">
        <v>6</v>
      </c>
      <c r="QA154" s="144">
        <v>7</v>
      </c>
      <c r="QB154" s="144">
        <v>5</v>
      </c>
      <c r="QC154" s="144">
        <v>7</v>
      </c>
      <c r="QD154" s="144">
        <v>7</v>
      </c>
      <c r="QE154" s="144">
        <v>9</v>
      </c>
      <c r="QF154" s="144">
        <v>7</v>
      </c>
      <c r="QG154" s="144">
        <v>10</v>
      </c>
      <c r="QH154" s="144">
        <v>11</v>
      </c>
      <c r="QI154" s="144">
        <v>7</v>
      </c>
      <c r="QJ154" s="144">
        <v>7</v>
      </c>
      <c r="QK154" s="144">
        <v>8</v>
      </c>
      <c r="QL154" s="144">
        <v>10</v>
      </c>
      <c r="QM154" s="144">
        <v>7</v>
      </c>
      <c r="QN154" s="144">
        <v>8</v>
      </c>
      <c r="QO154" s="144">
        <v>10</v>
      </c>
      <c r="QP154" s="144">
        <v>9</v>
      </c>
      <c r="QQ154" s="144">
        <v>8</v>
      </c>
      <c r="QR154" s="144">
        <v>10</v>
      </c>
    </row>
    <row r="155" spans="1:460" s="144" customFormat="1" x14ac:dyDescent="0.2">
      <c r="A155" s="318"/>
      <c r="B155" s="318">
        <v>14</v>
      </c>
      <c r="C155" s="319">
        <f t="shared" ca="1" si="146"/>
        <v>5</v>
      </c>
      <c r="D155" s="320">
        <f t="shared" ca="1" si="151"/>
        <v>1.5974440894568689E-2</v>
      </c>
      <c r="E155" s="323">
        <f t="shared" ca="1" si="152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47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53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54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55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56"/>
        <v>5</v>
      </c>
      <c r="LA155" s="476">
        <f t="shared" si="157"/>
        <v>6</v>
      </c>
      <c r="LB155" s="476">
        <f t="shared" si="158"/>
        <v>6</v>
      </c>
      <c r="LC155" s="476">
        <f t="shared" si="159"/>
        <v>6</v>
      </c>
      <c r="LD155" s="476">
        <f t="shared" si="160"/>
        <v>7</v>
      </c>
      <c r="LE155" s="476">
        <f t="shared" si="161"/>
        <v>7</v>
      </c>
      <c r="LF155" s="476">
        <f t="shared" si="162"/>
        <v>6</v>
      </c>
      <c r="LG155" s="476">
        <f t="shared" si="163"/>
        <v>6</v>
      </c>
      <c r="LH155" s="476">
        <f t="shared" si="164"/>
        <v>5</v>
      </c>
      <c r="LI155" s="476">
        <f t="shared" si="165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  <c r="OU155" s="144">
        <v>22</v>
      </c>
      <c r="OV155" s="144">
        <v>19</v>
      </c>
      <c r="OW155" s="144">
        <v>19</v>
      </c>
      <c r="OX155" s="144">
        <v>20</v>
      </c>
      <c r="OY155" s="341">
        <f t="shared" si="148"/>
        <v>20</v>
      </c>
      <c r="OZ155" s="144">
        <v>20</v>
      </c>
      <c r="PA155" s="144">
        <v>18</v>
      </c>
      <c r="PB155" s="144">
        <v>15</v>
      </c>
      <c r="PC155" s="144">
        <v>17</v>
      </c>
      <c r="PD155" s="144">
        <v>22</v>
      </c>
      <c r="PE155" s="144">
        <v>17</v>
      </c>
      <c r="PF155" s="144">
        <v>19</v>
      </c>
      <c r="PG155" s="341">
        <f t="shared" si="149"/>
        <v>17</v>
      </c>
      <c r="PH155" s="144">
        <v>15</v>
      </c>
      <c r="PI155" s="144">
        <v>13</v>
      </c>
      <c r="PJ155" s="341">
        <f t="shared" si="150"/>
        <v>11.5</v>
      </c>
      <c r="PK155" s="144">
        <v>10</v>
      </c>
      <c r="PL155" s="144">
        <v>10</v>
      </c>
      <c r="PM155" s="144">
        <v>15</v>
      </c>
      <c r="PN155" s="144">
        <v>16</v>
      </c>
      <c r="PO155" s="471">
        <v>18</v>
      </c>
      <c r="PP155" s="144">
        <v>27</v>
      </c>
      <c r="PQ155" s="144">
        <v>14</v>
      </c>
      <c r="PR155" s="144">
        <v>9</v>
      </c>
      <c r="PS155" s="144">
        <v>9</v>
      </c>
      <c r="PT155" s="144">
        <v>12</v>
      </c>
      <c r="PU155" s="144">
        <v>9</v>
      </c>
      <c r="PV155" s="144">
        <v>10</v>
      </c>
      <c r="PW155" s="144">
        <v>8</v>
      </c>
      <c r="PX155" s="144">
        <v>12</v>
      </c>
      <c r="PY155" s="144">
        <v>6</v>
      </c>
      <c r="PZ155" s="144">
        <v>5</v>
      </c>
      <c r="QA155" s="144">
        <v>3</v>
      </c>
      <c r="QB155" s="144">
        <v>4</v>
      </c>
      <c r="QC155" s="144">
        <v>10</v>
      </c>
      <c r="QD155" s="144">
        <v>15</v>
      </c>
      <c r="QE155" s="144">
        <v>14</v>
      </c>
      <c r="QF155" s="144">
        <v>8</v>
      </c>
      <c r="QG155" s="144">
        <v>11</v>
      </c>
      <c r="QH155" s="144">
        <v>10</v>
      </c>
      <c r="QI155" s="144">
        <v>8</v>
      </c>
      <c r="QJ155" s="144">
        <v>8</v>
      </c>
      <c r="QK155" s="144">
        <v>7</v>
      </c>
      <c r="QL155" s="144">
        <v>5</v>
      </c>
      <c r="QM155" s="144">
        <v>1</v>
      </c>
      <c r="QN155" s="144">
        <v>2</v>
      </c>
      <c r="QO155" s="144">
        <v>1</v>
      </c>
      <c r="QP155" s="144">
        <v>2</v>
      </c>
      <c r="QQ155" s="144">
        <v>4</v>
      </c>
      <c r="QR155" s="144">
        <v>5</v>
      </c>
    </row>
    <row r="156" spans="1:460" s="144" customFormat="1" x14ac:dyDescent="0.2">
      <c r="A156" s="55"/>
      <c r="B156" s="318">
        <v>15</v>
      </c>
      <c r="C156" s="319">
        <f t="shared" ca="1" si="146"/>
        <v>13</v>
      </c>
      <c r="D156" s="320">
        <f t="shared" ca="1" si="151"/>
        <v>3.0092592592592591E-2</v>
      </c>
      <c r="E156" s="323">
        <f t="shared" ca="1" si="152"/>
        <v>1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47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53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54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55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56"/>
        <v>18</v>
      </c>
      <c r="LA156" s="476">
        <f t="shared" si="157"/>
        <v>17</v>
      </c>
      <c r="LB156" s="476">
        <f t="shared" si="158"/>
        <v>16</v>
      </c>
      <c r="LC156" s="476">
        <f t="shared" si="159"/>
        <v>15</v>
      </c>
      <c r="LD156" s="476">
        <f t="shared" si="160"/>
        <v>15</v>
      </c>
      <c r="LE156" s="476">
        <f t="shared" si="161"/>
        <v>15</v>
      </c>
      <c r="LF156" s="476">
        <f t="shared" si="162"/>
        <v>15</v>
      </c>
      <c r="LG156" s="476">
        <f t="shared" si="163"/>
        <v>15</v>
      </c>
      <c r="LH156" s="476">
        <f t="shared" si="164"/>
        <v>15</v>
      </c>
      <c r="LI156" s="476">
        <f t="shared" si="165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  <c r="OU156" s="144">
        <v>34</v>
      </c>
      <c r="OV156" s="144">
        <v>37</v>
      </c>
      <c r="OW156" s="144">
        <v>41</v>
      </c>
      <c r="OX156" s="144">
        <v>40</v>
      </c>
      <c r="OY156" s="341">
        <f t="shared" si="148"/>
        <v>39.5</v>
      </c>
      <c r="OZ156" s="144">
        <v>39</v>
      </c>
      <c r="PA156" s="144">
        <v>39</v>
      </c>
      <c r="PB156" s="144">
        <v>41</v>
      </c>
      <c r="PC156" s="144">
        <v>52</v>
      </c>
      <c r="PD156" s="144">
        <v>54</v>
      </c>
      <c r="PE156" s="144">
        <v>46</v>
      </c>
      <c r="PF156" s="144">
        <v>45</v>
      </c>
      <c r="PG156" s="341">
        <f t="shared" si="149"/>
        <v>48</v>
      </c>
      <c r="PH156" s="144">
        <v>51</v>
      </c>
      <c r="PI156" s="144">
        <v>46</v>
      </c>
      <c r="PJ156" s="341">
        <f t="shared" si="150"/>
        <v>41.5</v>
      </c>
      <c r="PK156" s="144">
        <v>37</v>
      </c>
      <c r="PL156" s="144">
        <v>34</v>
      </c>
      <c r="PM156" s="144">
        <v>42</v>
      </c>
      <c r="PN156" s="144">
        <v>37</v>
      </c>
      <c r="PO156" s="471">
        <v>32</v>
      </c>
      <c r="PP156" s="144">
        <v>28</v>
      </c>
      <c r="PQ156" s="144">
        <v>30</v>
      </c>
      <c r="PR156" s="144">
        <v>23</v>
      </c>
      <c r="PS156" s="144">
        <v>23</v>
      </c>
      <c r="PT156" s="144">
        <v>31</v>
      </c>
      <c r="PU156" s="144">
        <v>27</v>
      </c>
      <c r="PV156" s="144">
        <v>16</v>
      </c>
      <c r="PW156" s="144">
        <v>22</v>
      </c>
      <c r="PX156" s="144">
        <v>23</v>
      </c>
      <c r="PY156" s="144">
        <v>21</v>
      </c>
      <c r="PZ156" s="144">
        <v>12</v>
      </c>
      <c r="QA156" s="144">
        <v>22</v>
      </c>
      <c r="QB156" s="144">
        <v>21</v>
      </c>
      <c r="QC156" s="144">
        <v>19</v>
      </c>
      <c r="QD156" s="144">
        <v>17</v>
      </c>
      <c r="QE156" s="144">
        <v>8</v>
      </c>
      <c r="QF156" s="144">
        <v>16</v>
      </c>
      <c r="QG156" s="144">
        <v>10</v>
      </c>
      <c r="QH156" s="144">
        <v>13</v>
      </c>
      <c r="QI156" s="144">
        <v>15</v>
      </c>
      <c r="QJ156" s="144">
        <v>16</v>
      </c>
      <c r="QK156" s="144">
        <v>11</v>
      </c>
      <c r="QL156" s="144">
        <v>9</v>
      </c>
      <c r="QM156" s="144">
        <v>10</v>
      </c>
      <c r="QN156" s="144">
        <v>8</v>
      </c>
      <c r="QO156" s="144">
        <v>7</v>
      </c>
      <c r="QP156" s="144">
        <v>9</v>
      </c>
      <c r="QQ156" s="144">
        <v>10</v>
      </c>
      <c r="QR156" s="144">
        <v>13</v>
      </c>
    </row>
    <row r="157" spans="1:460" s="144" customFormat="1" x14ac:dyDescent="0.2">
      <c r="A157" s="318"/>
      <c r="B157" s="318">
        <v>16</v>
      </c>
      <c r="C157" s="319">
        <f t="shared" ca="1" si="146"/>
        <v>19</v>
      </c>
      <c r="D157" s="320">
        <f t="shared" ca="1" si="151"/>
        <v>0.1</v>
      </c>
      <c r="E157" s="323">
        <f t="shared" ca="1" si="152"/>
        <v>7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47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53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54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55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56"/>
        <v>43</v>
      </c>
      <c r="LA157" s="476">
        <f t="shared" si="157"/>
        <v>42</v>
      </c>
      <c r="LB157" s="476">
        <f t="shared" si="158"/>
        <v>39</v>
      </c>
      <c r="LC157" s="476">
        <f t="shared" si="159"/>
        <v>37</v>
      </c>
      <c r="LD157" s="476">
        <f t="shared" si="160"/>
        <v>35</v>
      </c>
      <c r="LE157" s="476">
        <f t="shared" si="161"/>
        <v>34</v>
      </c>
      <c r="LF157" s="476">
        <f t="shared" si="162"/>
        <v>31</v>
      </c>
      <c r="LG157" s="476">
        <f t="shared" si="163"/>
        <v>29</v>
      </c>
      <c r="LH157" s="476">
        <f t="shared" si="164"/>
        <v>27</v>
      </c>
      <c r="LI157" s="476">
        <f t="shared" si="165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  <c r="OU157" s="144">
        <v>32</v>
      </c>
      <c r="OV157" s="144">
        <v>32</v>
      </c>
      <c r="OW157" s="144">
        <v>29</v>
      </c>
      <c r="OX157" s="144">
        <v>28</v>
      </c>
      <c r="OY157" s="341">
        <f t="shared" si="148"/>
        <v>25.5</v>
      </c>
      <c r="OZ157" s="144">
        <v>23</v>
      </c>
      <c r="PA157" s="144">
        <v>27</v>
      </c>
      <c r="PB157" s="144">
        <v>35</v>
      </c>
      <c r="PC157" s="144">
        <v>39</v>
      </c>
      <c r="PD157" s="144">
        <v>18</v>
      </c>
      <c r="PE157" s="144">
        <v>17</v>
      </c>
      <c r="PF157" s="144">
        <v>11</v>
      </c>
      <c r="PG157" s="341">
        <f t="shared" si="149"/>
        <v>20</v>
      </c>
      <c r="PH157" s="144">
        <v>29</v>
      </c>
      <c r="PI157" s="144">
        <v>25</v>
      </c>
      <c r="PJ157" s="341">
        <f t="shared" si="150"/>
        <v>25.5</v>
      </c>
      <c r="PK157" s="144">
        <v>26</v>
      </c>
      <c r="PL157" s="144">
        <v>32</v>
      </c>
      <c r="PM157" s="144">
        <v>27</v>
      </c>
      <c r="PN157" s="144">
        <v>15</v>
      </c>
      <c r="PO157" s="471">
        <v>17</v>
      </c>
      <c r="PP157" s="144">
        <v>15</v>
      </c>
      <c r="PQ157" s="144">
        <v>8</v>
      </c>
      <c r="PR157" s="144">
        <v>12</v>
      </c>
      <c r="PS157" s="144">
        <v>15</v>
      </c>
      <c r="PT157" s="144">
        <v>14</v>
      </c>
      <c r="PU157" s="144">
        <v>10</v>
      </c>
      <c r="PV157" s="144">
        <v>13</v>
      </c>
      <c r="PW157" s="144">
        <v>16</v>
      </c>
      <c r="PX157" s="144">
        <v>14</v>
      </c>
      <c r="PY157" s="144">
        <v>17</v>
      </c>
      <c r="PZ157" s="144">
        <v>25</v>
      </c>
      <c r="QA157" s="144">
        <v>24</v>
      </c>
      <c r="QB157" s="144">
        <v>14</v>
      </c>
      <c r="QC157" s="144">
        <v>10</v>
      </c>
      <c r="QD157" s="144">
        <v>3</v>
      </c>
      <c r="QE157" s="144">
        <v>13</v>
      </c>
      <c r="QF157" s="144">
        <v>18</v>
      </c>
      <c r="QG157" s="144">
        <v>25</v>
      </c>
      <c r="QH157" s="144">
        <v>15</v>
      </c>
      <c r="QI157" s="144">
        <v>18</v>
      </c>
      <c r="QJ157" s="144">
        <v>18</v>
      </c>
      <c r="QK157" s="144">
        <v>14</v>
      </c>
      <c r="QL157" s="144">
        <v>15</v>
      </c>
      <c r="QM157" s="144">
        <v>14</v>
      </c>
      <c r="QN157" s="144">
        <v>14</v>
      </c>
      <c r="QO157" s="144">
        <v>17</v>
      </c>
      <c r="QP157" s="144">
        <v>17</v>
      </c>
      <c r="QQ157" s="144">
        <v>21</v>
      </c>
      <c r="QR157" s="144">
        <v>19</v>
      </c>
    </row>
    <row r="158" spans="1:460" s="144" customFormat="1" x14ac:dyDescent="0.2">
      <c r="A158" s="55"/>
      <c r="B158" s="318">
        <v>17</v>
      </c>
      <c r="C158" s="319">
        <f t="shared" ca="1" si="146"/>
        <v>26</v>
      </c>
      <c r="D158" s="320">
        <f t="shared" ca="1" si="151"/>
        <v>9.0909090909090912E-2</v>
      </c>
      <c r="E158" s="323">
        <f t="shared" ca="1" si="152"/>
        <v>5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47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53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54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55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56"/>
        <v>37</v>
      </c>
      <c r="LA158" s="476">
        <f t="shared" si="157"/>
        <v>36</v>
      </c>
      <c r="LB158" s="476">
        <f t="shared" si="158"/>
        <v>36</v>
      </c>
      <c r="LC158" s="476">
        <f t="shared" si="159"/>
        <v>36</v>
      </c>
      <c r="LD158" s="476">
        <f t="shared" si="160"/>
        <v>35</v>
      </c>
      <c r="LE158" s="476">
        <f t="shared" si="161"/>
        <v>34</v>
      </c>
      <c r="LF158" s="476">
        <f t="shared" si="162"/>
        <v>33</v>
      </c>
      <c r="LG158" s="476">
        <f t="shared" si="163"/>
        <v>32</v>
      </c>
      <c r="LH158" s="476">
        <f t="shared" si="164"/>
        <v>30</v>
      </c>
      <c r="LI158" s="476">
        <f t="shared" si="165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  <c r="OU158" s="144">
        <v>45</v>
      </c>
      <c r="OV158" s="144">
        <v>49</v>
      </c>
      <c r="OW158" s="144">
        <v>33</v>
      </c>
      <c r="OX158" s="144">
        <v>34</v>
      </c>
      <c r="OY158" s="341">
        <f t="shared" si="148"/>
        <v>28.5</v>
      </c>
      <c r="OZ158" s="144">
        <v>23</v>
      </c>
      <c r="PA158" s="144">
        <v>17</v>
      </c>
      <c r="PB158" s="144">
        <v>13</v>
      </c>
      <c r="PC158" s="144">
        <v>30</v>
      </c>
      <c r="PD158" s="144">
        <v>17</v>
      </c>
      <c r="PE158" s="144">
        <v>22</v>
      </c>
      <c r="PF158" s="144">
        <v>27</v>
      </c>
      <c r="PG158" s="341">
        <f t="shared" si="149"/>
        <v>28</v>
      </c>
      <c r="PH158" s="144">
        <v>29</v>
      </c>
      <c r="PI158" s="144">
        <v>27</v>
      </c>
      <c r="PJ158" s="341">
        <f t="shared" si="150"/>
        <v>27</v>
      </c>
      <c r="PK158" s="144">
        <v>27</v>
      </c>
      <c r="PL158" s="144">
        <v>31</v>
      </c>
      <c r="PM158" s="144">
        <v>31</v>
      </c>
      <c r="PN158" s="144">
        <v>26</v>
      </c>
      <c r="PO158" s="471">
        <v>22</v>
      </c>
      <c r="PP158" s="144">
        <v>24</v>
      </c>
      <c r="PQ158" s="144">
        <v>23</v>
      </c>
      <c r="PR158" s="144">
        <v>22</v>
      </c>
      <c r="PS158" s="144">
        <v>29</v>
      </c>
      <c r="PT158" s="144">
        <v>22</v>
      </c>
      <c r="PU158" s="144">
        <v>20</v>
      </c>
      <c r="PV158" s="144">
        <v>17</v>
      </c>
      <c r="PW158" s="144">
        <v>24</v>
      </c>
      <c r="PX158" s="144">
        <v>26</v>
      </c>
      <c r="PY158" s="144">
        <v>27</v>
      </c>
      <c r="PZ158" s="144">
        <v>26</v>
      </c>
      <c r="QA158" s="144">
        <v>25</v>
      </c>
      <c r="QB158" s="144">
        <v>27</v>
      </c>
      <c r="QC158" s="144">
        <v>29</v>
      </c>
      <c r="QD158" s="144">
        <v>26</v>
      </c>
      <c r="QE158" s="144">
        <v>18</v>
      </c>
      <c r="QF158" s="144">
        <v>29</v>
      </c>
      <c r="QG158" s="144">
        <v>32</v>
      </c>
      <c r="QH158" s="144">
        <v>30</v>
      </c>
      <c r="QI158" s="144">
        <v>26</v>
      </c>
      <c r="QJ158" s="144">
        <v>24</v>
      </c>
      <c r="QK158" s="144">
        <v>26</v>
      </c>
      <c r="QL158" s="144">
        <v>37</v>
      </c>
      <c r="QM158" s="144">
        <v>21</v>
      </c>
      <c r="QN158" s="144">
        <v>17</v>
      </c>
      <c r="QO158" s="144">
        <v>28</v>
      </c>
      <c r="QP158" s="144">
        <v>21</v>
      </c>
      <c r="QQ158" s="144">
        <v>23</v>
      </c>
      <c r="QR158" s="144">
        <v>26</v>
      </c>
    </row>
    <row r="159" spans="1:460" s="144" customFormat="1" x14ac:dyDescent="0.2">
      <c r="A159" s="318"/>
      <c r="B159" s="318">
        <v>18</v>
      </c>
      <c r="C159" s="319">
        <f t="shared" ca="1" si="146"/>
        <v>18</v>
      </c>
      <c r="D159" s="320">
        <f t="shared" ca="1" si="151"/>
        <v>0.10227272727272728</v>
      </c>
      <c r="E159" s="323">
        <f t="shared" ca="1" si="152"/>
        <v>9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47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53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54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55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56"/>
        <v>14</v>
      </c>
      <c r="LA159" s="476">
        <f t="shared" si="157"/>
        <v>14</v>
      </c>
      <c r="LB159" s="476">
        <f t="shared" si="158"/>
        <v>14</v>
      </c>
      <c r="LC159" s="476">
        <f t="shared" si="159"/>
        <v>15</v>
      </c>
      <c r="LD159" s="476">
        <f t="shared" si="160"/>
        <v>15</v>
      </c>
      <c r="LE159" s="476">
        <f t="shared" si="161"/>
        <v>15</v>
      </c>
      <c r="LF159" s="476">
        <f t="shared" si="162"/>
        <v>14</v>
      </c>
      <c r="LG159" s="476">
        <f t="shared" si="163"/>
        <v>13</v>
      </c>
      <c r="LH159" s="476">
        <f t="shared" si="164"/>
        <v>12</v>
      </c>
      <c r="LI159" s="476">
        <f t="shared" si="165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  <c r="OU159" s="144">
        <v>47</v>
      </c>
      <c r="OV159" s="144">
        <v>37</v>
      </c>
      <c r="OW159" s="144">
        <v>25</v>
      </c>
      <c r="OX159" s="144">
        <v>27</v>
      </c>
      <c r="OY159" s="341">
        <f t="shared" si="148"/>
        <v>23</v>
      </c>
      <c r="OZ159" s="144">
        <v>19</v>
      </c>
      <c r="PA159" s="144">
        <v>28</v>
      </c>
      <c r="PB159" s="144">
        <v>21</v>
      </c>
      <c r="PC159" s="144">
        <v>21</v>
      </c>
      <c r="PD159" s="144">
        <v>16</v>
      </c>
      <c r="PE159" s="144">
        <v>17</v>
      </c>
      <c r="PF159" s="144">
        <v>20</v>
      </c>
      <c r="PG159" s="341">
        <f t="shared" si="149"/>
        <v>21</v>
      </c>
      <c r="PH159" s="144">
        <v>22</v>
      </c>
      <c r="PI159" s="144">
        <v>20</v>
      </c>
      <c r="PJ159" s="341">
        <f t="shared" si="150"/>
        <v>15.5</v>
      </c>
      <c r="PK159" s="144">
        <v>11</v>
      </c>
      <c r="PL159" s="144">
        <v>12</v>
      </c>
      <c r="PM159" s="144">
        <v>18</v>
      </c>
      <c r="PN159" s="144">
        <v>24</v>
      </c>
      <c r="PO159" s="471">
        <v>24</v>
      </c>
      <c r="PP159" s="144">
        <v>23</v>
      </c>
      <c r="PQ159" s="144">
        <v>24</v>
      </c>
      <c r="PR159" s="144">
        <v>17</v>
      </c>
      <c r="PS159" s="144">
        <v>13</v>
      </c>
      <c r="PT159" s="144">
        <v>16</v>
      </c>
      <c r="PU159" s="144">
        <v>15</v>
      </c>
      <c r="PV159" s="144">
        <v>14</v>
      </c>
      <c r="PW159" s="144">
        <v>20</v>
      </c>
      <c r="PX159" s="144">
        <v>13</v>
      </c>
      <c r="PY159" s="144">
        <v>14</v>
      </c>
      <c r="PZ159" s="144">
        <v>4</v>
      </c>
      <c r="QA159" s="144">
        <v>6</v>
      </c>
      <c r="QB159" s="144">
        <v>9</v>
      </c>
      <c r="QC159" s="144">
        <v>11</v>
      </c>
      <c r="QD159" s="144">
        <v>11</v>
      </c>
      <c r="QE159" s="144">
        <v>5</v>
      </c>
      <c r="QF159" s="144">
        <v>5</v>
      </c>
      <c r="QG159" s="144">
        <v>9</v>
      </c>
      <c r="QH159" s="144">
        <v>8</v>
      </c>
      <c r="QI159" s="144">
        <v>14</v>
      </c>
      <c r="QJ159" s="144">
        <v>14</v>
      </c>
      <c r="QK159" s="144">
        <v>14</v>
      </c>
      <c r="QL159" s="144">
        <v>13</v>
      </c>
      <c r="QM159" s="144">
        <v>13</v>
      </c>
      <c r="QN159" s="144">
        <v>15</v>
      </c>
      <c r="QO159" s="144">
        <v>15</v>
      </c>
      <c r="QP159" s="144">
        <v>9</v>
      </c>
      <c r="QQ159" s="144">
        <v>13</v>
      </c>
      <c r="QR159" s="144">
        <v>18</v>
      </c>
    </row>
    <row r="160" spans="1:460" s="144" customFormat="1" x14ac:dyDescent="0.2">
      <c r="A160" s="55"/>
      <c r="B160" s="318">
        <v>19</v>
      </c>
      <c r="C160" s="319">
        <f t="shared" ca="1" si="146"/>
        <v>5</v>
      </c>
      <c r="D160" s="320">
        <f t="shared" ca="1" si="151"/>
        <v>0.10204081632653061</v>
      </c>
      <c r="E160" s="323">
        <f t="shared" ca="1" si="152"/>
        <v>8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47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53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54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55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56"/>
        <v>10</v>
      </c>
      <c r="LA160" s="476">
        <f t="shared" si="157"/>
        <v>10</v>
      </c>
      <c r="LB160" s="476">
        <f t="shared" si="158"/>
        <v>11</v>
      </c>
      <c r="LC160" s="476">
        <f t="shared" si="159"/>
        <v>10</v>
      </c>
      <c r="LD160" s="476">
        <f t="shared" si="160"/>
        <v>10</v>
      </c>
      <c r="LE160" s="476">
        <f t="shared" si="161"/>
        <v>10</v>
      </c>
      <c r="LF160" s="476">
        <f t="shared" si="162"/>
        <v>11</v>
      </c>
      <c r="LG160" s="476">
        <f t="shared" si="163"/>
        <v>11</v>
      </c>
      <c r="LH160" s="476">
        <f t="shared" si="164"/>
        <v>11</v>
      </c>
      <c r="LI160" s="476">
        <f t="shared" si="165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  <c r="OU160" s="144">
        <v>9</v>
      </c>
      <c r="OV160" s="144">
        <v>2</v>
      </c>
      <c r="OW160" s="144">
        <v>3</v>
      </c>
      <c r="OX160" s="144">
        <v>4</v>
      </c>
      <c r="OY160" s="341">
        <f t="shared" si="148"/>
        <v>4.5</v>
      </c>
      <c r="OZ160" s="144">
        <v>5</v>
      </c>
      <c r="PA160" s="144">
        <v>7</v>
      </c>
      <c r="PB160" s="144">
        <v>15</v>
      </c>
      <c r="PC160" s="144">
        <v>15</v>
      </c>
      <c r="PD160" s="144">
        <v>10</v>
      </c>
      <c r="PE160" s="144">
        <v>4</v>
      </c>
      <c r="PF160" s="144">
        <v>4</v>
      </c>
      <c r="PG160" s="341">
        <f t="shared" si="149"/>
        <v>6.5</v>
      </c>
      <c r="PH160" s="144">
        <v>9</v>
      </c>
      <c r="PI160" s="144">
        <v>6</v>
      </c>
      <c r="PJ160" s="341">
        <f t="shared" si="150"/>
        <v>7</v>
      </c>
      <c r="PK160" s="144">
        <v>8</v>
      </c>
      <c r="PL160" s="144">
        <v>14</v>
      </c>
      <c r="PM160" s="144">
        <v>5</v>
      </c>
      <c r="PN160" s="144">
        <v>4</v>
      </c>
      <c r="PO160" s="471">
        <v>9</v>
      </c>
      <c r="PP160" s="144">
        <v>11</v>
      </c>
      <c r="PQ160" s="144">
        <v>4</v>
      </c>
      <c r="PR160" s="144">
        <v>4</v>
      </c>
      <c r="PS160" s="144">
        <v>4</v>
      </c>
      <c r="PT160" s="144">
        <v>8</v>
      </c>
      <c r="PU160" s="144">
        <v>8</v>
      </c>
      <c r="PV160" s="144">
        <v>5</v>
      </c>
      <c r="PW160" s="144">
        <v>5</v>
      </c>
      <c r="PX160" s="144">
        <v>9</v>
      </c>
      <c r="PY160" s="144">
        <v>11</v>
      </c>
      <c r="PZ160" s="144">
        <v>8</v>
      </c>
      <c r="QA160" s="144">
        <v>8</v>
      </c>
      <c r="QB160" s="144">
        <v>11</v>
      </c>
      <c r="QC160" s="144">
        <v>11</v>
      </c>
      <c r="QD160" s="144">
        <v>10</v>
      </c>
      <c r="QE160" s="144">
        <v>8</v>
      </c>
      <c r="QF160" s="144">
        <v>5</v>
      </c>
      <c r="QG160" s="144">
        <v>9</v>
      </c>
      <c r="QH160" s="144">
        <v>11</v>
      </c>
      <c r="QI160" s="144">
        <v>11</v>
      </c>
      <c r="QJ160" s="144">
        <v>11</v>
      </c>
      <c r="QK160" s="144">
        <v>11</v>
      </c>
      <c r="QL160" s="144">
        <v>13</v>
      </c>
      <c r="QM160" s="144">
        <v>3</v>
      </c>
      <c r="QN160" s="144">
        <v>4</v>
      </c>
      <c r="QO160" s="144">
        <v>7</v>
      </c>
      <c r="QP160" s="144">
        <v>8</v>
      </c>
      <c r="QQ160" s="144">
        <v>5</v>
      </c>
      <c r="QR160" s="144">
        <v>5</v>
      </c>
    </row>
    <row r="161" spans="1:460" s="144" customFormat="1" x14ac:dyDescent="0.2">
      <c r="A161" s="318"/>
      <c r="B161" s="318">
        <v>20</v>
      </c>
      <c r="C161" s="319">
        <f t="shared" ca="1" si="146"/>
        <v>4</v>
      </c>
      <c r="D161" s="320">
        <f t="shared" ca="1" si="151"/>
        <v>4.5977011494252873E-2</v>
      </c>
      <c r="E161" s="323">
        <f t="shared" ca="1" si="152"/>
        <v>1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47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53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54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55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56"/>
        <v>27</v>
      </c>
      <c r="LA161" s="476">
        <f t="shared" si="157"/>
        <v>25</v>
      </c>
      <c r="LB161" s="476">
        <f t="shared" si="158"/>
        <v>23</v>
      </c>
      <c r="LC161" s="476">
        <f t="shared" si="159"/>
        <v>23</v>
      </c>
      <c r="LD161" s="476">
        <f t="shared" si="160"/>
        <v>22</v>
      </c>
      <c r="LE161" s="476">
        <f t="shared" si="161"/>
        <v>22</v>
      </c>
      <c r="LF161" s="476">
        <f t="shared" si="162"/>
        <v>22</v>
      </c>
      <c r="LG161" s="476">
        <f t="shared" si="163"/>
        <v>21</v>
      </c>
      <c r="LH161" s="476">
        <f t="shared" si="164"/>
        <v>19</v>
      </c>
      <c r="LI161" s="476">
        <f t="shared" si="165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  <c r="OU161" s="144">
        <v>30</v>
      </c>
      <c r="OV161" s="144">
        <v>32</v>
      </c>
      <c r="OW161" s="144">
        <v>24</v>
      </c>
      <c r="OX161" s="144">
        <v>19</v>
      </c>
      <c r="OY161" s="341">
        <f t="shared" si="148"/>
        <v>17.5</v>
      </c>
      <c r="OZ161" s="144">
        <v>16</v>
      </c>
      <c r="PA161" s="144">
        <v>17</v>
      </c>
      <c r="PB161" s="144">
        <v>13</v>
      </c>
      <c r="PC161" s="144">
        <v>18</v>
      </c>
      <c r="PD161" s="144">
        <v>13</v>
      </c>
      <c r="PE161" s="144">
        <v>13</v>
      </c>
      <c r="PF161" s="144">
        <v>15</v>
      </c>
      <c r="PG161" s="341">
        <f t="shared" si="149"/>
        <v>12.5</v>
      </c>
      <c r="PH161" s="144">
        <v>10</v>
      </c>
      <c r="PI161" s="144">
        <v>14</v>
      </c>
      <c r="PJ161" s="341">
        <f t="shared" si="150"/>
        <v>16</v>
      </c>
      <c r="PK161" s="144">
        <v>18</v>
      </c>
      <c r="PL161" s="144">
        <v>22</v>
      </c>
      <c r="PM161" s="144">
        <v>21</v>
      </c>
      <c r="PN161" s="144">
        <v>20</v>
      </c>
      <c r="PO161" s="471">
        <v>19</v>
      </c>
      <c r="PP161" s="144">
        <v>16</v>
      </c>
      <c r="PQ161" s="144">
        <v>12</v>
      </c>
      <c r="PR161" s="144">
        <v>10</v>
      </c>
      <c r="PS161" s="144">
        <v>11</v>
      </c>
      <c r="PT161" s="144">
        <v>10</v>
      </c>
      <c r="PU161" s="144">
        <v>8</v>
      </c>
      <c r="PV161" s="144">
        <v>4</v>
      </c>
      <c r="PW161" s="144">
        <v>8</v>
      </c>
      <c r="PX161" s="144">
        <v>5</v>
      </c>
      <c r="PY161" s="144">
        <v>6</v>
      </c>
      <c r="PZ161" s="144">
        <v>6</v>
      </c>
      <c r="QA161" s="144">
        <v>6</v>
      </c>
      <c r="QB161" s="144">
        <v>9</v>
      </c>
      <c r="QC161" s="144">
        <v>7</v>
      </c>
      <c r="QD161" s="144">
        <v>4</v>
      </c>
      <c r="QE161" s="144">
        <v>9</v>
      </c>
      <c r="QF161" s="144">
        <v>13</v>
      </c>
      <c r="QG161" s="144">
        <v>14</v>
      </c>
      <c r="QH161" s="144">
        <v>12</v>
      </c>
      <c r="QI161" s="144">
        <v>16</v>
      </c>
      <c r="QJ161" s="144">
        <v>14</v>
      </c>
      <c r="QK161" s="144">
        <v>16</v>
      </c>
      <c r="QL161" s="144">
        <v>15</v>
      </c>
      <c r="QM161" s="144">
        <v>11</v>
      </c>
      <c r="QN161" s="144">
        <v>13</v>
      </c>
      <c r="QO161" s="144">
        <v>10</v>
      </c>
      <c r="QP161" s="144">
        <v>8</v>
      </c>
      <c r="QQ161" s="144">
        <v>7</v>
      </c>
      <c r="QR161" s="144">
        <v>4</v>
      </c>
    </row>
    <row r="162" spans="1:460" s="144" customFormat="1" x14ac:dyDescent="0.2">
      <c r="A162" s="55"/>
      <c r="B162" s="318">
        <v>21</v>
      </c>
      <c r="C162" s="319">
        <f t="shared" ca="1" si="146"/>
        <v>30</v>
      </c>
      <c r="D162" s="320">
        <f t="shared" ca="1" si="151"/>
        <v>0.12</v>
      </c>
      <c r="E162" s="323">
        <f t="shared" ca="1" si="152"/>
        <v>11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47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53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54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55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56"/>
        <v>66</v>
      </c>
      <c r="LA162" s="476">
        <f t="shared" si="157"/>
        <v>65</v>
      </c>
      <c r="LB162" s="476">
        <f t="shared" si="158"/>
        <v>62</v>
      </c>
      <c r="LC162" s="476">
        <f t="shared" si="159"/>
        <v>61</v>
      </c>
      <c r="LD162" s="476">
        <f t="shared" si="160"/>
        <v>57</v>
      </c>
      <c r="LE162" s="476">
        <f t="shared" si="161"/>
        <v>55</v>
      </c>
      <c r="LF162" s="476">
        <f t="shared" si="162"/>
        <v>52</v>
      </c>
      <c r="LG162" s="476">
        <f t="shared" si="163"/>
        <v>48</v>
      </c>
      <c r="LH162" s="476">
        <f t="shared" si="164"/>
        <v>43</v>
      </c>
      <c r="LI162" s="476">
        <f t="shared" si="165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  <c r="OU162" s="144">
        <v>70</v>
      </c>
      <c r="OV162" s="144">
        <v>72</v>
      </c>
      <c r="OW162" s="144">
        <v>78</v>
      </c>
      <c r="OX162" s="144">
        <v>68</v>
      </c>
      <c r="OY162" s="341">
        <f t="shared" si="148"/>
        <v>58.5</v>
      </c>
      <c r="OZ162" s="144">
        <v>49</v>
      </c>
      <c r="PA162" s="144">
        <v>59</v>
      </c>
      <c r="PB162" s="144">
        <v>56</v>
      </c>
      <c r="PC162" s="144">
        <v>61</v>
      </c>
      <c r="PD162" s="144">
        <v>57</v>
      </c>
      <c r="PE162" s="144">
        <v>52</v>
      </c>
      <c r="PF162" s="144">
        <v>60</v>
      </c>
      <c r="PG162" s="341">
        <f t="shared" si="149"/>
        <v>61</v>
      </c>
      <c r="PH162" s="144">
        <v>62</v>
      </c>
      <c r="PI162" s="144">
        <v>44</v>
      </c>
      <c r="PJ162" s="341">
        <f t="shared" si="150"/>
        <v>52.5</v>
      </c>
      <c r="PK162" s="144">
        <v>61</v>
      </c>
      <c r="PL162" s="144">
        <v>69</v>
      </c>
      <c r="PM162" s="144">
        <v>52</v>
      </c>
      <c r="PN162" s="144">
        <v>56</v>
      </c>
      <c r="PO162" s="471">
        <v>57</v>
      </c>
      <c r="PP162" s="144">
        <v>62</v>
      </c>
      <c r="PQ162" s="144">
        <v>44</v>
      </c>
      <c r="PR162" s="144">
        <v>49</v>
      </c>
      <c r="PS162" s="144">
        <v>51</v>
      </c>
      <c r="PT162" s="144">
        <v>58</v>
      </c>
      <c r="PU162" s="144">
        <v>52</v>
      </c>
      <c r="PV162" s="144">
        <v>47</v>
      </c>
      <c r="PW162" s="144">
        <v>49</v>
      </c>
      <c r="PX162" s="144">
        <v>58</v>
      </c>
      <c r="PY162" s="144">
        <v>58</v>
      </c>
      <c r="PZ162" s="144">
        <v>44</v>
      </c>
      <c r="QA162" s="144">
        <v>43</v>
      </c>
      <c r="QB162" s="144">
        <v>41</v>
      </c>
      <c r="QC162" s="144">
        <v>51</v>
      </c>
      <c r="QD162" s="144">
        <v>36</v>
      </c>
      <c r="QE162" s="144">
        <v>41</v>
      </c>
      <c r="QF162" s="144">
        <v>44</v>
      </c>
      <c r="QG162" s="144">
        <v>52</v>
      </c>
      <c r="QH162" s="144">
        <v>41</v>
      </c>
      <c r="QI162" s="144">
        <v>50</v>
      </c>
      <c r="QJ162" s="144">
        <v>51</v>
      </c>
      <c r="QK162" s="144">
        <v>50</v>
      </c>
      <c r="QL162" s="144">
        <v>41</v>
      </c>
      <c r="QM162" s="144">
        <v>19</v>
      </c>
      <c r="QN162" s="144">
        <v>23</v>
      </c>
      <c r="QO162" s="144">
        <v>20</v>
      </c>
      <c r="QP162" s="144">
        <v>22</v>
      </c>
      <c r="QQ162" s="144">
        <v>19</v>
      </c>
      <c r="QR162" s="144">
        <v>30</v>
      </c>
    </row>
    <row r="163" spans="1:460" s="144" customFormat="1" x14ac:dyDescent="0.2">
      <c r="A163" s="318"/>
      <c r="B163" s="318">
        <v>22</v>
      </c>
      <c r="C163" s="319">
        <f t="shared" ca="1" si="146"/>
        <v>78</v>
      </c>
      <c r="D163" s="320">
        <f t="shared" ca="1" si="151"/>
        <v>0.11063829787234042</v>
      </c>
      <c r="E163" s="323">
        <f t="shared" ca="1" si="152"/>
        <v>10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47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53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54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55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56"/>
        <v>109</v>
      </c>
      <c r="LA163" s="476">
        <f t="shared" si="157"/>
        <v>112</v>
      </c>
      <c r="LB163" s="476">
        <f t="shared" si="158"/>
        <v>111</v>
      </c>
      <c r="LC163" s="476">
        <f t="shared" si="159"/>
        <v>110</v>
      </c>
      <c r="LD163" s="476">
        <f t="shared" si="160"/>
        <v>109</v>
      </c>
      <c r="LE163" s="476">
        <f t="shared" si="161"/>
        <v>108</v>
      </c>
      <c r="LF163" s="476">
        <f t="shared" si="162"/>
        <v>105</v>
      </c>
      <c r="LG163" s="476">
        <f t="shared" si="163"/>
        <v>103</v>
      </c>
      <c r="LH163" s="476">
        <f t="shared" si="164"/>
        <v>101</v>
      </c>
      <c r="LI163" s="476">
        <f t="shared" si="165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  <c r="OU163" s="144">
        <v>81</v>
      </c>
      <c r="OV163" s="144">
        <v>81</v>
      </c>
      <c r="OW163" s="144">
        <v>69</v>
      </c>
      <c r="OX163" s="144">
        <v>70</v>
      </c>
      <c r="OY163" s="341">
        <f t="shared" si="148"/>
        <v>63</v>
      </c>
      <c r="OZ163" s="144">
        <v>56</v>
      </c>
      <c r="PA163" s="144">
        <v>66</v>
      </c>
      <c r="PB163" s="144">
        <v>63</v>
      </c>
      <c r="PC163" s="144">
        <v>74</v>
      </c>
      <c r="PD163" s="144">
        <v>78</v>
      </c>
      <c r="PE163" s="144">
        <v>76</v>
      </c>
      <c r="PF163" s="144">
        <v>63</v>
      </c>
      <c r="PG163" s="341">
        <f t="shared" si="149"/>
        <v>64</v>
      </c>
      <c r="PH163" s="144">
        <v>65</v>
      </c>
      <c r="PI163" s="144">
        <v>58</v>
      </c>
      <c r="PJ163" s="341">
        <f t="shared" si="150"/>
        <v>55.5</v>
      </c>
      <c r="PK163" s="144">
        <v>53</v>
      </c>
      <c r="PL163" s="144">
        <v>52</v>
      </c>
      <c r="PM163" s="144">
        <v>59</v>
      </c>
      <c r="PN163" s="144">
        <v>46</v>
      </c>
      <c r="PO163" s="471">
        <v>65</v>
      </c>
      <c r="PP163" s="144">
        <v>63</v>
      </c>
      <c r="PQ163" s="144">
        <v>53</v>
      </c>
      <c r="PR163" s="144">
        <v>36</v>
      </c>
      <c r="PS163" s="144">
        <v>42</v>
      </c>
      <c r="PT163" s="144">
        <v>64</v>
      </c>
      <c r="PU163" s="144">
        <v>55</v>
      </c>
      <c r="PV163" s="144">
        <v>49</v>
      </c>
      <c r="PW163" s="144">
        <v>46</v>
      </c>
      <c r="PX163" s="144">
        <v>49</v>
      </c>
      <c r="PY163" s="144">
        <v>51</v>
      </c>
      <c r="PZ163" s="144">
        <v>57</v>
      </c>
      <c r="QA163" s="144">
        <v>68</v>
      </c>
      <c r="QB163" s="144">
        <v>62</v>
      </c>
      <c r="QC163" s="144">
        <v>71</v>
      </c>
      <c r="QD163" s="144">
        <v>74</v>
      </c>
      <c r="QE163" s="144">
        <v>56</v>
      </c>
      <c r="QF163" s="144">
        <v>52</v>
      </c>
      <c r="QG163" s="144">
        <v>70</v>
      </c>
      <c r="QH163" s="144">
        <v>83</v>
      </c>
      <c r="QI163" s="144">
        <v>79</v>
      </c>
      <c r="QJ163" s="144">
        <v>62</v>
      </c>
      <c r="QK163" s="144">
        <v>57</v>
      </c>
      <c r="QL163" s="144">
        <v>64</v>
      </c>
      <c r="QM163" s="144">
        <v>53</v>
      </c>
      <c r="QN163" s="144">
        <v>61</v>
      </c>
      <c r="QO163" s="144">
        <v>60</v>
      </c>
      <c r="QP163" s="144">
        <v>70</v>
      </c>
      <c r="QQ163" s="144">
        <v>66</v>
      </c>
      <c r="QR163" s="144">
        <v>78</v>
      </c>
    </row>
    <row r="164" spans="1:460" s="144" customFormat="1" x14ac:dyDescent="0.2">
      <c r="A164" s="55"/>
      <c r="B164" s="318">
        <v>23</v>
      </c>
      <c r="C164" s="319">
        <f t="shared" ca="1" si="146"/>
        <v>314</v>
      </c>
      <c r="D164" s="320">
        <f t="shared" ca="1" si="151"/>
        <v>0.20794701986754968</v>
      </c>
      <c r="E164" s="323">
        <f t="shared" ca="1" si="152"/>
        <v>20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47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53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54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55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56"/>
        <v>262</v>
      </c>
      <c r="LA164" s="476">
        <f t="shared" si="157"/>
        <v>264</v>
      </c>
      <c r="LB164" s="476">
        <f t="shared" si="158"/>
        <v>272</v>
      </c>
      <c r="LC164" s="476">
        <f t="shared" si="159"/>
        <v>268</v>
      </c>
      <c r="LD164" s="476">
        <f t="shared" si="160"/>
        <v>263</v>
      </c>
      <c r="LE164" s="476">
        <f t="shared" si="161"/>
        <v>255</v>
      </c>
      <c r="LF164" s="476">
        <f t="shared" si="162"/>
        <v>262</v>
      </c>
      <c r="LG164" s="476">
        <f t="shared" si="163"/>
        <v>259</v>
      </c>
      <c r="LH164" s="476">
        <f t="shared" si="164"/>
        <v>253</v>
      </c>
      <c r="LI164" s="476">
        <f t="shared" si="165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  <c r="OU164" s="144">
        <v>330</v>
      </c>
      <c r="OV164" s="144">
        <v>272</v>
      </c>
      <c r="OW164" s="144">
        <v>299</v>
      </c>
      <c r="OX164" s="144">
        <v>313</v>
      </c>
      <c r="OY164" s="341">
        <f t="shared" si="148"/>
        <v>293.5</v>
      </c>
      <c r="OZ164" s="144">
        <v>274</v>
      </c>
      <c r="PA164" s="144">
        <v>268</v>
      </c>
      <c r="PB164" s="144">
        <v>296</v>
      </c>
      <c r="PC164" s="144">
        <v>334</v>
      </c>
      <c r="PD164" s="144">
        <v>286</v>
      </c>
      <c r="PE164" s="144">
        <v>291</v>
      </c>
      <c r="PF164" s="144">
        <v>308</v>
      </c>
      <c r="PG164" s="341">
        <f t="shared" si="149"/>
        <v>354.5</v>
      </c>
      <c r="PH164" s="144">
        <v>401</v>
      </c>
      <c r="PI164" s="144">
        <v>288</v>
      </c>
      <c r="PJ164" s="341">
        <f t="shared" si="150"/>
        <v>319</v>
      </c>
      <c r="PK164" s="144">
        <v>350</v>
      </c>
      <c r="PL164" s="144">
        <v>371</v>
      </c>
      <c r="PM164" s="144">
        <v>257</v>
      </c>
      <c r="PN164" s="144">
        <v>231</v>
      </c>
      <c r="PO164" s="471">
        <v>258</v>
      </c>
      <c r="PP164" s="144">
        <v>329</v>
      </c>
      <c r="PQ164" s="144">
        <v>228</v>
      </c>
      <c r="PR164" s="144">
        <v>206</v>
      </c>
      <c r="PS164" s="144">
        <v>250</v>
      </c>
      <c r="PT164" s="144">
        <v>282</v>
      </c>
      <c r="PU164" s="144">
        <v>289</v>
      </c>
      <c r="PV164" s="144">
        <v>178</v>
      </c>
      <c r="PW164" s="144">
        <v>200</v>
      </c>
      <c r="PX164" s="144">
        <v>257</v>
      </c>
      <c r="PY164" s="144">
        <v>282</v>
      </c>
      <c r="PZ164" s="144">
        <v>181</v>
      </c>
      <c r="QA164" s="144">
        <v>179</v>
      </c>
      <c r="QB164" s="144">
        <v>204</v>
      </c>
      <c r="QC164" s="144">
        <v>265</v>
      </c>
      <c r="QD164" s="144">
        <v>224</v>
      </c>
      <c r="QE164" s="144">
        <v>243</v>
      </c>
      <c r="QF164" s="144">
        <v>257</v>
      </c>
      <c r="QG164" s="144">
        <v>303</v>
      </c>
      <c r="QH164" s="144">
        <v>270</v>
      </c>
      <c r="QI164" s="144">
        <v>260</v>
      </c>
      <c r="QJ164" s="144">
        <v>243</v>
      </c>
      <c r="QK164" s="144">
        <v>283</v>
      </c>
      <c r="QL164" s="144">
        <v>317</v>
      </c>
      <c r="QM164" s="144">
        <v>207</v>
      </c>
      <c r="QN164" s="144">
        <v>198</v>
      </c>
      <c r="QO164" s="144">
        <v>251</v>
      </c>
      <c r="QP164" s="144">
        <v>304</v>
      </c>
      <c r="QQ164" s="144">
        <v>323</v>
      </c>
      <c r="QR164" s="144">
        <v>314</v>
      </c>
    </row>
    <row r="165" spans="1:460" s="144" customFormat="1" x14ac:dyDescent="0.2">
      <c r="A165" s="318"/>
      <c r="B165" s="318">
        <v>24</v>
      </c>
      <c r="C165" s="319">
        <f t="shared" ca="1" si="146"/>
        <v>18</v>
      </c>
      <c r="D165" s="320">
        <f t="shared" ca="1" si="151"/>
        <v>9.7297297297297303E-2</v>
      </c>
      <c r="E165" s="323">
        <f t="shared" ca="1" si="152"/>
        <v>6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47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53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54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55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56"/>
        <v>22</v>
      </c>
      <c r="LA165" s="476">
        <f t="shared" si="157"/>
        <v>23</v>
      </c>
      <c r="LB165" s="476">
        <f t="shared" si="158"/>
        <v>23</v>
      </c>
      <c r="LC165" s="476">
        <f t="shared" si="159"/>
        <v>22</v>
      </c>
      <c r="LD165" s="476">
        <f t="shared" si="160"/>
        <v>21</v>
      </c>
      <c r="LE165" s="476">
        <f t="shared" si="161"/>
        <v>20</v>
      </c>
      <c r="LF165" s="476">
        <f t="shared" si="162"/>
        <v>20</v>
      </c>
      <c r="LG165" s="476">
        <f t="shared" si="163"/>
        <v>20</v>
      </c>
      <c r="LH165" s="476">
        <f t="shared" si="164"/>
        <v>19</v>
      </c>
      <c r="LI165" s="476">
        <f t="shared" si="165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  <c r="OU165" s="144">
        <v>21</v>
      </c>
      <c r="OV165" s="144">
        <v>17</v>
      </c>
      <c r="OW165" s="144">
        <v>18</v>
      </c>
      <c r="OX165" s="144">
        <v>22</v>
      </c>
      <c r="OY165" s="341">
        <f t="shared" si="148"/>
        <v>16.5</v>
      </c>
      <c r="OZ165" s="144">
        <v>11</v>
      </c>
      <c r="PA165" s="144">
        <v>11</v>
      </c>
      <c r="PB165" s="144">
        <v>14</v>
      </c>
      <c r="PC165" s="144">
        <v>17</v>
      </c>
      <c r="PD165" s="144">
        <v>16</v>
      </c>
      <c r="PE165" s="144">
        <v>16</v>
      </c>
      <c r="PF165" s="144">
        <v>17</v>
      </c>
      <c r="PG165" s="341">
        <f t="shared" si="149"/>
        <v>20.5</v>
      </c>
      <c r="PH165" s="144">
        <v>24</v>
      </c>
      <c r="PI165" s="144">
        <v>20</v>
      </c>
      <c r="PJ165" s="341">
        <f t="shared" si="150"/>
        <v>22.5</v>
      </c>
      <c r="PK165" s="144">
        <v>25</v>
      </c>
      <c r="PL165" s="144">
        <v>23</v>
      </c>
      <c r="PM165" s="144">
        <v>20</v>
      </c>
      <c r="PN165" s="144">
        <v>23</v>
      </c>
      <c r="PO165" s="471">
        <v>19</v>
      </c>
      <c r="PP165" s="144">
        <v>24</v>
      </c>
      <c r="PQ165" s="144">
        <v>11</v>
      </c>
      <c r="PR165" s="144">
        <v>17</v>
      </c>
      <c r="PS165" s="144">
        <v>13</v>
      </c>
      <c r="PT165" s="144">
        <v>10</v>
      </c>
      <c r="PU165" s="144">
        <v>10</v>
      </c>
      <c r="PV165" s="144">
        <v>10</v>
      </c>
      <c r="PW165" s="144">
        <v>13</v>
      </c>
      <c r="PX165" s="144">
        <v>15</v>
      </c>
      <c r="PY165" s="144">
        <v>16</v>
      </c>
      <c r="PZ165" s="144">
        <v>13</v>
      </c>
      <c r="QA165" s="144">
        <v>7</v>
      </c>
      <c r="QB165" s="144">
        <v>10</v>
      </c>
      <c r="QC165" s="144">
        <v>11</v>
      </c>
      <c r="QD165" s="144">
        <v>10</v>
      </c>
      <c r="QE165" s="144">
        <v>9</v>
      </c>
      <c r="QF165" s="144">
        <v>13</v>
      </c>
      <c r="QG165" s="144">
        <v>15</v>
      </c>
      <c r="QH165" s="144">
        <v>14</v>
      </c>
      <c r="QI165" s="144">
        <v>12</v>
      </c>
      <c r="QJ165" s="144">
        <v>12</v>
      </c>
      <c r="QK165" s="144">
        <v>9</v>
      </c>
      <c r="QL165" s="144">
        <v>12</v>
      </c>
      <c r="QM165" s="144">
        <v>10</v>
      </c>
      <c r="QN165" s="144">
        <v>9</v>
      </c>
      <c r="QO165" s="144">
        <v>10</v>
      </c>
      <c r="QP165" s="144">
        <v>14</v>
      </c>
      <c r="QQ165" s="144">
        <v>11</v>
      </c>
      <c r="QR165" s="144">
        <v>18</v>
      </c>
    </row>
    <row r="166" spans="1:460" x14ac:dyDescent="0.2">
      <c r="A166" s="55"/>
      <c r="B166" s="27" t="s">
        <v>45</v>
      </c>
      <c r="C166" s="174">
        <f ca="1">SUM(C142:C165)</f>
        <v>1294</v>
      </c>
      <c r="D166" s="171">
        <f t="shared" ca="1" si="151"/>
        <v>0.15726786582401556</v>
      </c>
      <c r="E166" s="174"/>
      <c r="F166" s="172"/>
      <c r="G166" s="325">
        <f t="shared" ref="G166:R166" si="166">SUM(G142:G165)</f>
        <v>2922</v>
      </c>
      <c r="H166" s="325">
        <f t="shared" si="166"/>
        <v>2359</v>
      </c>
      <c r="I166" s="325">
        <f t="shared" si="166"/>
        <v>2568.5</v>
      </c>
      <c r="J166" s="325">
        <f t="shared" si="166"/>
        <v>2778</v>
      </c>
      <c r="K166" s="325">
        <f t="shared" si="166"/>
        <v>2577</v>
      </c>
      <c r="L166" s="325">
        <f t="shared" si="166"/>
        <v>2169</v>
      </c>
      <c r="M166" s="325">
        <f t="shared" si="166"/>
        <v>2115</v>
      </c>
      <c r="N166" s="325">
        <f t="shared" si="166"/>
        <v>2319</v>
      </c>
      <c r="O166" s="325">
        <f t="shared" si="166"/>
        <v>2274</v>
      </c>
      <c r="P166" s="325">
        <f t="shared" si="166"/>
        <v>1932</v>
      </c>
      <c r="Q166" s="325">
        <f t="shared" si="166"/>
        <v>1901</v>
      </c>
      <c r="R166" s="325">
        <f t="shared" si="166"/>
        <v>1884</v>
      </c>
      <c r="S166" s="325">
        <f t="shared" ref="S166:CD166" si="167">SUM(S142:S165)</f>
        <v>1867</v>
      </c>
      <c r="T166" s="325">
        <f t="shared" si="167"/>
        <v>1697</v>
      </c>
      <c r="U166" s="325">
        <f t="shared" si="167"/>
        <v>1772</v>
      </c>
      <c r="V166" s="325">
        <f t="shared" si="167"/>
        <v>1825</v>
      </c>
      <c r="W166" s="325">
        <f t="shared" si="167"/>
        <v>1971</v>
      </c>
      <c r="X166" s="325">
        <f t="shared" si="167"/>
        <v>1884</v>
      </c>
      <c r="Y166" s="325">
        <f t="shared" si="167"/>
        <v>1751</v>
      </c>
      <c r="Z166" s="325">
        <f t="shared" si="167"/>
        <v>2023</v>
      </c>
      <c r="AA166" s="325">
        <f t="shared" si="167"/>
        <v>2082</v>
      </c>
      <c r="AB166" s="325">
        <f t="shared" si="167"/>
        <v>2358</v>
      </c>
      <c r="AC166" s="325">
        <f t="shared" si="167"/>
        <v>2036</v>
      </c>
      <c r="AD166" s="325">
        <f t="shared" si="167"/>
        <v>2273</v>
      </c>
      <c r="AE166" s="325">
        <f t="shared" si="167"/>
        <v>2435</v>
      </c>
      <c r="AF166" s="325">
        <f t="shared" si="167"/>
        <v>2698</v>
      </c>
      <c r="AG166" s="325">
        <f t="shared" si="167"/>
        <v>2798</v>
      </c>
      <c r="AH166" s="325">
        <f t="shared" si="167"/>
        <v>2599</v>
      </c>
      <c r="AI166" s="325">
        <f t="shared" si="167"/>
        <v>2773</v>
      </c>
      <c r="AJ166" s="325">
        <f t="shared" si="167"/>
        <v>2842</v>
      </c>
      <c r="AK166" s="325">
        <f t="shared" si="167"/>
        <v>2591</v>
      </c>
      <c r="AL166" s="325">
        <f t="shared" si="167"/>
        <v>2734</v>
      </c>
      <c r="AM166" s="325">
        <f t="shared" si="167"/>
        <v>2745</v>
      </c>
      <c r="AN166" s="325">
        <f t="shared" si="167"/>
        <v>2945</v>
      </c>
      <c r="AO166" s="325">
        <f t="shared" si="167"/>
        <v>2827</v>
      </c>
      <c r="AP166" s="325">
        <f t="shared" si="167"/>
        <v>2833</v>
      </c>
      <c r="AQ166" s="325">
        <f t="shared" si="167"/>
        <v>2839</v>
      </c>
      <c r="AR166" s="325">
        <f t="shared" si="167"/>
        <v>3011</v>
      </c>
      <c r="AS166" s="325">
        <f t="shared" si="167"/>
        <v>3064</v>
      </c>
      <c r="AT166" s="325">
        <f t="shared" si="167"/>
        <v>3007</v>
      </c>
      <c r="AU166" s="325">
        <f t="shared" si="167"/>
        <v>2964</v>
      </c>
      <c r="AV166" s="325">
        <f t="shared" si="167"/>
        <v>2904</v>
      </c>
      <c r="AW166" s="420">
        <f t="shared" si="167"/>
        <v>3128</v>
      </c>
      <c r="AX166" s="420">
        <f t="shared" si="167"/>
        <v>3064</v>
      </c>
      <c r="AY166" s="420">
        <f t="shared" si="167"/>
        <v>2998</v>
      </c>
      <c r="AZ166" s="420">
        <f t="shared" si="167"/>
        <v>3094</v>
      </c>
      <c r="BA166" s="420">
        <f t="shared" si="167"/>
        <v>3002</v>
      </c>
      <c r="BB166" s="420">
        <f t="shared" si="167"/>
        <v>3557</v>
      </c>
      <c r="BC166" s="420">
        <f t="shared" si="167"/>
        <v>2854</v>
      </c>
      <c r="BD166" s="420">
        <f t="shared" si="167"/>
        <v>2731</v>
      </c>
      <c r="BE166" s="420">
        <f t="shared" si="167"/>
        <v>2925</v>
      </c>
      <c r="BF166" s="420">
        <f t="shared" si="167"/>
        <v>3400</v>
      </c>
      <c r="BG166" s="325">
        <f t="shared" si="167"/>
        <v>3515</v>
      </c>
      <c r="BH166" s="325">
        <f t="shared" si="167"/>
        <v>2865</v>
      </c>
      <c r="BI166" s="325">
        <f t="shared" si="167"/>
        <v>2663</v>
      </c>
      <c r="BJ166" s="325">
        <f t="shared" si="167"/>
        <v>2781</v>
      </c>
      <c r="BK166" s="325">
        <f t="shared" si="167"/>
        <v>2596</v>
      </c>
      <c r="BL166" s="325">
        <f t="shared" si="167"/>
        <v>2109</v>
      </c>
      <c r="BM166" s="325">
        <f t="shared" si="167"/>
        <v>2115</v>
      </c>
      <c r="BN166" s="325">
        <f t="shared" si="167"/>
        <v>2226</v>
      </c>
      <c r="BO166" s="325">
        <f t="shared" si="167"/>
        <v>2171</v>
      </c>
      <c r="BP166" s="325">
        <f t="shared" si="167"/>
        <v>1832</v>
      </c>
      <c r="BQ166" s="325">
        <f t="shared" si="167"/>
        <v>1917</v>
      </c>
      <c r="BR166" s="325">
        <f t="shared" si="167"/>
        <v>1936</v>
      </c>
      <c r="BS166" s="325">
        <f t="shared" si="167"/>
        <v>1926.5</v>
      </c>
      <c r="BT166" s="325">
        <f t="shared" si="167"/>
        <v>2008</v>
      </c>
      <c r="BU166" s="325">
        <f t="shared" si="167"/>
        <v>2012</v>
      </c>
      <c r="BV166" s="325">
        <f t="shared" si="167"/>
        <v>2026</v>
      </c>
      <c r="BW166" s="325">
        <f t="shared" si="167"/>
        <v>2218</v>
      </c>
      <c r="BX166" s="325">
        <f t="shared" si="167"/>
        <v>2143</v>
      </c>
      <c r="BY166" s="325">
        <f t="shared" si="167"/>
        <v>2015</v>
      </c>
      <c r="BZ166" s="325">
        <f t="shared" si="167"/>
        <v>2052</v>
      </c>
      <c r="CA166" s="325">
        <f t="shared" si="167"/>
        <v>1870</v>
      </c>
      <c r="CB166" s="325">
        <f t="shared" si="167"/>
        <v>2252</v>
      </c>
      <c r="CC166" s="325">
        <f t="shared" si="167"/>
        <v>2269</v>
      </c>
      <c r="CD166" s="325">
        <f t="shared" si="167"/>
        <v>2252</v>
      </c>
      <c r="CE166" s="325">
        <f t="shared" ref="CE166:DQ166" si="168">SUM(CE142:CE165)</f>
        <v>2395</v>
      </c>
      <c r="CF166" s="325">
        <f t="shared" si="168"/>
        <v>2657</v>
      </c>
      <c r="CG166" s="325">
        <f t="shared" si="168"/>
        <v>2677</v>
      </c>
      <c r="CH166" s="325">
        <f t="shared" si="168"/>
        <v>2946</v>
      </c>
      <c r="CI166" s="325">
        <f t="shared" si="168"/>
        <v>2819</v>
      </c>
      <c r="CJ166" s="325">
        <f t="shared" si="168"/>
        <v>2969</v>
      </c>
      <c r="CK166" s="325">
        <f t="shared" si="168"/>
        <v>2975</v>
      </c>
      <c r="CL166" s="325">
        <f t="shared" si="168"/>
        <v>3029</v>
      </c>
      <c r="CM166" s="325">
        <f t="shared" si="168"/>
        <v>2994</v>
      </c>
      <c r="CN166" s="325">
        <f t="shared" si="168"/>
        <v>3011</v>
      </c>
      <c r="CO166" s="325">
        <f t="shared" si="168"/>
        <v>3042</v>
      </c>
      <c r="CP166" s="325">
        <f t="shared" si="168"/>
        <v>2788</v>
      </c>
      <c r="CQ166" s="325">
        <f t="shared" si="168"/>
        <v>2870</v>
      </c>
      <c r="CR166" s="325">
        <f t="shared" si="168"/>
        <v>2733</v>
      </c>
      <c r="CS166" s="325">
        <f t="shared" si="168"/>
        <v>2971</v>
      </c>
      <c r="CT166" s="325">
        <f t="shared" si="168"/>
        <v>2822</v>
      </c>
      <c r="CU166" s="325">
        <f t="shared" si="168"/>
        <v>2762</v>
      </c>
      <c r="CV166" s="325">
        <f t="shared" si="168"/>
        <v>2592</v>
      </c>
      <c r="CW166" s="325">
        <f t="shared" si="168"/>
        <v>2725</v>
      </c>
      <c r="CX166" s="325">
        <f t="shared" si="168"/>
        <v>2783</v>
      </c>
      <c r="CY166" s="325">
        <f t="shared" si="168"/>
        <v>2733</v>
      </c>
      <c r="CZ166" s="325">
        <f t="shared" si="168"/>
        <v>2530</v>
      </c>
      <c r="DA166" s="325">
        <f t="shared" si="168"/>
        <v>2551</v>
      </c>
      <c r="DB166" s="325">
        <f t="shared" si="168"/>
        <v>2856</v>
      </c>
      <c r="DC166" s="325">
        <f t="shared" si="168"/>
        <v>2440</v>
      </c>
      <c r="DD166" s="325">
        <f t="shared" si="168"/>
        <v>2440</v>
      </c>
      <c r="DE166" s="325">
        <f t="shared" si="168"/>
        <v>2640</v>
      </c>
      <c r="DF166" s="325">
        <f t="shared" si="168"/>
        <v>2761</v>
      </c>
      <c r="DG166" s="325">
        <f t="shared" si="168"/>
        <v>2882</v>
      </c>
      <c r="DH166" s="325">
        <f t="shared" si="168"/>
        <v>2499</v>
      </c>
      <c r="DI166" s="325">
        <f t="shared" si="168"/>
        <v>2216</v>
      </c>
      <c r="DJ166" s="325">
        <f t="shared" si="168"/>
        <v>2367</v>
      </c>
      <c r="DK166" s="325">
        <f t="shared" si="168"/>
        <v>2340</v>
      </c>
      <c r="DL166" s="325">
        <f t="shared" si="168"/>
        <v>1921</v>
      </c>
      <c r="DM166" s="325">
        <f t="shared" si="168"/>
        <v>1904</v>
      </c>
      <c r="DN166" s="325">
        <f t="shared" si="168"/>
        <v>1749</v>
      </c>
      <c r="DO166" s="325">
        <f t="shared" si="168"/>
        <v>1783</v>
      </c>
      <c r="DP166" s="325">
        <f t="shared" si="168"/>
        <v>1510</v>
      </c>
      <c r="DQ166" s="325">
        <f t="shared" si="168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69">SUM(DT142:DT165)</f>
        <v>1430</v>
      </c>
      <c r="DU166" s="396">
        <f t="shared" si="169"/>
        <v>1283</v>
      </c>
      <c r="DV166" s="396">
        <f t="shared" si="169"/>
        <v>1404</v>
      </c>
      <c r="DW166" s="396">
        <f t="shared" si="169"/>
        <v>1456</v>
      </c>
      <c r="DX166" s="396">
        <f t="shared" si="169"/>
        <v>1088</v>
      </c>
      <c r="DY166" s="396">
        <f t="shared" si="169"/>
        <v>1247</v>
      </c>
      <c r="DZ166" s="396">
        <f t="shared" si="169"/>
        <v>1275</v>
      </c>
      <c r="EA166" s="396">
        <f t="shared" si="169"/>
        <v>1379</v>
      </c>
      <c r="EB166" s="396">
        <f t="shared" si="169"/>
        <v>1700</v>
      </c>
      <c r="EC166" s="396">
        <f t="shared" si="169"/>
        <v>1566</v>
      </c>
      <c r="ED166" s="396">
        <f t="shared" si="169"/>
        <v>1351</v>
      </c>
      <c r="EE166" s="396">
        <f t="shared" si="169"/>
        <v>1417</v>
      </c>
      <c r="EF166" s="396">
        <f t="shared" si="169"/>
        <v>1386</v>
      </c>
      <c r="EG166" s="396">
        <f t="shared" si="169"/>
        <v>1436</v>
      </c>
      <c r="EH166" s="396">
        <f t="shared" si="169"/>
        <v>1453</v>
      </c>
      <c r="EI166" s="396">
        <f t="shared" si="169"/>
        <v>1445</v>
      </c>
      <c r="EJ166" s="396">
        <f t="shared" si="169"/>
        <v>1389</v>
      </c>
      <c r="EK166" s="396">
        <f t="shared" si="169"/>
        <v>1346</v>
      </c>
      <c r="EL166" s="396">
        <f t="shared" si="169"/>
        <v>1188</v>
      </c>
      <c r="EM166" s="396">
        <f t="shared" ref="EM166:FA166" si="170">SUM(EM142:EM165)</f>
        <v>1143</v>
      </c>
      <c r="EN166" s="396">
        <f t="shared" si="170"/>
        <v>1142</v>
      </c>
      <c r="EO166" s="396">
        <f t="shared" si="170"/>
        <v>1056</v>
      </c>
      <c r="EP166" s="396">
        <f t="shared" si="170"/>
        <v>980</v>
      </c>
      <c r="EQ166" s="396">
        <f t="shared" si="170"/>
        <v>923</v>
      </c>
      <c r="ER166" s="396">
        <f t="shared" si="170"/>
        <v>931</v>
      </c>
      <c r="ES166" s="396">
        <f t="shared" si="170"/>
        <v>1017</v>
      </c>
      <c r="ET166" s="396">
        <f t="shared" si="170"/>
        <v>876</v>
      </c>
      <c r="EU166" s="396">
        <f t="shared" si="170"/>
        <v>841</v>
      </c>
      <c r="EV166" s="396">
        <f t="shared" si="170"/>
        <v>837</v>
      </c>
      <c r="EW166" s="396">
        <f t="shared" si="170"/>
        <v>888</v>
      </c>
      <c r="EX166" s="396">
        <f t="shared" si="170"/>
        <v>909</v>
      </c>
      <c r="EY166" s="396">
        <f t="shared" si="170"/>
        <v>1820</v>
      </c>
      <c r="EZ166" s="396">
        <f t="shared" si="170"/>
        <v>1999</v>
      </c>
      <c r="FA166" s="396">
        <f t="shared" si="170"/>
        <v>1839</v>
      </c>
      <c r="FB166" s="396">
        <f t="shared" ref="FB166:FN166" si="171">SUM(FB142:FB165)</f>
        <v>2048</v>
      </c>
      <c r="FC166" s="396">
        <f t="shared" si="171"/>
        <v>1890</v>
      </c>
      <c r="FD166" s="396">
        <f t="shared" si="171"/>
        <v>1824</v>
      </c>
      <c r="FE166" s="418">
        <f t="shared" si="171"/>
        <v>2129</v>
      </c>
      <c r="FF166" s="418">
        <f t="shared" si="171"/>
        <v>2485</v>
      </c>
      <c r="FG166" s="418">
        <f t="shared" si="171"/>
        <v>2475</v>
      </c>
      <c r="FH166" s="418">
        <f t="shared" si="171"/>
        <v>2190</v>
      </c>
      <c r="FI166" s="418">
        <f t="shared" si="171"/>
        <v>2087</v>
      </c>
      <c r="FJ166" s="418">
        <f t="shared" si="171"/>
        <v>2355</v>
      </c>
      <c r="FK166" s="418">
        <f t="shared" si="171"/>
        <v>2327</v>
      </c>
      <c r="FL166" s="418">
        <f t="shared" si="171"/>
        <v>2098</v>
      </c>
      <c r="FM166" s="418">
        <f t="shared" si="171"/>
        <v>2076</v>
      </c>
      <c r="FN166" s="418">
        <f t="shared" si="171"/>
        <v>2033</v>
      </c>
      <c r="FO166" s="418">
        <f t="shared" ref="FO166:HZ166" si="172">SUM(FO142:FO165)</f>
        <v>2048</v>
      </c>
      <c r="FP166" s="418">
        <f t="shared" si="172"/>
        <v>2119</v>
      </c>
      <c r="FQ166" s="418">
        <f t="shared" si="172"/>
        <v>2168</v>
      </c>
      <c r="FR166" s="418">
        <f t="shared" si="172"/>
        <v>2152</v>
      </c>
      <c r="FS166" s="418">
        <f t="shared" si="172"/>
        <v>2129</v>
      </c>
      <c r="FT166" s="418">
        <f t="shared" si="172"/>
        <v>2077</v>
      </c>
      <c r="FU166" s="418">
        <f t="shared" si="172"/>
        <v>1889</v>
      </c>
      <c r="FV166" s="418">
        <f t="shared" si="172"/>
        <v>1953</v>
      </c>
      <c r="FW166" s="418">
        <f t="shared" si="172"/>
        <v>1808</v>
      </c>
      <c r="FX166" s="418">
        <f t="shared" si="172"/>
        <v>1838</v>
      </c>
      <c r="FY166" s="418">
        <f t="shared" si="172"/>
        <v>1961</v>
      </c>
      <c r="FZ166" s="418">
        <f t="shared" si="172"/>
        <v>1868</v>
      </c>
      <c r="GA166" s="418">
        <f t="shared" si="172"/>
        <v>1817</v>
      </c>
      <c r="GB166" s="418">
        <f t="shared" si="172"/>
        <v>2000</v>
      </c>
      <c r="GC166" s="418">
        <f t="shared" si="172"/>
        <v>1952</v>
      </c>
      <c r="GD166" s="418">
        <f t="shared" si="172"/>
        <v>1817</v>
      </c>
      <c r="GE166" s="418">
        <f t="shared" si="172"/>
        <v>1845</v>
      </c>
      <c r="GF166" s="418">
        <f t="shared" si="172"/>
        <v>1836</v>
      </c>
      <c r="GG166" s="418">
        <f t="shared" si="172"/>
        <v>1856</v>
      </c>
      <c r="GH166" s="418">
        <f t="shared" si="172"/>
        <v>1807</v>
      </c>
      <c r="GI166" s="418">
        <f t="shared" si="172"/>
        <v>1740</v>
      </c>
      <c r="GJ166" s="418">
        <f t="shared" si="172"/>
        <v>1820</v>
      </c>
      <c r="GK166" s="418">
        <f t="shared" si="172"/>
        <v>1853</v>
      </c>
      <c r="GL166" s="418">
        <f t="shared" si="172"/>
        <v>1712</v>
      </c>
      <c r="GM166" s="418">
        <f t="shared" si="172"/>
        <v>1769</v>
      </c>
      <c r="GN166" s="418">
        <f t="shared" si="172"/>
        <v>1896</v>
      </c>
      <c r="GO166" s="418">
        <f t="shared" si="172"/>
        <v>1949</v>
      </c>
      <c r="GP166" s="418">
        <f t="shared" si="172"/>
        <v>2033</v>
      </c>
      <c r="GQ166" s="418">
        <f t="shared" si="172"/>
        <v>2107</v>
      </c>
      <c r="GR166" s="418">
        <f t="shared" si="172"/>
        <v>1992</v>
      </c>
      <c r="GS166" s="418">
        <f t="shared" si="172"/>
        <v>1907</v>
      </c>
      <c r="GT166" s="418">
        <f t="shared" si="172"/>
        <v>1725</v>
      </c>
      <c r="GU166" s="418">
        <f t="shared" si="172"/>
        <v>1714</v>
      </c>
      <c r="GV166" s="418">
        <f t="shared" si="172"/>
        <v>1839</v>
      </c>
      <c r="GW166" s="418">
        <f t="shared" si="172"/>
        <v>1944</v>
      </c>
      <c r="GX166" s="418">
        <f t="shared" si="172"/>
        <v>1930</v>
      </c>
      <c r="GY166" s="418">
        <f t="shared" si="172"/>
        <v>1677</v>
      </c>
      <c r="GZ166" s="418">
        <f t="shared" si="172"/>
        <v>1713</v>
      </c>
      <c r="HA166" s="418">
        <f t="shared" si="172"/>
        <v>1814</v>
      </c>
      <c r="HB166" s="418">
        <f t="shared" si="172"/>
        <v>2309</v>
      </c>
      <c r="HC166" s="418">
        <f t="shared" si="172"/>
        <v>1945</v>
      </c>
      <c r="HD166" s="418">
        <f t="shared" si="172"/>
        <v>2024</v>
      </c>
      <c r="HE166" s="418">
        <f t="shared" si="172"/>
        <v>2178</v>
      </c>
      <c r="HF166" s="418">
        <f t="shared" si="172"/>
        <v>2522</v>
      </c>
      <c r="HG166" s="418">
        <f t="shared" si="172"/>
        <v>2834</v>
      </c>
      <c r="HH166" s="418">
        <f t="shared" si="172"/>
        <v>2691</v>
      </c>
      <c r="HI166" s="418">
        <f t="shared" si="172"/>
        <v>2226</v>
      </c>
      <c r="HJ166" s="418">
        <f t="shared" si="172"/>
        <v>2310</v>
      </c>
      <c r="HK166" s="418">
        <f t="shared" si="172"/>
        <v>2180</v>
      </c>
      <c r="HL166" s="418">
        <f t="shared" si="172"/>
        <v>2020</v>
      </c>
      <c r="HM166" s="418">
        <f t="shared" si="172"/>
        <v>1822</v>
      </c>
      <c r="HN166" s="418">
        <f t="shared" si="172"/>
        <v>1747</v>
      </c>
      <c r="HO166" s="418">
        <f t="shared" si="172"/>
        <v>1829</v>
      </c>
      <c r="HP166" s="418">
        <f t="shared" si="172"/>
        <v>1617</v>
      </c>
      <c r="HQ166" s="418">
        <f t="shared" si="172"/>
        <v>1624</v>
      </c>
      <c r="HR166" s="418">
        <f t="shared" si="172"/>
        <v>1561</v>
      </c>
      <c r="HS166" s="418">
        <f t="shared" si="172"/>
        <v>1791</v>
      </c>
      <c r="HT166" s="418">
        <f t="shared" si="172"/>
        <v>1864</v>
      </c>
      <c r="HU166" s="418">
        <f t="shared" si="172"/>
        <v>1461</v>
      </c>
      <c r="HV166" s="418">
        <f t="shared" si="172"/>
        <v>1558</v>
      </c>
      <c r="HW166" s="418">
        <f t="shared" si="172"/>
        <v>1555</v>
      </c>
      <c r="HX166" s="418">
        <f t="shared" si="172"/>
        <v>1546</v>
      </c>
      <c r="HY166" s="418">
        <f t="shared" si="172"/>
        <v>1316</v>
      </c>
      <c r="HZ166" s="418">
        <f t="shared" si="172"/>
        <v>1199</v>
      </c>
      <c r="IA166" s="418">
        <f t="shared" ref="IA166:KL166" si="173">SUM(IA142:IA165)</f>
        <v>1288</v>
      </c>
      <c r="IB166" s="418">
        <f t="shared" si="173"/>
        <v>1371</v>
      </c>
      <c r="IC166" s="418">
        <f t="shared" si="173"/>
        <v>1528</v>
      </c>
      <c r="ID166" s="418">
        <f t="shared" si="173"/>
        <v>1272</v>
      </c>
      <c r="IE166" s="418">
        <f t="shared" si="173"/>
        <v>1315</v>
      </c>
      <c r="IF166" s="418">
        <f t="shared" si="173"/>
        <v>1263</v>
      </c>
      <c r="IG166" s="418">
        <f t="shared" si="173"/>
        <v>1317</v>
      </c>
      <c r="IH166" s="418">
        <f t="shared" si="173"/>
        <v>1306</v>
      </c>
      <c r="II166" s="418">
        <f t="shared" si="173"/>
        <v>1303</v>
      </c>
      <c r="IJ166" s="418">
        <f t="shared" si="173"/>
        <v>1319</v>
      </c>
      <c r="IK166" s="418">
        <f t="shared" si="173"/>
        <v>1455</v>
      </c>
      <c r="IL166" s="418">
        <f t="shared" si="173"/>
        <v>1265</v>
      </c>
      <c r="IM166" s="418">
        <f t="shared" si="173"/>
        <v>1205</v>
      </c>
      <c r="IN166" s="444">
        <f t="shared" si="173"/>
        <v>1303</v>
      </c>
      <c r="IO166" s="418">
        <f t="shared" si="173"/>
        <v>1401</v>
      </c>
      <c r="IP166" s="418">
        <f t="shared" si="173"/>
        <v>1344</v>
      </c>
      <c r="IQ166" s="418">
        <f t="shared" si="173"/>
        <v>1257</v>
      </c>
      <c r="IR166" s="418">
        <f t="shared" si="173"/>
        <v>1291</v>
      </c>
      <c r="IS166" s="418">
        <f t="shared" si="173"/>
        <v>1313</v>
      </c>
      <c r="IT166" s="418">
        <f t="shared" si="173"/>
        <v>1166</v>
      </c>
      <c r="IU166" s="418">
        <f t="shared" si="173"/>
        <v>1004</v>
      </c>
      <c r="IV166" s="418">
        <f t="shared" si="173"/>
        <v>1024</v>
      </c>
      <c r="IW166" s="418">
        <f t="shared" si="173"/>
        <v>1101</v>
      </c>
      <c r="IX166" s="418">
        <f t="shared" si="173"/>
        <v>1155</v>
      </c>
      <c r="IY166" s="418">
        <f t="shared" si="173"/>
        <v>1084</v>
      </c>
      <c r="IZ166" s="418">
        <f t="shared" si="173"/>
        <v>1109</v>
      </c>
      <c r="JA166" s="418">
        <f t="shared" si="173"/>
        <v>1190</v>
      </c>
      <c r="JB166" s="418">
        <f t="shared" si="173"/>
        <v>1316</v>
      </c>
      <c r="JC166" s="418">
        <f t="shared" si="173"/>
        <v>1434</v>
      </c>
      <c r="JD166" s="418">
        <f t="shared" si="173"/>
        <v>1120</v>
      </c>
      <c r="JE166" s="418">
        <f t="shared" si="173"/>
        <v>1427</v>
      </c>
      <c r="JF166" s="456">
        <f t="shared" si="173"/>
        <v>1458.5</v>
      </c>
      <c r="JG166" s="418">
        <f t="shared" si="173"/>
        <v>1490</v>
      </c>
      <c r="JH166" s="418">
        <f t="shared" si="173"/>
        <v>1450</v>
      </c>
      <c r="JI166" s="418">
        <f t="shared" si="173"/>
        <v>1148</v>
      </c>
      <c r="JJ166" s="418">
        <f t="shared" si="173"/>
        <v>1205</v>
      </c>
      <c r="JK166" s="418">
        <f t="shared" si="173"/>
        <v>1230</v>
      </c>
      <c r="JL166" s="418">
        <f t="shared" si="173"/>
        <v>1192</v>
      </c>
      <c r="JM166" s="418">
        <f t="shared" si="173"/>
        <v>1066</v>
      </c>
      <c r="JN166" s="444">
        <f t="shared" si="173"/>
        <v>1099</v>
      </c>
      <c r="JO166" s="418">
        <f t="shared" si="173"/>
        <v>1132</v>
      </c>
      <c r="JP166" s="418">
        <f t="shared" si="173"/>
        <v>1053</v>
      </c>
      <c r="JQ166" s="418">
        <f t="shared" si="173"/>
        <v>952</v>
      </c>
      <c r="JR166" s="418">
        <f t="shared" si="173"/>
        <v>933</v>
      </c>
      <c r="JS166" s="418">
        <f t="shared" si="173"/>
        <v>1013</v>
      </c>
      <c r="JT166" s="418">
        <f t="shared" si="173"/>
        <v>1042</v>
      </c>
      <c r="JU166" s="418">
        <f t="shared" si="173"/>
        <v>734</v>
      </c>
      <c r="JV166" s="444">
        <f t="shared" si="173"/>
        <v>800.5</v>
      </c>
      <c r="JW166" s="418">
        <f t="shared" si="173"/>
        <v>867</v>
      </c>
      <c r="JX166" s="418">
        <f t="shared" si="173"/>
        <v>965</v>
      </c>
      <c r="JY166" s="418">
        <f t="shared" si="173"/>
        <v>907</v>
      </c>
      <c r="JZ166" s="418">
        <f t="shared" si="173"/>
        <v>931</v>
      </c>
      <c r="KA166" s="418">
        <f t="shared" si="173"/>
        <v>1028</v>
      </c>
      <c r="KB166" s="418">
        <f t="shared" si="173"/>
        <v>1290</v>
      </c>
      <c r="KC166" s="418">
        <f t="shared" si="173"/>
        <v>1229</v>
      </c>
      <c r="KD166" s="418">
        <f t="shared" si="173"/>
        <v>1039</v>
      </c>
      <c r="KE166" s="418">
        <f t="shared" si="173"/>
        <v>1108</v>
      </c>
      <c r="KF166" s="418">
        <f t="shared" si="173"/>
        <v>1197</v>
      </c>
      <c r="KG166" s="418">
        <f t="shared" si="173"/>
        <v>1367</v>
      </c>
      <c r="KH166" s="418">
        <f t="shared" si="173"/>
        <v>1240</v>
      </c>
      <c r="KI166" s="418">
        <f t="shared" si="173"/>
        <v>1187</v>
      </c>
      <c r="KJ166" s="418">
        <f t="shared" si="173"/>
        <v>1256</v>
      </c>
      <c r="KK166" s="418">
        <f t="shared" si="173"/>
        <v>1322</v>
      </c>
      <c r="KL166" s="418">
        <f t="shared" si="173"/>
        <v>1279</v>
      </c>
      <c r="KM166" s="418">
        <f t="shared" ref="KM166:MX166" si="174">SUM(KM142:KM165)</f>
        <v>1225</v>
      </c>
      <c r="KN166" s="418">
        <f t="shared" si="174"/>
        <v>1317</v>
      </c>
      <c r="KO166" s="418">
        <f t="shared" si="174"/>
        <v>1433</v>
      </c>
      <c r="KP166" s="418">
        <f t="shared" si="174"/>
        <v>1330</v>
      </c>
      <c r="KQ166" s="418">
        <f t="shared" si="174"/>
        <v>1374</v>
      </c>
      <c r="KR166" s="418">
        <f t="shared" si="174"/>
        <v>1378</v>
      </c>
      <c r="KS166" s="418">
        <f t="shared" si="174"/>
        <v>1473</v>
      </c>
      <c r="KT166" s="418">
        <f t="shared" si="174"/>
        <v>1553</v>
      </c>
      <c r="KU166" s="418">
        <f t="shared" si="174"/>
        <v>1402</v>
      </c>
      <c r="KV166" s="418">
        <f t="shared" si="174"/>
        <v>1420</v>
      </c>
      <c r="KW166" s="418">
        <f t="shared" si="174"/>
        <v>1497</v>
      </c>
      <c r="KX166" s="418">
        <f t="shared" si="174"/>
        <v>1575</v>
      </c>
      <c r="KY166" s="418">
        <f t="shared" si="174"/>
        <v>1649</v>
      </c>
      <c r="KZ166" s="418">
        <f t="shared" si="174"/>
        <v>1470</v>
      </c>
      <c r="LA166" s="418">
        <f t="shared" si="174"/>
        <v>1485</v>
      </c>
      <c r="LB166" s="418">
        <f t="shared" si="174"/>
        <v>1496</v>
      </c>
      <c r="LC166" s="418">
        <f t="shared" si="174"/>
        <v>1481</v>
      </c>
      <c r="LD166" s="418">
        <f t="shared" si="174"/>
        <v>1456</v>
      </c>
      <c r="LE166" s="418">
        <f t="shared" si="174"/>
        <v>1434</v>
      </c>
      <c r="LF166" s="418">
        <f t="shared" si="174"/>
        <v>1419</v>
      </c>
      <c r="LG166" s="418">
        <f t="shared" si="174"/>
        <v>1392</v>
      </c>
      <c r="LH166" s="418">
        <f t="shared" si="174"/>
        <v>1357</v>
      </c>
      <c r="LI166" s="418">
        <f t="shared" si="174"/>
        <v>1317</v>
      </c>
      <c r="LJ166" s="418">
        <f t="shared" si="174"/>
        <v>1497</v>
      </c>
      <c r="LK166" s="418">
        <f t="shared" si="174"/>
        <v>1527</v>
      </c>
      <c r="LL166" s="418">
        <f t="shared" si="174"/>
        <v>1509</v>
      </c>
      <c r="LM166" s="418">
        <f t="shared" si="174"/>
        <v>1182</v>
      </c>
      <c r="LN166" s="418">
        <f t="shared" si="174"/>
        <v>1219</v>
      </c>
      <c r="LO166" s="418">
        <f t="shared" si="174"/>
        <v>1288</v>
      </c>
      <c r="LP166" s="418">
        <f t="shared" si="174"/>
        <v>1272</v>
      </c>
      <c r="LQ166" s="418">
        <f t="shared" si="174"/>
        <v>1115</v>
      </c>
      <c r="LR166" s="418">
        <f t="shared" si="174"/>
        <v>1084</v>
      </c>
      <c r="LS166" s="418">
        <f t="shared" si="174"/>
        <v>1112</v>
      </c>
      <c r="LT166" s="418">
        <f t="shared" si="174"/>
        <v>1509</v>
      </c>
      <c r="LU166" s="418">
        <f t="shared" si="174"/>
        <v>984</v>
      </c>
      <c r="LV166" s="418">
        <f t="shared" si="174"/>
        <v>1030</v>
      </c>
      <c r="LW166" s="418">
        <f t="shared" si="174"/>
        <v>1029</v>
      </c>
      <c r="LX166" s="418">
        <f t="shared" si="174"/>
        <v>1168</v>
      </c>
      <c r="LY166" s="418">
        <f t="shared" si="174"/>
        <v>1001</v>
      </c>
      <c r="LZ166" s="418">
        <f t="shared" si="174"/>
        <v>1035</v>
      </c>
      <c r="MA166" s="418">
        <f t="shared" si="174"/>
        <v>1010</v>
      </c>
      <c r="MB166" s="418">
        <f t="shared" si="174"/>
        <v>1113</v>
      </c>
      <c r="MC166" s="418">
        <f t="shared" si="174"/>
        <v>1237</v>
      </c>
      <c r="MD166" s="418">
        <f t="shared" si="174"/>
        <v>990</v>
      </c>
      <c r="ME166" s="418">
        <f t="shared" si="174"/>
        <v>979</v>
      </c>
      <c r="MF166" s="418">
        <f t="shared" si="174"/>
        <v>1125</v>
      </c>
      <c r="MG166" s="418">
        <f t="shared" si="174"/>
        <v>1216</v>
      </c>
      <c r="MH166" s="418">
        <f t="shared" si="174"/>
        <v>1029</v>
      </c>
      <c r="MI166" s="418">
        <f t="shared" si="174"/>
        <v>1050</v>
      </c>
      <c r="MJ166" s="418">
        <f t="shared" si="174"/>
        <v>1097</v>
      </c>
      <c r="MK166" s="418">
        <f t="shared" si="174"/>
        <v>1193</v>
      </c>
      <c r="ML166" s="418">
        <f t="shared" si="174"/>
        <v>1151</v>
      </c>
      <c r="MM166" s="418">
        <f t="shared" si="174"/>
        <v>977</v>
      </c>
      <c r="MN166" s="418">
        <f t="shared" si="174"/>
        <v>981</v>
      </c>
      <c r="MO166" s="418">
        <f t="shared" si="174"/>
        <v>1155</v>
      </c>
      <c r="MP166" s="418">
        <f t="shared" ref="MP166" si="175">SUM(MP142:MP165)</f>
        <v>1311</v>
      </c>
      <c r="MQ166" s="418">
        <f t="shared" si="174"/>
        <v>1086</v>
      </c>
      <c r="MR166" s="418">
        <f t="shared" si="174"/>
        <v>1102</v>
      </c>
      <c r="MS166" s="418">
        <f t="shared" si="174"/>
        <v>1227</v>
      </c>
      <c r="MT166" s="418">
        <f t="shared" si="174"/>
        <v>1416</v>
      </c>
      <c r="MU166" s="418">
        <f t="shared" si="174"/>
        <v>1212</v>
      </c>
      <c r="MV166" s="418">
        <f t="shared" si="174"/>
        <v>1172</v>
      </c>
      <c r="MW166" s="418">
        <f t="shared" si="174"/>
        <v>1235</v>
      </c>
      <c r="MX166" s="418">
        <f t="shared" si="174"/>
        <v>1338</v>
      </c>
      <c r="MY166" s="418">
        <f t="shared" ref="MY166:PJ166" si="176">SUM(MY142:MY165)</f>
        <v>1409</v>
      </c>
      <c r="MZ166" s="418">
        <f t="shared" si="176"/>
        <v>1220</v>
      </c>
      <c r="NA166" s="418">
        <f t="shared" si="176"/>
        <v>1312</v>
      </c>
      <c r="NB166" s="418">
        <f t="shared" si="176"/>
        <v>1396</v>
      </c>
      <c r="NC166" s="418">
        <f t="shared" si="176"/>
        <v>1523</v>
      </c>
      <c r="ND166" s="418">
        <f t="shared" si="176"/>
        <v>1188</v>
      </c>
      <c r="NE166" s="418">
        <f t="shared" si="176"/>
        <v>1110</v>
      </c>
      <c r="NF166" s="418">
        <f t="shared" si="176"/>
        <v>1645</v>
      </c>
      <c r="NG166" s="418">
        <f t="shared" si="176"/>
        <v>1628</v>
      </c>
      <c r="NH166" s="418">
        <f t="shared" si="176"/>
        <v>1596</v>
      </c>
      <c r="NI166" s="418">
        <f t="shared" si="176"/>
        <v>1266</v>
      </c>
      <c r="NJ166" s="418">
        <f t="shared" si="176"/>
        <v>1281</v>
      </c>
      <c r="NK166" s="418">
        <f t="shared" si="176"/>
        <v>1457</v>
      </c>
      <c r="NL166" s="418">
        <f t="shared" si="176"/>
        <v>1423</v>
      </c>
      <c r="NM166" s="418">
        <f t="shared" si="176"/>
        <v>1241</v>
      </c>
      <c r="NN166" s="418">
        <f t="shared" si="176"/>
        <v>1255</v>
      </c>
      <c r="NO166" s="418">
        <f t="shared" si="176"/>
        <v>1359</v>
      </c>
      <c r="NP166" s="418">
        <f t="shared" si="176"/>
        <v>1447</v>
      </c>
      <c r="NQ166" s="418">
        <f t="shared" si="176"/>
        <v>1143</v>
      </c>
      <c r="NR166" s="418">
        <f t="shared" si="176"/>
        <v>1044</v>
      </c>
      <c r="NS166" s="418">
        <f t="shared" si="176"/>
        <v>1158</v>
      </c>
      <c r="NT166" s="418">
        <f t="shared" si="176"/>
        <v>1245</v>
      </c>
      <c r="NU166" s="418">
        <f t="shared" si="176"/>
        <v>1135</v>
      </c>
      <c r="NV166" s="418">
        <f t="shared" si="176"/>
        <v>1064</v>
      </c>
      <c r="NW166" s="418">
        <f t="shared" si="176"/>
        <v>1077</v>
      </c>
      <c r="NX166" s="418">
        <f t="shared" si="176"/>
        <v>1134</v>
      </c>
      <c r="NY166" s="418">
        <f t="shared" si="176"/>
        <v>1164</v>
      </c>
      <c r="NZ166" s="418">
        <f t="shared" si="176"/>
        <v>990</v>
      </c>
      <c r="OA166" s="418">
        <f t="shared" si="176"/>
        <v>1042</v>
      </c>
      <c r="OB166" s="418">
        <f t="shared" si="176"/>
        <v>1091</v>
      </c>
      <c r="OC166" s="418">
        <f t="shared" si="176"/>
        <v>1194</v>
      </c>
      <c r="OD166" s="418">
        <f t="shared" si="176"/>
        <v>1048</v>
      </c>
      <c r="OE166" s="418">
        <f t="shared" si="176"/>
        <v>1061</v>
      </c>
      <c r="OF166" s="418">
        <f t="shared" si="176"/>
        <v>1175</v>
      </c>
      <c r="OG166" s="418">
        <f t="shared" si="176"/>
        <v>1258</v>
      </c>
      <c r="OH166" s="418">
        <f t="shared" si="176"/>
        <v>1128</v>
      </c>
      <c r="OI166" s="418">
        <f t="shared" si="176"/>
        <v>1176</v>
      </c>
      <c r="OJ166" s="418">
        <f t="shared" si="176"/>
        <v>1189</v>
      </c>
      <c r="OK166" s="418">
        <f t="shared" si="176"/>
        <v>1313</v>
      </c>
      <c r="OL166" s="418">
        <f t="shared" si="176"/>
        <v>1390</v>
      </c>
      <c r="OM166" s="418">
        <f t="shared" si="176"/>
        <v>1136</v>
      </c>
      <c r="ON166" s="418">
        <f t="shared" si="176"/>
        <v>1235</v>
      </c>
      <c r="OO166" s="418">
        <f t="shared" si="176"/>
        <v>1326</v>
      </c>
      <c r="OP166" s="418">
        <f t="shared" si="176"/>
        <v>1430</v>
      </c>
      <c r="OQ166" s="418">
        <f t="shared" si="176"/>
        <v>1234</v>
      </c>
      <c r="OR166" s="418">
        <f t="shared" si="176"/>
        <v>1269</v>
      </c>
      <c r="OS166" s="418">
        <f t="shared" si="176"/>
        <v>1287</v>
      </c>
      <c r="OT166" s="418">
        <f t="shared" si="176"/>
        <v>1401</v>
      </c>
      <c r="OU166" s="418">
        <f t="shared" si="176"/>
        <v>1448</v>
      </c>
      <c r="OV166" s="418">
        <f t="shared" si="176"/>
        <v>1340</v>
      </c>
      <c r="OW166" s="418">
        <f t="shared" si="176"/>
        <v>1357</v>
      </c>
      <c r="OX166" s="418">
        <f t="shared" si="176"/>
        <v>1389</v>
      </c>
      <c r="OY166" s="418">
        <f t="shared" si="176"/>
        <v>1290.5</v>
      </c>
      <c r="OZ166" s="418">
        <f t="shared" si="176"/>
        <v>1192</v>
      </c>
      <c r="PA166" s="418">
        <f t="shared" si="176"/>
        <v>1232</v>
      </c>
      <c r="PB166" s="418">
        <f t="shared" si="176"/>
        <v>1307</v>
      </c>
      <c r="PC166" s="418">
        <f t="shared" si="176"/>
        <v>1427</v>
      </c>
      <c r="PD166" s="418">
        <f t="shared" si="176"/>
        <v>1304</v>
      </c>
      <c r="PE166" s="418">
        <f t="shared" si="176"/>
        <v>1276</v>
      </c>
      <c r="PF166" s="418">
        <f t="shared" si="176"/>
        <v>1319</v>
      </c>
      <c r="PG166" s="418">
        <f t="shared" si="176"/>
        <v>1394.5</v>
      </c>
      <c r="PH166" s="418">
        <f t="shared" si="176"/>
        <v>1470</v>
      </c>
      <c r="PI166" s="418">
        <f t="shared" si="176"/>
        <v>1273</v>
      </c>
      <c r="PJ166" s="418">
        <f t="shared" si="176"/>
        <v>1330</v>
      </c>
      <c r="PK166" s="418">
        <f t="shared" ref="PK166:PT166" si="177">SUM(PK142:PK165)</f>
        <v>1387</v>
      </c>
      <c r="PL166" s="418">
        <f t="shared" si="177"/>
        <v>1410</v>
      </c>
      <c r="PM166" s="418">
        <f t="shared" si="177"/>
        <v>1186</v>
      </c>
      <c r="PN166" s="418">
        <f t="shared" si="177"/>
        <v>1112</v>
      </c>
      <c r="PO166" s="418">
        <f t="shared" si="177"/>
        <v>1238</v>
      </c>
      <c r="PP166" s="418">
        <f t="shared" si="177"/>
        <v>1369</v>
      </c>
      <c r="PQ166" s="418">
        <f t="shared" si="177"/>
        <v>1031</v>
      </c>
      <c r="PR166" s="418">
        <f t="shared" si="177"/>
        <v>960</v>
      </c>
      <c r="PS166" s="418">
        <f t="shared" si="177"/>
        <v>1011</v>
      </c>
      <c r="PT166" s="418">
        <f t="shared" si="177"/>
        <v>1128</v>
      </c>
      <c r="PU166" s="478">
        <f t="shared" ref="PU166:QA166" si="178">SUM(PU142:PU165)</f>
        <v>1052</v>
      </c>
      <c r="PV166" s="478">
        <f t="shared" si="178"/>
        <v>890</v>
      </c>
      <c r="PW166" s="478">
        <f t="shared" si="178"/>
        <v>942</v>
      </c>
      <c r="PX166" s="478">
        <f t="shared" si="178"/>
        <v>1030</v>
      </c>
      <c r="PY166" s="478">
        <f t="shared" si="178"/>
        <v>1078</v>
      </c>
      <c r="PZ166" s="478">
        <f t="shared" si="178"/>
        <v>843</v>
      </c>
      <c r="QA166" s="478">
        <f t="shared" si="178"/>
        <v>838</v>
      </c>
      <c r="QB166" s="478">
        <f t="shared" ref="QB166:QG166" si="179">SUM(QB142:QB165)</f>
        <v>930</v>
      </c>
      <c r="QC166" s="478">
        <f t="shared" si="179"/>
        <v>1062</v>
      </c>
      <c r="QD166" s="478">
        <f t="shared" si="179"/>
        <v>914</v>
      </c>
      <c r="QE166" s="478">
        <f t="shared" si="179"/>
        <v>905</v>
      </c>
      <c r="QF166" s="478">
        <f t="shared" si="179"/>
        <v>973</v>
      </c>
      <c r="QG166" s="478">
        <f t="shared" si="179"/>
        <v>1133</v>
      </c>
      <c r="QH166" s="478">
        <f t="shared" ref="QH166:QM166" si="180">SUM(QH142:QH165)</f>
        <v>1110</v>
      </c>
      <c r="QI166" s="478">
        <f t="shared" si="180"/>
        <v>1093</v>
      </c>
      <c r="QJ166" s="478">
        <f t="shared" si="180"/>
        <v>1050</v>
      </c>
      <c r="QK166" s="478">
        <f t="shared" si="180"/>
        <v>1133</v>
      </c>
      <c r="QL166" s="478">
        <f t="shared" si="180"/>
        <v>1246</v>
      </c>
      <c r="QM166" s="478">
        <f t="shared" si="180"/>
        <v>969</v>
      </c>
      <c r="QN166" s="478">
        <f>SUM(QN142:QN165)</f>
        <v>980</v>
      </c>
      <c r="QO166" s="478">
        <f>SUM(QO142:QO165)</f>
        <v>1043</v>
      </c>
      <c r="QP166" s="478">
        <f>SUM(QP142:QP165)</f>
        <v>1158</v>
      </c>
      <c r="QQ166" s="478">
        <f>SUM(QQ142:QQ165)</f>
        <v>1149</v>
      </c>
      <c r="QR166" s="478">
        <f>SUM(QR142:QR165)</f>
        <v>1294</v>
      </c>
    </row>
    <row r="167" spans="1:460" s="144" customFormat="1" x14ac:dyDescent="0.2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460" s="144" customFormat="1" x14ac:dyDescent="0.2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460" x14ac:dyDescent="0.2">
      <c r="B169" s="1">
        <v>1</v>
      </c>
      <c r="C169" s="166">
        <f t="shared" ref="C169:C192" ca="1" si="181">OFFSET($F$168,$B169,$E$4)</f>
        <v>26</v>
      </c>
      <c r="D169" s="167">
        <f ca="1">IF(C7&gt;0,C169/C7,0)</f>
        <v>7.926829268292683E-2</v>
      </c>
      <c r="E169" s="187">
        <f ca="1">IF(D169&gt;=$D$168,RANK(D169,$D$169:$D$192,1),1)</f>
        <v>17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8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1">
        <f t="shared" ref="OY169:OY192" si="18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341">
        <f t="shared" ref="PG169:PG192" si="184">SUM(PF169+PH169)/2</f>
        <v>13</v>
      </c>
      <c r="PH169">
        <v>13</v>
      </c>
      <c r="PI169">
        <v>17</v>
      </c>
      <c r="PJ169" s="341">
        <f t="shared" ref="PJ169:PJ192" si="185">SUM(PI169+PK169)/2</f>
        <v>18</v>
      </c>
      <c r="PK169">
        <v>19</v>
      </c>
      <c r="PL169">
        <v>27</v>
      </c>
      <c r="PM169">
        <v>18</v>
      </c>
      <c r="PN169">
        <v>25</v>
      </c>
      <c r="PO169" s="232">
        <v>30</v>
      </c>
      <c r="PP169">
        <v>42</v>
      </c>
      <c r="PQ169">
        <v>23</v>
      </c>
      <c r="PR169">
        <v>16</v>
      </c>
      <c r="PS169">
        <v>20</v>
      </c>
      <c r="PT169">
        <v>24</v>
      </c>
      <c r="PU169">
        <v>23</v>
      </c>
      <c r="PV169">
        <v>20</v>
      </c>
      <c r="PW169">
        <v>18</v>
      </c>
      <c r="PX169">
        <v>27</v>
      </c>
      <c r="PY169">
        <v>37</v>
      </c>
      <c r="PZ169">
        <v>13</v>
      </c>
      <c r="QA169">
        <v>12</v>
      </c>
      <c r="QB169">
        <v>17</v>
      </c>
      <c r="QC169">
        <v>26</v>
      </c>
      <c r="QD169">
        <v>13</v>
      </c>
      <c r="QE169">
        <v>15</v>
      </c>
      <c r="QF169">
        <v>14</v>
      </c>
      <c r="QG169">
        <v>22</v>
      </c>
      <c r="QH169">
        <v>31</v>
      </c>
      <c r="QI169">
        <v>26</v>
      </c>
      <c r="QJ169">
        <v>18</v>
      </c>
      <c r="QK169">
        <v>24</v>
      </c>
      <c r="QL169">
        <v>30</v>
      </c>
      <c r="QM169">
        <v>13</v>
      </c>
      <c r="QN169">
        <v>18</v>
      </c>
      <c r="QO169">
        <v>25</v>
      </c>
      <c r="QP169">
        <v>29</v>
      </c>
      <c r="QQ169">
        <v>26</v>
      </c>
      <c r="QR169">
        <v>26</v>
      </c>
    </row>
    <row r="170" spans="1:460" x14ac:dyDescent="0.2">
      <c r="A170" s="55"/>
      <c r="B170" s="1">
        <v>2</v>
      </c>
      <c r="C170" s="166">
        <f t="shared" ca="1" si="181"/>
        <v>9</v>
      </c>
      <c r="D170" s="167">
        <f t="shared" ref="D170:D193" ca="1" si="186">IF(C8&gt;0,C170/C8,0)</f>
        <v>8.9108910891089105E-2</v>
      </c>
      <c r="E170" s="187">
        <f t="shared" ref="E170:E192" ca="1" si="187">IF(D170&gt;=$D$168,RANK(D170,$D$169:$D$192,1),1)</f>
        <v>19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8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88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89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90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91">ROUND(AVERAGE(KP170:KY170,LJ170),0)</f>
        <v>12</v>
      </c>
      <c r="LA170" s="476">
        <f t="shared" ref="LA170:LA192" si="192">ROUND(AVERAGE(KQ170:KY170,LJ170:LK170),0)</f>
        <v>13</v>
      </c>
      <c r="LB170" s="476">
        <f t="shared" ref="LB170:LB192" si="193">ROUND(AVERAGE(KR170:KY170,LJ170:LL170),0)</f>
        <v>15</v>
      </c>
      <c r="LC170" s="476">
        <f t="shared" ref="LC170:LC192" si="194">ROUND(AVERAGE(KS170:KY170,LJ170:LM170),0)</f>
        <v>17</v>
      </c>
      <c r="LD170" s="476">
        <f t="shared" ref="LD170:LD192" si="195">ROUND(AVERAGE(KT170:KY170,LJ170:LN170),0)</f>
        <v>18</v>
      </c>
      <c r="LE170" s="476">
        <f t="shared" ref="LE170:LE192" si="196">ROUND(AVERAGE(KU170:KY170,LJ170:LO170),0)</f>
        <v>19</v>
      </c>
      <c r="LF170" s="476">
        <f t="shared" ref="LF170:LF192" si="197">ROUND(AVERAGE(KV170:KY170,LJ170:LP170),0)</f>
        <v>20</v>
      </c>
      <c r="LG170" s="476">
        <f t="shared" ref="LG170:LG192" si="198">ROUND(AVERAGE(KW170:KY170,LJ170:LQ170),0)</f>
        <v>21</v>
      </c>
      <c r="LH170" s="476">
        <f t="shared" ref="LH170:LH192" si="199">ROUND(AVERAGE(KX170:KY170,LJ170:LR170),0)</f>
        <v>21</v>
      </c>
      <c r="LI170" s="476">
        <f t="shared" ref="LI170:LI192" si="200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1">
        <f t="shared" si="18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341">
        <f t="shared" si="184"/>
        <v>24</v>
      </c>
      <c r="PH170">
        <v>28</v>
      </c>
      <c r="PI170">
        <v>15</v>
      </c>
      <c r="PJ170" s="341">
        <f t="shared" si="185"/>
        <v>12</v>
      </c>
      <c r="PK170">
        <v>9</v>
      </c>
      <c r="PL170">
        <v>12</v>
      </c>
      <c r="PM170">
        <v>11</v>
      </c>
      <c r="PN170">
        <v>10</v>
      </c>
      <c r="PO170" s="232">
        <v>7</v>
      </c>
      <c r="PP170">
        <v>8</v>
      </c>
      <c r="PQ170">
        <v>7</v>
      </c>
      <c r="PR170">
        <v>6</v>
      </c>
      <c r="PS170">
        <v>9</v>
      </c>
      <c r="PT170">
        <v>14</v>
      </c>
      <c r="PU170">
        <v>12</v>
      </c>
      <c r="PV170">
        <v>6</v>
      </c>
      <c r="PW170">
        <v>9</v>
      </c>
      <c r="PX170">
        <v>8</v>
      </c>
      <c r="PY170">
        <v>14</v>
      </c>
      <c r="PZ170">
        <v>9</v>
      </c>
      <c r="QA170">
        <v>5</v>
      </c>
      <c r="QB170">
        <v>6</v>
      </c>
      <c r="QC170">
        <v>6</v>
      </c>
      <c r="QD170">
        <v>3</v>
      </c>
      <c r="QE170">
        <v>4</v>
      </c>
      <c r="QF170">
        <v>9</v>
      </c>
      <c r="QG170">
        <v>12</v>
      </c>
      <c r="QH170">
        <v>13</v>
      </c>
      <c r="QI170">
        <v>8</v>
      </c>
      <c r="QJ170">
        <v>6</v>
      </c>
      <c r="QK170">
        <v>9</v>
      </c>
      <c r="QL170">
        <v>12</v>
      </c>
      <c r="QM170">
        <v>5</v>
      </c>
      <c r="QN170">
        <v>7</v>
      </c>
      <c r="QO170">
        <v>9</v>
      </c>
      <c r="QP170">
        <v>12</v>
      </c>
      <c r="QQ170">
        <v>8</v>
      </c>
      <c r="QR170">
        <v>9</v>
      </c>
    </row>
    <row r="171" spans="1:460" x14ac:dyDescent="0.2">
      <c r="B171" s="1">
        <v>3</v>
      </c>
      <c r="C171" s="166">
        <f t="shared" ca="1" si="181"/>
        <v>2</v>
      </c>
      <c r="D171" s="167">
        <f t="shared" ca="1" si="186"/>
        <v>3.5087719298245612E-2</v>
      </c>
      <c r="E171" s="187">
        <f t="shared" ca="1" si="187"/>
        <v>15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8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88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89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90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91"/>
        <v>5</v>
      </c>
      <c r="LA171" s="476">
        <f t="shared" si="192"/>
        <v>6</v>
      </c>
      <c r="LB171" s="476">
        <f t="shared" si="193"/>
        <v>7</v>
      </c>
      <c r="LC171" s="476">
        <f t="shared" si="194"/>
        <v>7</v>
      </c>
      <c r="LD171" s="476">
        <f t="shared" si="195"/>
        <v>8</v>
      </c>
      <c r="LE171" s="476">
        <f t="shared" si="196"/>
        <v>8</v>
      </c>
      <c r="LF171" s="476">
        <f t="shared" si="197"/>
        <v>9</v>
      </c>
      <c r="LG171" s="476">
        <f t="shared" si="198"/>
        <v>9</v>
      </c>
      <c r="LH171" s="476">
        <f t="shared" si="199"/>
        <v>9</v>
      </c>
      <c r="LI171" s="476">
        <f t="shared" si="200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1">
        <f t="shared" si="18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341">
        <f t="shared" si="184"/>
        <v>10.5</v>
      </c>
      <c r="PH171">
        <v>3</v>
      </c>
      <c r="PI171">
        <v>1</v>
      </c>
      <c r="PJ171" s="341">
        <f t="shared" si="185"/>
        <v>4.5</v>
      </c>
      <c r="PK171">
        <v>8</v>
      </c>
      <c r="PL171">
        <v>12</v>
      </c>
      <c r="PM171">
        <v>2</v>
      </c>
      <c r="PN171">
        <v>0</v>
      </c>
      <c r="PO171" s="232">
        <v>0</v>
      </c>
      <c r="PP171">
        <v>4</v>
      </c>
      <c r="PQ171">
        <v>0</v>
      </c>
      <c r="PR171">
        <v>0</v>
      </c>
      <c r="PS171">
        <v>1</v>
      </c>
      <c r="PT171">
        <v>2</v>
      </c>
      <c r="PU171">
        <v>0</v>
      </c>
      <c r="PV171">
        <v>1</v>
      </c>
      <c r="PW171">
        <v>4</v>
      </c>
      <c r="PX171">
        <v>7</v>
      </c>
      <c r="PY171">
        <v>9</v>
      </c>
      <c r="PZ171">
        <v>1</v>
      </c>
      <c r="QA171">
        <v>1</v>
      </c>
      <c r="QB171">
        <v>3</v>
      </c>
      <c r="QC171">
        <v>4</v>
      </c>
      <c r="QD171">
        <v>1</v>
      </c>
      <c r="QE171">
        <v>4</v>
      </c>
      <c r="QF171">
        <v>7</v>
      </c>
      <c r="QG171">
        <v>7</v>
      </c>
      <c r="QH171">
        <v>2</v>
      </c>
      <c r="QI171">
        <v>2</v>
      </c>
      <c r="QJ171">
        <v>2</v>
      </c>
      <c r="QK171">
        <v>7</v>
      </c>
      <c r="QL171">
        <v>8</v>
      </c>
      <c r="QM171">
        <v>1</v>
      </c>
      <c r="QN171">
        <v>1</v>
      </c>
      <c r="QO171">
        <v>1</v>
      </c>
      <c r="QP171">
        <v>6</v>
      </c>
      <c r="QQ171">
        <v>3</v>
      </c>
      <c r="QR171">
        <v>2</v>
      </c>
    </row>
    <row r="172" spans="1:460" x14ac:dyDescent="0.2">
      <c r="A172" s="55"/>
      <c r="B172" s="1">
        <v>4</v>
      </c>
      <c r="C172" s="166">
        <f t="shared" ca="1" si="181"/>
        <v>65</v>
      </c>
      <c r="D172" s="167">
        <f t="shared" ca="1" si="186"/>
        <v>0.4642857142857143</v>
      </c>
      <c r="E172" s="187">
        <f t="shared" ca="1" si="187"/>
        <v>24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8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88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89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90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91"/>
        <v>17</v>
      </c>
      <c r="LA172" s="476">
        <f t="shared" si="192"/>
        <v>21</v>
      </c>
      <c r="LB172" s="476">
        <f t="shared" si="193"/>
        <v>24</v>
      </c>
      <c r="LC172" s="476">
        <f t="shared" si="194"/>
        <v>27</v>
      </c>
      <c r="LD172" s="476">
        <f t="shared" si="195"/>
        <v>29</v>
      </c>
      <c r="LE172" s="476">
        <f t="shared" si="196"/>
        <v>32</v>
      </c>
      <c r="LF172" s="476">
        <f t="shared" si="197"/>
        <v>35</v>
      </c>
      <c r="LG172" s="476">
        <f t="shared" si="198"/>
        <v>38</v>
      </c>
      <c r="LH172" s="476">
        <f t="shared" si="199"/>
        <v>40</v>
      </c>
      <c r="LI172" s="476">
        <f t="shared" si="200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1">
        <f t="shared" si="18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341">
        <f t="shared" si="184"/>
        <v>39</v>
      </c>
      <c r="PH172">
        <v>41</v>
      </c>
      <c r="PI172">
        <v>41</v>
      </c>
      <c r="PJ172" s="341">
        <f t="shared" si="185"/>
        <v>42.5</v>
      </c>
      <c r="PK172">
        <v>44</v>
      </c>
      <c r="PL172">
        <v>45</v>
      </c>
      <c r="PM172">
        <v>48</v>
      </c>
      <c r="PN172">
        <v>45</v>
      </c>
      <c r="PO172" s="232">
        <v>44</v>
      </c>
      <c r="PP172">
        <v>43</v>
      </c>
      <c r="PQ172">
        <v>43</v>
      </c>
      <c r="PR172">
        <v>46</v>
      </c>
      <c r="PS172">
        <v>48</v>
      </c>
      <c r="PT172">
        <v>48</v>
      </c>
      <c r="PU172">
        <v>48</v>
      </c>
      <c r="PV172">
        <v>43</v>
      </c>
      <c r="PW172">
        <v>45</v>
      </c>
      <c r="PX172">
        <v>46</v>
      </c>
      <c r="PY172">
        <v>48</v>
      </c>
      <c r="PZ172">
        <v>49</v>
      </c>
      <c r="QA172">
        <v>51</v>
      </c>
      <c r="QB172">
        <v>53</v>
      </c>
      <c r="QC172">
        <v>53</v>
      </c>
      <c r="QD172">
        <v>54</v>
      </c>
      <c r="QE172">
        <v>56</v>
      </c>
      <c r="QF172">
        <v>55</v>
      </c>
      <c r="QG172">
        <v>56</v>
      </c>
      <c r="QH172">
        <v>55</v>
      </c>
      <c r="QI172">
        <v>57</v>
      </c>
      <c r="QJ172">
        <v>59</v>
      </c>
      <c r="QK172">
        <v>60</v>
      </c>
      <c r="QL172">
        <v>63</v>
      </c>
      <c r="QM172">
        <v>63</v>
      </c>
      <c r="QN172">
        <v>64</v>
      </c>
      <c r="QO172">
        <v>65</v>
      </c>
      <c r="QP172">
        <v>66</v>
      </c>
      <c r="QQ172">
        <v>61</v>
      </c>
      <c r="QR172">
        <v>65</v>
      </c>
    </row>
    <row r="173" spans="1:460" s="144" customFormat="1" x14ac:dyDescent="0.2">
      <c r="A173" s="318"/>
      <c r="B173" s="318">
        <v>5</v>
      </c>
      <c r="C173" s="319">
        <f t="shared" ca="1" si="181"/>
        <v>27</v>
      </c>
      <c r="D173" s="320">
        <f t="shared" ca="1" si="186"/>
        <v>8.2317073170731711E-2</v>
      </c>
      <c r="E173" s="323">
        <f t="shared" ca="1" si="187"/>
        <v>18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82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88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89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90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91"/>
        <v>24</v>
      </c>
      <c r="LA173" s="476">
        <f t="shared" si="192"/>
        <v>26</v>
      </c>
      <c r="LB173" s="476">
        <f t="shared" si="193"/>
        <v>28</v>
      </c>
      <c r="LC173" s="476">
        <f t="shared" si="194"/>
        <v>29</v>
      </c>
      <c r="LD173" s="476">
        <f t="shared" si="195"/>
        <v>30</v>
      </c>
      <c r="LE173" s="476">
        <f t="shared" si="196"/>
        <v>31</v>
      </c>
      <c r="LF173" s="476">
        <f t="shared" si="197"/>
        <v>32</v>
      </c>
      <c r="LG173" s="476">
        <f t="shared" si="198"/>
        <v>32</v>
      </c>
      <c r="LH173" s="476">
        <f t="shared" si="199"/>
        <v>32</v>
      </c>
      <c r="LI173" s="476">
        <f t="shared" si="200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  <c r="OU173" s="144">
        <v>93</v>
      </c>
      <c r="OV173" s="144">
        <v>92</v>
      </c>
      <c r="OW173" s="144">
        <v>99</v>
      </c>
      <c r="OX173" s="144">
        <v>88</v>
      </c>
      <c r="OY173" s="341">
        <f t="shared" si="183"/>
        <v>95</v>
      </c>
      <c r="OZ173" s="144">
        <v>102</v>
      </c>
      <c r="PA173" s="144">
        <v>109</v>
      </c>
      <c r="PB173" s="144">
        <v>108</v>
      </c>
      <c r="PC173" s="144">
        <v>112</v>
      </c>
      <c r="PD173" s="144">
        <v>116</v>
      </c>
      <c r="PE173" s="144">
        <v>98</v>
      </c>
      <c r="PF173" s="144">
        <v>92</v>
      </c>
      <c r="PG173" s="341">
        <f t="shared" si="184"/>
        <v>98.5</v>
      </c>
      <c r="PH173" s="144">
        <v>105</v>
      </c>
      <c r="PI173" s="144">
        <v>87</v>
      </c>
      <c r="PJ173" s="341">
        <f t="shared" si="185"/>
        <v>83</v>
      </c>
      <c r="PK173" s="144">
        <v>79</v>
      </c>
      <c r="PL173" s="144">
        <v>69</v>
      </c>
      <c r="PM173" s="144">
        <v>79</v>
      </c>
      <c r="PN173" s="144">
        <v>67</v>
      </c>
      <c r="PO173" s="232">
        <v>79</v>
      </c>
      <c r="PP173" s="144">
        <v>87</v>
      </c>
      <c r="PQ173" s="144">
        <v>86</v>
      </c>
      <c r="PR173" s="144">
        <v>77</v>
      </c>
      <c r="PS173" s="144">
        <v>71</v>
      </c>
      <c r="PT173" s="144">
        <v>74</v>
      </c>
      <c r="PU173" s="144">
        <v>83</v>
      </c>
      <c r="PV173" s="144">
        <v>80</v>
      </c>
      <c r="PW173" s="144">
        <v>56</v>
      </c>
      <c r="PX173" s="144">
        <v>45</v>
      </c>
      <c r="PY173" s="144">
        <v>52</v>
      </c>
      <c r="PZ173" s="144">
        <v>37</v>
      </c>
      <c r="QA173" s="144">
        <v>25</v>
      </c>
      <c r="QB173" s="144">
        <v>23</v>
      </c>
      <c r="QC173" s="144">
        <v>20</v>
      </c>
      <c r="QD173" s="144">
        <v>23</v>
      </c>
      <c r="QE173" s="144">
        <v>22</v>
      </c>
      <c r="QF173" s="144">
        <v>20</v>
      </c>
      <c r="QG173" s="144">
        <v>30</v>
      </c>
      <c r="QH173" s="144">
        <v>30</v>
      </c>
      <c r="QI173" s="144">
        <v>31</v>
      </c>
      <c r="QJ173" s="144">
        <v>24</v>
      </c>
      <c r="QK173" s="144">
        <v>22</v>
      </c>
      <c r="QL173" s="144">
        <v>26</v>
      </c>
      <c r="QM173" s="144">
        <v>25</v>
      </c>
      <c r="QN173" s="144">
        <v>23</v>
      </c>
      <c r="QO173" s="144">
        <v>25</v>
      </c>
      <c r="QP173" s="144">
        <v>23</v>
      </c>
      <c r="QQ173" s="144">
        <v>28</v>
      </c>
      <c r="QR173" s="144">
        <v>27</v>
      </c>
    </row>
    <row r="174" spans="1:460" s="144" customFormat="1" x14ac:dyDescent="0.2">
      <c r="A174" s="55"/>
      <c r="B174" s="318">
        <v>6</v>
      </c>
      <c r="C174" s="319">
        <f t="shared" ca="1" si="181"/>
        <v>0</v>
      </c>
      <c r="D174" s="320">
        <f t="shared" ca="1" si="186"/>
        <v>0</v>
      </c>
      <c r="E174" s="323">
        <f t="shared" ca="1" si="187"/>
        <v>1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82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88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89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90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91"/>
        <v>14</v>
      </c>
      <c r="LA174" s="476">
        <f t="shared" si="192"/>
        <v>13</v>
      </c>
      <c r="LB174" s="476">
        <f t="shared" si="193"/>
        <v>12</v>
      </c>
      <c r="LC174" s="476">
        <f t="shared" si="194"/>
        <v>11</v>
      </c>
      <c r="LD174" s="476">
        <f t="shared" si="195"/>
        <v>10</v>
      </c>
      <c r="LE174" s="476">
        <f t="shared" si="196"/>
        <v>10</v>
      </c>
      <c r="LF174" s="476">
        <f t="shared" si="197"/>
        <v>8</v>
      </c>
      <c r="LG174" s="476">
        <f t="shared" si="198"/>
        <v>7</v>
      </c>
      <c r="LH174" s="476">
        <f t="shared" si="199"/>
        <v>7</v>
      </c>
      <c r="LI174" s="476">
        <f t="shared" si="200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  <c r="OU174" s="144">
        <v>6</v>
      </c>
      <c r="OV174" s="144">
        <v>6</v>
      </c>
      <c r="OW174" s="144">
        <v>5</v>
      </c>
      <c r="OX174" s="144">
        <v>10</v>
      </c>
      <c r="OY174" s="341">
        <f t="shared" si="183"/>
        <v>8.5</v>
      </c>
      <c r="OZ174" s="144">
        <v>7</v>
      </c>
      <c r="PA174" s="144">
        <v>7</v>
      </c>
      <c r="PB174" s="144">
        <v>6</v>
      </c>
      <c r="PC174" s="144">
        <v>9</v>
      </c>
      <c r="PD174" s="144">
        <v>10</v>
      </c>
      <c r="PE174" s="144">
        <v>14</v>
      </c>
      <c r="PF174" s="144">
        <v>11</v>
      </c>
      <c r="PG174" s="341">
        <f t="shared" si="184"/>
        <v>10.5</v>
      </c>
      <c r="PH174" s="144">
        <v>10</v>
      </c>
      <c r="PI174" s="144">
        <v>11</v>
      </c>
      <c r="PJ174" s="341">
        <f t="shared" si="185"/>
        <v>8</v>
      </c>
      <c r="PK174" s="144">
        <v>5</v>
      </c>
      <c r="PL174" s="144">
        <v>5</v>
      </c>
      <c r="PM174" s="144">
        <v>3</v>
      </c>
      <c r="PN174" s="144">
        <v>4</v>
      </c>
      <c r="PO174" s="232">
        <v>5</v>
      </c>
      <c r="PP174" s="144">
        <v>7</v>
      </c>
      <c r="PQ174" s="144">
        <v>7</v>
      </c>
      <c r="PR174" s="144">
        <v>8</v>
      </c>
      <c r="PS174" s="144">
        <v>9</v>
      </c>
      <c r="PT174" s="144">
        <v>4</v>
      </c>
      <c r="PU174" s="144">
        <v>2</v>
      </c>
      <c r="PV174" s="144">
        <v>1</v>
      </c>
      <c r="PW174" s="144">
        <v>1</v>
      </c>
      <c r="PX174" s="144">
        <v>4</v>
      </c>
      <c r="PY174" s="144">
        <v>1</v>
      </c>
      <c r="PZ174" s="144">
        <v>2</v>
      </c>
      <c r="QA174" s="144">
        <v>1</v>
      </c>
      <c r="QB174" s="144">
        <v>2</v>
      </c>
      <c r="QC174" s="144">
        <v>2</v>
      </c>
      <c r="QD174" s="144">
        <v>1</v>
      </c>
      <c r="QE174" s="144">
        <v>1</v>
      </c>
      <c r="QF174" s="144">
        <v>1</v>
      </c>
      <c r="QG174" s="144">
        <v>1</v>
      </c>
      <c r="QH174" s="144">
        <v>2</v>
      </c>
      <c r="QI174" s="144">
        <v>2</v>
      </c>
      <c r="QJ174" s="144">
        <v>2</v>
      </c>
      <c r="QK174" s="144">
        <v>2</v>
      </c>
      <c r="QL174" s="144">
        <v>2</v>
      </c>
      <c r="QM174" s="144">
        <v>3</v>
      </c>
      <c r="QN174" s="144">
        <v>1</v>
      </c>
      <c r="QO174" s="144">
        <v>1</v>
      </c>
      <c r="QP174" s="144">
        <v>0</v>
      </c>
      <c r="QQ174" s="144">
        <v>0</v>
      </c>
      <c r="QR174" s="144">
        <v>0</v>
      </c>
    </row>
    <row r="175" spans="1:460" s="144" customFormat="1" x14ac:dyDescent="0.2">
      <c r="A175" s="318"/>
      <c r="B175" s="318">
        <v>7</v>
      </c>
      <c r="C175" s="319">
        <f t="shared" ca="1" si="181"/>
        <v>8</v>
      </c>
      <c r="D175" s="320">
        <f t="shared" ca="1" si="186"/>
        <v>9.5238095238095233E-2</v>
      </c>
      <c r="E175" s="323">
        <f t="shared" ca="1" si="187"/>
        <v>21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82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88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89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90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91"/>
        <v>9</v>
      </c>
      <c r="LA175" s="476">
        <f t="shared" si="192"/>
        <v>9</v>
      </c>
      <c r="LB175" s="476">
        <f t="shared" si="193"/>
        <v>10</v>
      </c>
      <c r="LC175" s="476">
        <f t="shared" si="194"/>
        <v>10</v>
      </c>
      <c r="LD175" s="476">
        <f t="shared" si="195"/>
        <v>9</v>
      </c>
      <c r="LE175" s="476">
        <f t="shared" si="196"/>
        <v>9</v>
      </c>
      <c r="LF175" s="476">
        <f t="shared" si="197"/>
        <v>8</v>
      </c>
      <c r="LG175" s="476">
        <f t="shared" si="198"/>
        <v>8</v>
      </c>
      <c r="LH175" s="476">
        <f t="shared" si="199"/>
        <v>8</v>
      </c>
      <c r="LI175" s="476">
        <f t="shared" si="200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  <c r="OU175" s="144">
        <v>23</v>
      </c>
      <c r="OV175" s="144">
        <v>22</v>
      </c>
      <c r="OW175" s="144">
        <v>27</v>
      </c>
      <c r="OX175" s="144">
        <v>14</v>
      </c>
      <c r="OY175" s="341">
        <f t="shared" si="183"/>
        <v>13</v>
      </c>
      <c r="OZ175" s="144">
        <v>12</v>
      </c>
      <c r="PA175" s="144">
        <v>11</v>
      </c>
      <c r="PB175" s="144">
        <v>13</v>
      </c>
      <c r="PC175" s="144">
        <v>14</v>
      </c>
      <c r="PD175" s="144">
        <v>11</v>
      </c>
      <c r="PE175" s="144">
        <v>10</v>
      </c>
      <c r="PF175" s="144">
        <v>16</v>
      </c>
      <c r="PG175" s="341">
        <f t="shared" si="184"/>
        <v>17.5</v>
      </c>
      <c r="PH175" s="144">
        <v>19</v>
      </c>
      <c r="PI175" s="144">
        <v>16</v>
      </c>
      <c r="PJ175" s="341">
        <f t="shared" si="185"/>
        <v>18.5</v>
      </c>
      <c r="PK175" s="144">
        <v>21</v>
      </c>
      <c r="PL175" s="144">
        <v>24</v>
      </c>
      <c r="PM175" s="144">
        <v>24</v>
      </c>
      <c r="PN175" s="144">
        <v>20</v>
      </c>
      <c r="PO175" s="232">
        <v>21</v>
      </c>
      <c r="PP175" s="144">
        <v>18</v>
      </c>
      <c r="PQ175" s="144">
        <v>10</v>
      </c>
      <c r="PR175" s="144">
        <v>6</v>
      </c>
      <c r="PS175" s="144">
        <v>5</v>
      </c>
      <c r="PT175" s="144">
        <v>7</v>
      </c>
      <c r="PU175" s="144">
        <v>8</v>
      </c>
      <c r="PV175" s="144">
        <v>7</v>
      </c>
      <c r="PW175" s="144">
        <v>6</v>
      </c>
      <c r="PX175" s="144">
        <v>7</v>
      </c>
      <c r="PY175" s="144">
        <v>10</v>
      </c>
      <c r="PZ175" s="144">
        <v>5</v>
      </c>
      <c r="QA175" s="144">
        <v>5</v>
      </c>
      <c r="QB175" s="144">
        <v>4</v>
      </c>
      <c r="QC175" s="144">
        <v>4</v>
      </c>
      <c r="QD175" s="144">
        <v>7</v>
      </c>
      <c r="QE175" s="144">
        <v>9</v>
      </c>
      <c r="QF175" s="144">
        <v>10</v>
      </c>
      <c r="QG175" s="144">
        <v>8</v>
      </c>
      <c r="QH175" s="144">
        <v>12</v>
      </c>
      <c r="QI175" s="144">
        <v>11</v>
      </c>
      <c r="QJ175" s="144">
        <v>14</v>
      </c>
      <c r="QK175" s="144">
        <v>15</v>
      </c>
      <c r="QL175" s="144">
        <v>21</v>
      </c>
      <c r="QM175" s="144">
        <v>16</v>
      </c>
      <c r="QN175" s="144">
        <v>4</v>
      </c>
      <c r="QO175" s="144">
        <v>5</v>
      </c>
      <c r="QP175" s="144">
        <v>7</v>
      </c>
      <c r="QQ175" s="144">
        <v>7</v>
      </c>
      <c r="QR175" s="144">
        <v>8</v>
      </c>
    </row>
    <row r="176" spans="1:460" s="144" customFormat="1" x14ac:dyDescent="0.2">
      <c r="A176" s="55"/>
      <c r="B176" s="318">
        <v>8</v>
      </c>
      <c r="C176" s="319">
        <f t="shared" ca="1" si="181"/>
        <v>29</v>
      </c>
      <c r="D176" s="320">
        <f t="shared" ca="1" si="186"/>
        <v>2.8459273797841019E-2</v>
      </c>
      <c r="E176" s="323">
        <f t="shared" ca="1" si="187"/>
        <v>12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82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88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89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90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91"/>
        <v>134</v>
      </c>
      <c r="LA176" s="476">
        <f t="shared" si="192"/>
        <v>144</v>
      </c>
      <c r="LB176" s="476">
        <f t="shared" si="193"/>
        <v>152</v>
      </c>
      <c r="LC176" s="476">
        <f t="shared" si="194"/>
        <v>152</v>
      </c>
      <c r="LD176" s="476">
        <f t="shared" si="195"/>
        <v>147</v>
      </c>
      <c r="LE176" s="476">
        <f t="shared" si="196"/>
        <v>143</v>
      </c>
      <c r="LF176" s="476">
        <f t="shared" si="197"/>
        <v>138</v>
      </c>
      <c r="LG176" s="476">
        <f t="shared" si="198"/>
        <v>134</v>
      </c>
      <c r="LH176" s="476">
        <f t="shared" si="199"/>
        <v>128</v>
      </c>
      <c r="LI176" s="476">
        <f t="shared" si="200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  <c r="OU176" s="144">
        <v>21</v>
      </c>
      <c r="OV176" s="144">
        <v>20</v>
      </c>
      <c r="OW176" s="144">
        <v>19</v>
      </c>
      <c r="OX176" s="144">
        <v>18</v>
      </c>
      <c r="OY176" s="341">
        <f t="shared" si="183"/>
        <v>15.5</v>
      </c>
      <c r="OZ176" s="144">
        <v>13</v>
      </c>
      <c r="PA176" s="144">
        <v>13</v>
      </c>
      <c r="PB176" s="144">
        <v>21</v>
      </c>
      <c r="PC176" s="144">
        <v>25</v>
      </c>
      <c r="PD176" s="144">
        <v>30</v>
      </c>
      <c r="PE176" s="144">
        <v>24</v>
      </c>
      <c r="PF176" s="144">
        <v>25</v>
      </c>
      <c r="PG176" s="341">
        <f t="shared" si="184"/>
        <v>29</v>
      </c>
      <c r="PH176" s="144">
        <v>33</v>
      </c>
      <c r="PI176" s="144">
        <v>24</v>
      </c>
      <c r="PJ176" s="341">
        <f t="shared" si="185"/>
        <v>18.5</v>
      </c>
      <c r="PK176" s="144">
        <v>13</v>
      </c>
      <c r="PL176" s="144">
        <v>7</v>
      </c>
      <c r="PM176" s="144">
        <v>6</v>
      </c>
      <c r="PN176" s="144">
        <v>7</v>
      </c>
      <c r="PO176" s="232">
        <v>11</v>
      </c>
      <c r="PP176" s="144">
        <v>12</v>
      </c>
      <c r="PQ176" s="144">
        <v>11</v>
      </c>
      <c r="PR176" s="144">
        <v>10</v>
      </c>
      <c r="PS176" s="144">
        <v>5</v>
      </c>
      <c r="PT176" s="144">
        <v>14</v>
      </c>
      <c r="PU176" s="144">
        <v>8</v>
      </c>
      <c r="PV176" s="144">
        <v>7</v>
      </c>
      <c r="PW176" s="144">
        <v>4</v>
      </c>
      <c r="PX176" s="144">
        <v>8</v>
      </c>
      <c r="PY176" s="144">
        <v>5</v>
      </c>
      <c r="PZ176" s="144">
        <v>10</v>
      </c>
      <c r="QA176" s="144">
        <v>6</v>
      </c>
      <c r="QB176" s="144">
        <v>9</v>
      </c>
      <c r="QC176" s="144">
        <v>8</v>
      </c>
      <c r="QD176" s="144">
        <v>8</v>
      </c>
      <c r="QE176" s="144">
        <v>12</v>
      </c>
      <c r="QF176" s="144">
        <v>14</v>
      </c>
      <c r="QG176" s="144">
        <v>16</v>
      </c>
      <c r="QH176" s="144">
        <v>21</v>
      </c>
      <c r="QI176" s="144">
        <v>20</v>
      </c>
      <c r="QJ176" s="144">
        <v>18</v>
      </c>
      <c r="QK176" s="144">
        <v>25</v>
      </c>
      <c r="QL176" s="144">
        <v>21</v>
      </c>
      <c r="QM176" s="144">
        <v>24</v>
      </c>
      <c r="QN176" s="144">
        <v>27</v>
      </c>
      <c r="QO176" s="144">
        <v>20</v>
      </c>
      <c r="QP176" s="144">
        <v>18</v>
      </c>
      <c r="QQ176" s="144">
        <v>22</v>
      </c>
      <c r="QR176" s="144">
        <v>29</v>
      </c>
    </row>
    <row r="177" spans="1:460" s="144" customFormat="1" x14ac:dyDescent="0.2">
      <c r="A177" s="318"/>
      <c r="B177" s="318">
        <v>9</v>
      </c>
      <c r="C177" s="319">
        <f t="shared" ca="1" si="181"/>
        <v>22</v>
      </c>
      <c r="D177" s="320">
        <f t="shared" ca="1" si="186"/>
        <v>0.12087912087912088</v>
      </c>
      <c r="E177" s="323">
        <f t="shared" ca="1" si="187"/>
        <v>23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82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88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89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90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91"/>
        <v>25</v>
      </c>
      <c r="LA177" s="476">
        <f t="shared" si="192"/>
        <v>23</v>
      </c>
      <c r="LB177" s="476">
        <f t="shared" si="193"/>
        <v>20</v>
      </c>
      <c r="LC177" s="476">
        <f t="shared" si="194"/>
        <v>16</v>
      </c>
      <c r="LD177" s="476">
        <f t="shared" si="195"/>
        <v>12</v>
      </c>
      <c r="LE177" s="476">
        <f t="shared" si="196"/>
        <v>10</v>
      </c>
      <c r="LF177" s="476">
        <f t="shared" si="197"/>
        <v>10</v>
      </c>
      <c r="LG177" s="476">
        <f t="shared" si="198"/>
        <v>10</v>
      </c>
      <c r="LH177" s="476">
        <f t="shared" si="199"/>
        <v>10</v>
      </c>
      <c r="LI177" s="476">
        <f t="shared" si="200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  <c r="OU177" s="144">
        <v>36</v>
      </c>
      <c r="OV177" s="144">
        <v>38</v>
      </c>
      <c r="OW177" s="144">
        <v>39</v>
      </c>
      <c r="OX177" s="144">
        <v>34</v>
      </c>
      <c r="OY177" s="341">
        <f t="shared" si="183"/>
        <v>34</v>
      </c>
      <c r="OZ177" s="144">
        <v>34</v>
      </c>
      <c r="PA177" s="144">
        <v>33</v>
      </c>
      <c r="PB177" s="144">
        <v>37</v>
      </c>
      <c r="PC177" s="144">
        <v>35</v>
      </c>
      <c r="PD177" s="144">
        <v>36</v>
      </c>
      <c r="PE177" s="144">
        <v>37</v>
      </c>
      <c r="PF177" s="144">
        <v>37</v>
      </c>
      <c r="PG177" s="341">
        <f t="shared" si="184"/>
        <v>37</v>
      </c>
      <c r="PH177" s="144">
        <v>37</v>
      </c>
      <c r="PI177" s="144">
        <v>35</v>
      </c>
      <c r="PJ177" s="341">
        <f t="shared" si="185"/>
        <v>36</v>
      </c>
      <c r="PK177" s="144">
        <v>37</v>
      </c>
      <c r="PL177" s="144">
        <v>35</v>
      </c>
      <c r="PM177" s="144">
        <v>36</v>
      </c>
      <c r="PN177" s="144">
        <v>36</v>
      </c>
      <c r="PO177" s="232">
        <v>35</v>
      </c>
      <c r="PP177" s="144">
        <v>29</v>
      </c>
      <c r="PQ177" s="144">
        <v>28</v>
      </c>
      <c r="PR177" s="144">
        <v>25</v>
      </c>
      <c r="PS177" s="144">
        <v>23</v>
      </c>
      <c r="PT177" s="144">
        <v>22</v>
      </c>
      <c r="PU177" s="144">
        <v>22</v>
      </c>
      <c r="PV177" s="144">
        <v>21</v>
      </c>
      <c r="PW177" s="144">
        <v>16</v>
      </c>
      <c r="PX177" s="144">
        <v>19</v>
      </c>
      <c r="PY177" s="144">
        <v>18</v>
      </c>
      <c r="PZ177" s="144">
        <v>20</v>
      </c>
      <c r="QA177" s="144">
        <v>24</v>
      </c>
      <c r="QB177" s="144">
        <v>20</v>
      </c>
      <c r="QC177" s="144">
        <v>21</v>
      </c>
      <c r="QD177" s="144">
        <v>15</v>
      </c>
      <c r="QE177" s="144">
        <v>12</v>
      </c>
      <c r="QF177" s="144">
        <v>15</v>
      </c>
      <c r="QG177" s="144">
        <v>13</v>
      </c>
      <c r="QH177" s="144">
        <v>12</v>
      </c>
      <c r="QI177" s="144">
        <v>16</v>
      </c>
      <c r="QJ177" s="144">
        <v>17</v>
      </c>
      <c r="QK177" s="144">
        <v>19</v>
      </c>
      <c r="QL177" s="144">
        <v>17</v>
      </c>
      <c r="QM177" s="144">
        <v>19</v>
      </c>
      <c r="QN177" s="144">
        <v>16</v>
      </c>
      <c r="QO177" s="144">
        <v>20</v>
      </c>
      <c r="QP177" s="144">
        <v>23</v>
      </c>
      <c r="QQ177" s="144">
        <v>19</v>
      </c>
      <c r="QR177" s="144">
        <v>22</v>
      </c>
    </row>
    <row r="178" spans="1:460" s="144" customFormat="1" x14ac:dyDescent="0.2">
      <c r="A178" s="55"/>
      <c r="B178" s="318">
        <v>10</v>
      </c>
      <c r="C178" s="319">
        <f t="shared" ca="1" si="181"/>
        <v>16</v>
      </c>
      <c r="D178" s="320">
        <f t="shared" ca="1" si="186"/>
        <v>7.476635514018691E-2</v>
      </c>
      <c r="E178" s="323">
        <f t="shared" ca="1" si="187"/>
        <v>16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82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88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89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90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91"/>
        <v>7</v>
      </c>
      <c r="LA178" s="476">
        <f t="shared" si="192"/>
        <v>9</v>
      </c>
      <c r="LB178" s="476">
        <f t="shared" si="193"/>
        <v>10</v>
      </c>
      <c r="LC178" s="476">
        <f t="shared" si="194"/>
        <v>11</v>
      </c>
      <c r="LD178" s="476">
        <f t="shared" si="195"/>
        <v>11</v>
      </c>
      <c r="LE178" s="476">
        <f t="shared" si="196"/>
        <v>12</v>
      </c>
      <c r="LF178" s="476">
        <f t="shared" si="197"/>
        <v>13</v>
      </c>
      <c r="LG178" s="476">
        <f t="shared" si="198"/>
        <v>13</v>
      </c>
      <c r="LH178" s="476">
        <f t="shared" si="199"/>
        <v>14</v>
      </c>
      <c r="LI178" s="476">
        <f t="shared" si="200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  <c r="OU178" s="144">
        <v>37</v>
      </c>
      <c r="OV178" s="144">
        <v>26</v>
      </c>
      <c r="OW178" s="144">
        <v>17</v>
      </c>
      <c r="OX178" s="144">
        <v>25</v>
      </c>
      <c r="OY178" s="341">
        <f t="shared" si="183"/>
        <v>20</v>
      </c>
      <c r="OZ178" s="144">
        <v>15</v>
      </c>
      <c r="PA178" s="144">
        <v>10</v>
      </c>
      <c r="PB178" s="144">
        <v>16</v>
      </c>
      <c r="PC178" s="144">
        <v>23</v>
      </c>
      <c r="PD178" s="144">
        <v>16</v>
      </c>
      <c r="PE178" s="144">
        <v>21</v>
      </c>
      <c r="PF178" s="144">
        <v>26</v>
      </c>
      <c r="PG178" s="341">
        <f t="shared" si="184"/>
        <v>28</v>
      </c>
      <c r="PH178" s="144">
        <v>30</v>
      </c>
      <c r="PI178" s="144">
        <v>20</v>
      </c>
      <c r="PJ178" s="341">
        <f t="shared" si="185"/>
        <v>23</v>
      </c>
      <c r="PK178" s="144">
        <v>26</v>
      </c>
      <c r="PL178" s="144">
        <v>27</v>
      </c>
      <c r="PM178" s="144">
        <v>13</v>
      </c>
      <c r="PN178" s="144">
        <v>17</v>
      </c>
      <c r="PO178" s="232">
        <v>21</v>
      </c>
      <c r="PP178" s="144">
        <v>24</v>
      </c>
      <c r="PQ178" s="144">
        <v>13</v>
      </c>
      <c r="PR178" s="144">
        <v>11</v>
      </c>
      <c r="PS178" s="144">
        <v>14</v>
      </c>
      <c r="PT178" s="144">
        <v>18</v>
      </c>
      <c r="PU178" s="144">
        <v>13</v>
      </c>
      <c r="PV178" s="144">
        <v>6</v>
      </c>
      <c r="PW178" s="144">
        <v>4</v>
      </c>
      <c r="PX178" s="144">
        <v>14</v>
      </c>
      <c r="PY178" s="144">
        <v>19</v>
      </c>
      <c r="PZ178" s="144">
        <v>12</v>
      </c>
      <c r="QA178" s="144">
        <v>10</v>
      </c>
      <c r="QB178" s="144">
        <v>11</v>
      </c>
      <c r="QC178" s="144">
        <v>16</v>
      </c>
      <c r="QD178" s="144">
        <v>10</v>
      </c>
      <c r="QE178" s="144">
        <v>10</v>
      </c>
      <c r="QF178" s="144">
        <v>11</v>
      </c>
      <c r="QG178" s="144">
        <v>17</v>
      </c>
      <c r="QH178" s="144">
        <v>14</v>
      </c>
      <c r="QI178" s="144">
        <v>10</v>
      </c>
      <c r="QJ178" s="144">
        <v>16</v>
      </c>
      <c r="QK178" s="144">
        <v>17</v>
      </c>
      <c r="QL178" s="144">
        <v>26</v>
      </c>
      <c r="QM178" s="144">
        <v>14</v>
      </c>
      <c r="QN178" s="144">
        <v>16</v>
      </c>
      <c r="QO178" s="144">
        <v>15</v>
      </c>
      <c r="QP178" s="144">
        <v>27</v>
      </c>
      <c r="QQ178" s="144">
        <v>17</v>
      </c>
      <c r="QR178" s="144">
        <v>16</v>
      </c>
    </row>
    <row r="179" spans="1:460" s="144" customFormat="1" x14ac:dyDescent="0.2">
      <c r="A179" s="318"/>
      <c r="B179" s="318">
        <v>11</v>
      </c>
      <c r="C179" s="319">
        <f t="shared" ca="1" si="181"/>
        <v>14</v>
      </c>
      <c r="D179" s="320">
        <f t="shared" ca="1" si="186"/>
        <v>2.9661016949152543E-2</v>
      </c>
      <c r="E179" s="323">
        <f t="shared" ca="1" si="187"/>
        <v>13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82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88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89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90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91"/>
        <v>29</v>
      </c>
      <c r="LA179" s="476">
        <f t="shared" si="192"/>
        <v>31</v>
      </c>
      <c r="LB179" s="476">
        <f t="shared" si="193"/>
        <v>32</v>
      </c>
      <c r="LC179" s="476">
        <f t="shared" si="194"/>
        <v>32</v>
      </c>
      <c r="LD179" s="476">
        <f t="shared" si="195"/>
        <v>32</v>
      </c>
      <c r="LE179" s="476">
        <f t="shared" si="196"/>
        <v>33</v>
      </c>
      <c r="LF179" s="476">
        <f t="shared" si="197"/>
        <v>33</v>
      </c>
      <c r="LG179" s="476">
        <f t="shared" si="198"/>
        <v>33</v>
      </c>
      <c r="LH179" s="476">
        <f t="shared" si="199"/>
        <v>33</v>
      </c>
      <c r="LI179" s="476">
        <f t="shared" si="200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  <c r="OU179" s="144">
        <v>36</v>
      </c>
      <c r="OV179" s="144">
        <v>32</v>
      </c>
      <c r="OW179" s="144">
        <v>27</v>
      </c>
      <c r="OX179" s="144">
        <v>36</v>
      </c>
      <c r="OY179" s="341">
        <f t="shared" si="183"/>
        <v>26.5</v>
      </c>
      <c r="OZ179" s="144">
        <v>17</v>
      </c>
      <c r="PA179" s="144">
        <v>32</v>
      </c>
      <c r="PB179" s="144">
        <v>33</v>
      </c>
      <c r="PC179" s="144">
        <v>48</v>
      </c>
      <c r="PD179" s="144">
        <v>15</v>
      </c>
      <c r="PE179" s="144">
        <v>24</v>
      </c>
      <c r="PF179" s="144">
        <v>32</v>
      </c>
      <c r="PG179" s="341">
        <f t="shared" si="184"/>
        <v>34</v>
      </c>
      <c r="PH179" s="144">
        <v>36</v>
      </c>
      <c r="PI179" s="144">
        <v>29</v>
      </c>
      <c r="PJ179" s="341">
        <f t="shared" si="185"/>
        <v>34</v>
      </c>
      <c r="PK179" s="144">
        <v>39</v>
      </c>
      <c r="PL179" s="144">
        <v>41</v>
      </c>
      <c r="PM179" s="144">
        <v>20</v>
      </c>
      <c r="PN179" s="144">
        <v>21</v>
      </c>
      <c r="PO179" s="232">
        <v>27</v>
      </c>
      <c r="PP179" s="144">
        <v>35</v>
      </c>
      <c r="PQ179" s="144">
        <v>22</v>
      </c>
      <c r="PR179" s="144">
        <v>29</v>
      </c>
      <c r="PS179" s="144">
        <v>35</v>
      </c>
      <c r="PT179" s="144">
        <v>46</v>
      </c>
      <c r="PU179" s="144">
        <v>26</v>
      </c>
      <c r="PV179" s="144">
        <v>28</v>
      </c>
      <c r="PW179" s="144">
        <v>40</v>
      </c>
      <c r="PX179" s="144">
        <v>43</v>
      </c>
      <c r="PY179" s="144">
        <v>39</v>
      </c>
      <c r="PZ179" s="144">
        <v>28</v>
      </c>
      <c r="QA179" s="144">
        <v>21</v>
      </c>
      <c r="QB179" s="144">
        <v>30</v>
      </c>
      <c r="QC179" s="144">
        <v>34</v>
      </c>
      <c r="QD179" s="144">
        <v>12</v>
      </c>
      <c r="QE179" s="144">
        <v>16</v>
      </c>
      <c r="QF179" s="144">
        <v>15</v>
      </c>
      <c r="QG179" s="144">
        <v>21</v>
      </c>
      <c r="QH179" s="144">
        <v>18</v>
      </c>
      <c r="QI179" s="144">
        <v>7</v>
      </c>
      <c r="QJ179" s="144">
        <v>13</v>
      </c>
      <c r="QK179" s="144">
        <v>23</v>
      </c>
      <c r="QL179" s="144">
        <v>36</v>
      </c>
      <c r="QM179" s="144">
        <v>32</v>
      </c>
      <c r="QN179" s="144">
        <v>16</v>
      </c>
      <c r="QO179" s="144">
        <v>19</v>
      </c>
      <c r="QP179" s="144">
        <v>18</v>
      </c>
      <c r="QQ179" s="144">
        <v>13</v>
      </c>
      <c r="QR179" s="144">
        <v>14</v>
      </c>
    </row>
    <row r="180" spans="1:460" s="144" customFormat="1" x14ac:dyDescent="0.2">
      <c r="A180" s="55"/>
      <c r="B180" s="318">
        <v>12</v>
      </c>
      <c r="C180" s="319">
        <f t="shared" ca="1" si="181"/>
        <v>23</v>
      </c>
      <c r="D180" s="320">
        <f t="shared" ca="1" si="186"/>
        <v>2.4757804090419805E-2</v>
      </c>
      <c r="E180" s="323">
        <f t="shared" ca="1" si="187"/>
        <v>10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82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88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89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90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91"/>
        <v>8</v>
      </c>
      <c r="LA180" s="476">
        <f t="shared" si="192"/>
        <v>9</v>
      </c>
      <c r="LB180" s="476">
        <f t="shared" si="193"/>
        <v>10</v>
      </c>
      <c r="LC180" s="476">
        <f t="shared" si="194"/>
        <v>11</v>
      </c>
      <c r="LD180" s="476">
        <f t="shared" si="195"/>
        <v>12</v>
      </c>
      <c r="LE180" s="476">
        <f t="shared" si="196"/>
        <v>13</v>
      </c>
      <c r="LF180" s="476">
        <f t="shared" si="197"/>
        <v>14</v>
      </c>
      <c r="LG180" s="476">
        <f t="shared" si="198"/>
        <v>15</v>
      </c>
      <c r="LH180" s="476">
        <f t="shared" si="199"/>
        <v>16</v>
      </c>
      <c r="LI180" s="476">
        <f t="shared" si="200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  <c r="OU180" s="144">
        <v>8</v>
      </c>
      <c r="OV180" s="144">
        <v>10</v>
      </c>
      <c r="OW180" s="144">
        <v>13</v>
      </c>
      <c r="OX180" s="144">
        <v>12</v>
      </c>
      <c r="OY180" s="341">
        <f t="shared" si="183"/>
        <v>15</v>
      </c>
      <c r="OZ180" s="144">
        <v>18</v>
      </c>
      <c r="PA180" s="144">
        <v>13</v>
      </c>
      <c r="PB180" s="144">
        <v>10</v>
      </c>
      <c r="PC180" s="144">
        <v>14</v>
      </c>
      <c r="PD180" s="144">
        <v>23</v>
      </c>
      <c r="PE180" s="144">
        <v>17</v>
      </c>
      <c r="PF180" s="144">
        <v>19</v>
      </c>
      <c r="PG180" s="341">
        <f t="shared" si="184"/>
        <v>20</v>
      </c>
      <c r="PH180" s="144">
        <v>21</v>
      </c>
      <c r="PI180" s="144">
        <v>18</v>
      </c>
      <c r="PJ180" s="341">
        <f t="shared" si="185"/>
        <v>16.5</v>
      </c>
      <c r="PK180" s="144">
        <v>15</v>
      </c>
      <c r="PL180" s="144">
        <v>22</v>
      </c>
      <c r="PM180" s="144">
        <v>15</v>
      </c>
      <c r="PN180" s="144">
        <v>15</v>
      </c>
      <c r="PO180" s="232">
        <v>16</v>
      </c>
      <c r="PP180" s="144">
        <v>20</v>
      </c>
      <c r="PQ180" s="144">
        <v>14</v>
      </c>
      <c r="PR180" s="144">
        <v>9</v>
      </c>
      <c r="PS180" s="144">
        <v>9</v>
      </c>
      <c r="PT180" s="144">
        <v>10</v>
      </c>
      <c r="PU180" s="144">
        <v>14</v>
      </c>
      <c r="PV180" s="144">
        <v>13</v>
      </c>
      <c r="PW180" s="144">
        <v>13</v>
      </c>
      <c r="PX180" s="144">
        <v>19</v>
      </c>
      <c r="PY180" s="144">
        <v>20</v>
      </c>
      <c r="PZ180" s="144">
        <v>22</v>
      </c>
      <c r="QA180" s="144">
        <v>18</v>
      </c>
      <c r="QB180" s="144">
        <v>19</v>
      </c>
      <c r="QC180" s="144">
        <v>21</v>
      </c>
      <c r="QD180" s="144">
        <v>21</v>
      </c>
      <c r="QE180" s="144">
        <v>22</v>
      </c>
      <c r="QF180" s="144">
        <v>22</v>
      </c>
      <c r="QG180" s="144">
        <v>11</v>
      </c>
      <c r="QH180" s="144">
        <v>12</v>
      </c>
      <c r="QI180" s="144">
        <v>15</v>
      </c>
      <c r="QJ180" s="144">
        <v>10</v>
      </c>
      <c r="QK180" s="144">
        <v>12</v>
      </c>
      <c r="QL180" s="144">
        <v>19</v>
      </c>
      <c r="QM180" s="144">
        <v>16</v>
      </c>
      <c r="QN180" s="144">
        <v>15</v>
      </c>
      <c r="QO180" s="144">
        <v>12</v>
      </c>
      <c r="QP180" s="144">
        <v>12</v>
      </c>
      <c r="QQ180" s="144">
        <v>13</v>
      </c>
      <c r="QR180" s="144">
        <v>23</v>
      </c>
    </row>
    <row r="181" spans="1:460" s="144" customFormat="1" x14ac:dyDescent="0.2">
      <c r="A181" s="318"/>
      <c r="B181" s="318">
        <v>13</v>
      </c>
      <c r="C181" s="319">
        <f t="shared" ca="1" si="181"/>
        <v>4</v>
      </c>
      <c r="D181" s="320">
        <f t="shared" ca="1" si="186"/>
        <v>2.7397260273972601E-2</v>
      </c>
      <c r="E181" s="323">
        <f t="shared" ca="1" si="187"/>
        <v>11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82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88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89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90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91"/>
        <v>8</v>
      </c>
      <c r="LA181" s="476">
        <f t="shared" si="192"/>
        <v>8</v>
      </c>
      <c r="LB181" s="476">
        <f t="shared" si="193"/>
        <v>8</v>
      </c>
      <c r="LC181" s="476">
        <f t="shared" si="194"/>
        <v>8</v>
      </c>
      <c r="LD181" s="476">
        <f t="shared" si="195"/>
        <v>8</v>
      </c>
      <c r="LE181" s="476">
        <f t="shared" si="196"/>
        <v>8</v>
      </c>
      <c r="LF181" s="476">
        <f t="shared" si="197"/>
        <v>7</v>
      </c>
      <c r="LG181" s="476">
        <f t="shared" si="198"/>
        <v>7</v>
      </c>
      <c r="LH181" s="476">
        <f t="shared" si="199"/>
        <v>7</v>
      </c>
      <c r="LI181" s="476">
        <f t="shared" si="200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  <c r="OU181" s="144">
        <v>3</v>
      </c>
      <c r="OV181" s="144">
        <v>3</v>
      </c>
      <c r="OW181" s="144">
        <v>3</v>
      </c>
      <c r="OX181" s="144">
        <v>3</v>
      </c>
      <c r="OY181" s="341">
        <f t="shared" si="183"/>
        <v>2.5</v>
      </c>
      <c r="OZ181" s="144">
        <v>2</v>
      </c>
      <c r="PA181" s="144">
        <v>1</v>
      </c>
      <c r="PB181" s="144">
        <v>3</v>
      </c>
      <c r="PC181" s="144">
        <v>3</v>
      </c>
      <c r="PD181" s="144">
        <v>4</v>
      </c>
      <c r="PE181" s="144">
        <v>3</v>
      </c>
      <c r="PF181" s="144">
        <v>4</v>
      </c>
      <c r="PG181" s="341">
        <f t="shared" si="184"/>
        <v>3</v>
      </c>
      <c r="PH181" s="144">
        <v>2</v>
      </c>
      <c r="PI181" s="144">
        <v>2</v>
      </c>
      <c r="PJ181" s="341">
        <f t="shared" si="185"/>
        <v>3</v>
      </c>
      <c r="PK181" s="144">
        <v>4</v>
      </c>
      <c r="PL181" s="144">
        <v>4</v>
      </c>
      <c r="PM181" s="144">
        <v>1</v>
      </c>
      <c r="PN181" s="144">
        <v>0</v>
      </c>
      <c r="PO181" s="232">
        <v>0</v>
      </c>
      <c r="PP181" s="144">
        <v>1</v>
      </c>
      <c r="PQ181" s="144">
        <v>1</v>
      </c>
      <c r="PR181" s="144">
        <v>1</v>
      </c>
      <c r="PS181" s="144">
        <v>1</v>
      </c>
      <c r="PT181" s="144">
        <v>0</v>
      </c>
      <c r="PU181" s="144">
        <v>2</v>
      </c>
      <c r="PV181" s="144">
        <v>1</v>
      </c>
      <c r="PW181" s="144">
        <v>3</v>
      </c>
      <c r="PX181" s="144">
        <v>6</v>
      </c>
      <c r="PY181" s="144">
        <v>7</v>
      </c>
      <c r="PZ181" s="144">
        <v>4</v>
      </c>
      <c r="QA181" s="144">
        <v>2</v>
      </c>
      <c r="QB181" s="144">
        <v>2</v>
      </c>
      <c r="QC181" s="144">
        <v>4</v>
      </c>
      <c r="QD181" s="144">
        <v>2</v>
      </c>
      <c r="QE181" s="144">
        <v>5</v>
      </c>
      <c r="QF181" s="144">
        <v>2</v>
      </c>
      <c r="QG181" s="144">
        <v>2</v>
      </c>
      <c r="QH181" s="144">
        <v>9</v>
      </c>
      <c r="QI181" s="144">
        <v>2</v>
      </c>
      <c r="QJ181" s="144">
        <v>3</v>
      </c>
      <c r="QK181" s="144">
        <v>1</v>
      </c>
      <c r="QL181" s="144">
        <v>1</v>
      </c>
      <c r="QM181" s="144">
        <v>2</v>
      </c>
      <c r="QN181" s="144">
        <v>2</v>
      </c>
      <c r="QO181" s="144">
        <v>1</v>
      </c>
      <c r="QP181" s="144">
        <v>3</v>
      </c>
      <c r="QQ181" s="144">
        <v>4</v>
      </c>
      <c r="QR181" s="144">
        <v>4</v>
      </c>
    </row>
    <row r="182" spans="1:460" s="144" customFormat="1" x14ac:dyDescent="0.2">
      <c r="A182" s="55"/>
      <c r="B182" s="318">
        <v>14</v>
      </c>
      <c r="C182" s="319">
        <f t="shared" ca="1" si="181"/>
        <v>1</v>
      </c>
      <c r="D182" s="320">
        <f t="shared" ca="1" si="186"/>
        <v>3.1948881789137379E-3</v>
      </c>
      <c r="E182" s="323">
        <f t="shared" ca="1" si="187"/>
        <v>1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82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88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89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90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91"/>
        <v>1</v>
      </c>
      <c r="LA182" s="476">
        <f t="shared" si="192"/>
        <v>1</v>
      </c>
      <c r="LB182" s="476">
        <f t="shared" si="193"/>
        <v>2</v>
      </c>
      <c r="LC182" s="476">
        <f t="shared" si="194"/>
        <v>2</v>
      </c>
      <c r="LD182" s="476">
        <f t="shared" si="195"/>
        <v>2</v>
      </c>
      <c r="LE182" s="476">
        <f t="shared" si="196"/>
        <v>2</v>
      </c>
      <c r="LF182" s="476">
        <f t="shared" si="197"/>
        <v>2</v>
      </c>
      <c r="LG182" s="476">
        <f t="shared" si="198"/>
        <v>2</v>
      </c>
      <c r="LH182" s="476">
        <f t="shared" si="199"/>
        <v>2</v>
      </c>
      <c r="LI182" s="476">
        <f t="shared" si="200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  <c r="OU182" s="144">
        <v>7</v>
      </c>
      <c r="OV182" s="144">
        <v>9</v>
      </c>
      <c r="OW182" s="144">
        <v>7</v>
      </c>
      <c r="OX182" s="144">
        <v>7</v>
      </c>
      <c r="OY182" s="341">
        <f t="shared" si="183"/>
        <v>6.5</v>
      </c>
      <c r="OZ182" s="144">
        <v>6</v>
      </c>
      <c r="PA182" s="144">
        <v>6</v>
      </c>
      <c r="PB182" s="144">
        <v>4</v>
      </c>
      <c r="PC182" s="144">
        <v>4</v>
      </c>
      <c r="PD182" s="144">
        <v>7</v>
      </c>
      <c r="PE182" s="144">
        <v>8</v>
      </c>
      <c r="PF182" s="144">
        <v>8</v>
      </c>
      <c r="PG182" s="341">
        <f t="shared" si="184"/>
        <v>5.5</v>
      </c>
      <c r="PH182" s="144">
        <v>3</v>
      </c>
      <c r="PI182" s="144">
        <v>1</v>
      </c>
      <c r="PJ182" s="341">
        <f t="shared" si="185"/>
        <v>1</v>
      </c>
      <c r="PK182" s="144">
        <v>1</v>
      </c>
      <c r="PL182" s="144">
        <v>1</v>
      </c>
      <c r="PM182" s="144">
        <v>1</v>
      </c>
      <c r="PN182" s="144">
        <v>3</v>
      </c>
      <c r="PO182" s="232">
        <v>6</v>
      </c>
      <c r="PP182" s="144">
        <v>7</v>
      </c>
      <c r="PQ182" s="144">
        <v>2</v>
      </c>
      <c r="PR182" s="144">
        <v>1</v>
      </c>
      <c r="PS182" s="144">
        <v>1</v>
      </c>
      <c r="PT182" s="144">
        <v>2</v>
      </c>
      <c r="PU182" s="144">
        <v>1</v>
      </c>
      <c r="PV182" s="144">
        <v>1</v>
      </c>
      <c r="PW182" s="144">
        <v>0</v>
      </c>
      <c r="PX182" s="144">
        <v>1</v>
      </c>
      <c r="PY182" s="144">
        <v>5</v>
      </c>
      <c r="PZ182" s="144">
        <v>2</v>
      </c>
      <c r="QA182" s="144">
        <v>2</v>
      </c>
      <c r="QB182" s="144">
        <v>1</v>
      </c>
      <c r="QC182" s="144">
        <v>1</v>
      </c>
      <c r="QD182" s="144">
        <v>3</v>
      </c>
      <c r="QE182" s="144">
        <v>3</v>
      </c>
      <c r="QF182" s="144">
        <v>2</v>
      </c>
      <c r="QG182" s="144">
        <v>2</v>
      </c>
      <c r="QH182" s="144">
        <v>1</v>
      </c>
      <c r="QI182" s="144">
        <v>1</v>
      </c>
      <c r="QJ182" s="144">
        <v>0</v>
      </c>
      <c r="QK182" s="144">
        <v>2</v>
      </c>
      <c r="QL182" s="144">
        <v>1</v>
      </c>
      <c r="QM182" s="144">
        <v>0</v>
      </c>
      <c r="QN182" s="144">
        <v>1</v>
      </c>
      <c r="QO182" s="144">
        <v>0</v>
      </c>
      <c r="QP182" s="144">
        <v>1</v>
      </c>
      <c r="QQ182" s="144">
        <v>0</v>
      </c>
      <c r="QR182" s="144">
        <v>1</v>
      </c>
    </row>
    <row r="183" spans="1:460" s="144" customFormat="1" x14ac:dyDescent="0.2">
      <c r="A183" s="318"/>
      <c r="B183" s="318">
        <v>15</v>
      </c>
      <c r="C183" s="319">
        <f t="shared" ca="1" si="181"/>
        <v>0</v>
      </c>
      <c r="D183" s="320">
        <f t="shared" ca="1" si="186"/>
        <v>0</v>
      </c>
      <c r="E183" s="323">
        <f t="shared" ca="1" si="187"/>
        <v>1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82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88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89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90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91"/>
        <v>4</v>
      </c>
      <c r="LA183" s="476">
        <f t="shared" si="192"/>
        <v>4</v>
      </c>
      <c r="LB183" s="476">
        <f t="shared" si="193"/>
        <v>4</v>
      </c>
      <c r="LC183" s="476">
        <f t="shared" si="194"/>
        <v>4</v>
      </c>
      <c r="LD183" s="476">
        <f t="shared" si="195"/>
        <v>4</v>
      </c>
      <c r="LE183" s="476">
        <f t="shared" si="196"/>
        <v>4</v>
      </c>
      <c r="LF183" s="476">
        <f t="shared" si="197"/>
        <v>4</v>
      </c>
      <c r="LG183" s="476">
        <f t="shared" si="198"/>
        <v>4</v>
      </c>
      <c r="LH183" s="476">
        <f t="shared" si="199"/>
        <v>4</v>
      </c>
      <c r="LI183" s="476">
        <f t="shared" si="200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  <c r="OU183" s="144">
        <v>6</v>
      </c>
      <c r="OV183" s="144">
        <v>9</v>
      </c>
      <c r="OW183" s="144">
        <v>10</v>
      </c>
      <c r="OX183" s="144">
        <v>12</v>
      </c>
      <c r="OY183" s="341">
        <f t="shared" si="183"/>
        <v>12</v>
      </c>
      <c r="OZ183" s="144">
        <v>12</v>
      </c>
      <c r="PA183" s="144">
        <v>10</v>
      </c>
      <c r="PB183" s="144">
        <v>13</v>
      </c>
      <c r="PC183" s="144">
        <v>13</v>
      </c>
      <c r="PD183" s="144">
        <v>11</v>
      </c>
      <c r="PE183" s="144">
        <v>14</v>
      </c>
      <c r="PF183" s="144">
        <v>10</v>
      </c>
      <c r="PG183" s="341">
        <f t="shared" si="184"/>
        <v>11</v>
      </c>
      <c r="PH183" s="144">
        <v>12</v>
      </c>
      <c r="PI183" s="144">
        <v>12</v>
      </c>
      <c r="PJ183" s="341">
        <f t="shared" si="185"/>
        <v>10.5</v>
      </c>
      <c r="PK183" s="144">
        <v>9</v>
      </c>
      <c r="PL183" s="144">
        <v>4</v>
      </c>
      <c r="PM183" s="144">
        <v>6</v>
      </c>
      <c r="PN183" s="144">
        <v>6</v>
      </c>
      <c r="PO183" s="232">
        <v>6</v>
      </c>
      <c r="PP183" s="144">
        <v>7</v>
      </c>
      <c r="PQ183" s="144">
        <v>12</v>
      </c>
      <c r="PR183" s="144">
        <v>5</v>
      </c>
      <c r="PS183" s="144">
        <v>5</v>
      </c>
      <c r="PT183" s="144">
        <v>4</v>
      </c>
      <c r="PU183" s="144">
        <v>7</v>
      </c>
      <c r="PV183" s="144">
        <v>5</v>
      </c>
      <c r="PW183" s="144">
        <v>5</v>
      </c>
      <c r="PX183" s="144">
        <v>6</v>
      </c>
      <c r="PY183" s="144">
        <v>7</v>
      </c>
      <c r="PZ183" s="144">
        <v>4</v>
      </c>
      <c r="QA183" s="144">
        <v>4</v>
      </c>
      <c r="QB183" s="144">
        <v>5</v>
      </c>
      <c r="QC183" s="144">
        <v>4</v>
      </c>
      <c r="QD183" s="144">
        <v>4</v>
      </c>
      <c r="QE183" s="144">
        <v>3</v>
      </c>
      <c r="QF183" s="144">
        <v>5</v>
      </c>
      <c r="QG183" s="144">
        <v>5</v>
      </c>
      <c r="QH183" s="144">
        <v>5</v>
      </c>
      <c r="QI183" s="144">
        <v>5</v>
      </c>
      <c r="QJ183" s="144">
        <v>1</v>
      </c>
      <c r="QK183" s="144">
        <v>1</v>
      </c>
      <c r="QL183" s="144">
        <v>4</v>
      </c>
      <c r="QM183" s="144">
        <v>2</v>
      </c>
      <c r="QN183" s="144">
        <v>1</v>
      </c>
      <c r="QO183" s="144">
        <v>0</v>
      </c>
      <c r="QP183" s="144">
        <v>1</v>
      </c>
      <c r="QQ183" s="144">
        <v>1</v>
      </c>
      <c r="QR183" s="144">
        <v>0</v>
      </c>
    </row>
    <row r="184" spans="1:460" s="144" customFormat="1" x14ac:dyDescent="0.2">
      <c r="A184" s="55"/>
      <c r="B184" s="318">
        <v>16</v>
      </c>
      <c r="C184" s="319">
        <f t="shared" ca="1" si="181"/>
        <v>0</v>
      </c>
      <c r="D184" s="320">
        <f t="shared" ca="1" si="186"/>
        <v>0</v>
      </c>
      <c r="E184" s="323">
        <f t="shared" ca="1" si="187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82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88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89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90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91"/>
        <v>9</v>
      </c>
      <c r="LA184" s="476">
        <f t="shared" si="192"/>
        <v>9</v>
      </c>
      <c r="LB184" s="476">
        <f t="shared" si="193"/>
        <v>9</v>
      </c>
      <c r="LC184" s="476">
        <f t="shared" si="194"/>
        <v>8</v>
      </c>
      <c r="LD184" s="476">
        <f t="shared" si="195"/>
        <v>8</v>
      </c>
      <c r="LE184" s="476">
        <f t="shared" si="196"/>
        <v>8</v>
      </c>
      <c r="LF184" s="476">
        <f t="shared" si="197"/>
        <v>7</v>
      </c>
      <c r="LG184" s="476">
        <f t="shared" si="198"/>
        <v>6</v>
      </c>
      <c r="LH184" s="476">
        <f t="shared" si="199"/>
        <v>5</v>
      </c>
      <c r="LI184" s="476">
        <f t="shared" si="200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  <c r="OU184" s="144">
        <v>1</v>
      </c>
      <c r="OV184" s="144">
        <v>2</v>
      </c>
      <c r="OW184" s="144">
        <v>2</v>
      </c>
      <c r="OX184" s="144">
        <v>2</v>
      </c>
      <c r="OY184" s="341">
        <f t="shared" si="183"/>
        <v>1.5</v>
      </c>
      <c r="OZ184" s="144">
        <v>1</v>
      </c>
      <c r="PA184" s="144">
        <v>4</v>
      </c>
      <c r="PB184" s="144">
        <v>3</v>
      </c>
      <c r="PC184" s="144">
        <v>3</v>
      </c>
      <c r="PD184" s="144">
        <v>0</v>
      </c>
      <c r="PE184" s="144">
        <v>0</v>
      </c>
      <c r="PF184" s="144">
        <v>2</v>
      </c>
      <c r="PG184" s="341">
        <f t="shared" si="184"/>
        <v>2</v>
      </c>
      <c r="PH184" s="144">
        <v>2</v>
      </c>
      <c r="PI184" s="144">
        <v>1</v>
      </c>
      <c r="PJ184" s="341">
        <f t="shared" si="185"/>
        <v>0.5</v>
      </c>
      <c r="PK184" s="144">
        <v>0</v>
      </c>
      <c r="PL184" s="144">
        <v>0</v>
      </c>
      <c r="PM184" s="144">
        <v>0</v>
      </c>
      <c r="PN184" s="144">
        <v>1</v>
      </c>
      <c r="PO184" s="232">
        <v>1</v>
      </c>
      <c r="PP184" s="144">
        <v>1</v>
      </c>
      <c r="PQ184" s="144">
        <v>1</v>
      </c>
      <c r="PR184" s="144">
        <v>0</v>
      </c>
      <c r="PS184" s="144">
        <v>1</v>
      </c>
      <c r="PT184" s="144">
        <v>0</v>
      </c>
      <c r="PU184" s="144">
        <v>0</v>
      </c>
      <c r="PV184" s="144">
        <v>0</v>
      </c>
      <c r="PW184" s="144">
        <v>1</v>
      </c>
      <c r="PX184" s="144">
        <v>1</v>
      </c>
      <c r="PY184" s="144">
        <v>1</v>
      </c>
      <c r="PZ184" s="144">
        <v>0</v>
      </c>
      <c r="QA184" s="144">
        <v>0</v>
      </c>
      <c r="QB184" s="144">
        <v>1</v>
      </c>
      <c r="QC184" s="144">
        <v>0</v>
      </c>
      <c r="QD184" s="144">
        <v>0</v>
      </c>
      <c r="QE184" s="144">
        <v>0</v>
      </c>
      <c r="QF184" s="144">
        <v>0</v>
      </c>
      <c r="QG184" s="144">
        <v>1</v>
      </c>
      <c r="QH184" s="144">
        <v>0</v>
      </c>
      <c r="QI184" s="144">
        <v>0</v>
      </c>
      <c r="QJ184" s="144">
        <v>2</v>
      </c>
      <c r="QK184" s="144">
        <v>1</v>
      </c>
      <c r="QL184" s="144">
        <v>1</v>
      </c>
      <c r="QM184" s="144">
        <v>1</v>
      </c>
      <c r="QN184" s="144">
        <v>0</v>
      </c>
      <c r="QO184" s="144">
        <v>1</v>
      </c>
      <c r="QP184" s="144">
        <v>1</v>
      </c>
      <c r="QQ184" s="144">
        <v>1</v>
      </c>
      <c r="QR184" s="144">
        <v>0</v>
      </c>
    </row>
    <row r="185" spans="1:460" s="144" customFormat="1" x14ac:dyDescent="0.2">
      <c r="A185" s="318"/>
      <c r="B185" s="318">
        <v>17</v>
      </c>
      <c r="C185" s="319">
        <f t="shared" ca="1" si="181"/>
        <v>6</v>
      </c>
      <c r="D185" s="320">
        <f t="shared" ca="1" si="186"/>
        <v>2.097902097902098E-2</v>
      </c>
      <c r="E185" s="323">
        <f t="shared" ca="1" si="187"/>
        <v>8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82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88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89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90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91"/>
        <v>13</v>
      </c>
      <c r="LA185" s="476">
        <f t="shared" si="192"/>
        <v>12</v>
      </c>
      <c r="LB185" s="476">
        <f t="shared" si="193"/>
        <v>11</v>
      </c>
      <c r="LC185" s="476">
        <f t="shared" si="194"/>
        <v>11</v>
      </c>
      <c r="LD185" s="476">
        <f t="shared" si="195"/>
        <v>10</v>
      </c>
      <c r="LE185" s="476">
        <f t="shared" si="196"/>
        <v>10</v>
      </c>
      <c r="LF185" s="476">
        <f t="shared" si="197"/>
        <v>9</v>
      </c>
      <c r="LG185" s="476">
        <f t="shared" si="198"/>
        <v>9</v>
      </c>
      <c r="LH185" s="476">
        <f t="shared" si="199"/>
        <v>8</v>
      </c>
      <c r="LI185" s="476">
        <f t="shared" si="200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  <c r="OU185" s="144">
        <v>11</v>
      </c>
      <c r="OV185" s="144">
        <v>13</v>
      </c>
      <c r="OW185" s="144">
        <v>9</v>
      </c>
      <c r="OX185" s="144">
        <v>12</v>
      </c>
      <c r="OY185" s="341">
        <f t="shared" si="183"/>
        <v>8.5</v>
      </c>
      <c r="OZ185" s="144">
        <v>5</v>
      </c>
      <c r="PA185" s="144">
        <v>4</v>
      </c>
      <c r="PB185" s="144">
        <v>1</v>
      </c>
      <c r="PC185" s="144">
        <v>4</v>
      </c>
      <c r="PD185" s="144">
        <v>2</v>
      </c>
      <c r="PE185" s="144">
        <v>2</v>
      </c>
      <c r="PF185" s="144">
        <v>3</v>
      </c>
      <c r="PG185" s="341">
        <f t="shared" si="184"/>
        <v>3.5</v>
      </c>
      <c r="PH185" s="144">
        <v>4</v>
      </c>
      <c r="PI185" s="144">
        <v>8</v>
      </c>
      <c r="PJ185" s="341">
        <f t="shared" si="185"/>
        <v>6</v>
      </c>
      <c r="PK185" s="144">
        <v>4</v>
      </c>
      <c r="PL185" s="144">
        <v>4</v>
      </c>
      <c r="PM185" s="144">
        <v>3</v>
      </c>
      <c r="PN185" s="144">
        <v>5</v>
      </c>
      <c r="PO185" s="232">
        <v>3</v>
      </c>
      <c r="PP185" s="144">
        <v>5</v>
      </c>
      <c r="PQ185" s="144">
        <v>5</v>
      </c>
      <c r="PR185" s="144">
        <v>1</v>
      </c>
      <c r="PS185" s="144">
        <v>1</v>
      </c>
      <c r="PT185" s="144">
        <v>3</v>
      </c>
      <c r="PU185" s="144">
        <v>1</v>
      </c>
      <c r="PV185" s="144">
        <v>1</v>
      </c>
      <c r="PW185" s="144">
        <v>1</v>
      </c>
      <c r="PX185" s="144">
        <v>4</v>
      </c>
      <c r="PY185" s="144">
        <v>7</v>
      </c>
      <c r="PZ185" s="144">
        <v>4</v>
      </c>
      <c r="QA185" s="144">
        <v>6</v>
      </c>
      <c r="QB185" s="144">
        <v>4</v>
      </c>
      <c r="QC185" s="144">
        <v>8</v>
      </c>
      <c r="QD185" s="144">
        <v>7</v>
      </c>
      <c r="QE185" s="144">
        <v>4</v>
      </c>
      <c r="QF185" s="144">
        <v>4</v>
      </c>
      <c r="QG185" s="144">
        <v>4</v>
      </c>
      <c r="QH185" s="144">
        <v>5</v>
      </c>
      <c r="QI185" s="144">
        <v>1</v>
      </c>
      <c r="QJ185" s="144">
        <v>4</v>
      </c>
      <c r="QK185" s="144">
        <v>5</v>
      </c>
      <c r="QL185" s="144">
        <v>5</v>
      </c>
      <c r="QM185" s="144">
        <v>3</v>
      </c>
      <c r="QN185" s="144">
        <v>2</v>
      </c>
      <c r="QO185" s="144">
        <v>3</v>
      </c>
      <c r="QP185" s="144">
        <v>3</v>
      </c>
      <c r="QQ185" s="144">
        <v>4</v>
      </c>
      <c r="QR185" s="144">
        <v>6</v>
      </c>
    </row>
    <row r="186" spans="1:460" s="144" customFormat="1" x14ac:dyDescent="0.2">
      <c r="A186" s="55"/>
      <c r="B186" s="318">
        <v>18</v>
      </c>
      <c r="C186" s="319">
        <f t="shared" ca="1" si="181"/>
        <v>4</v>
      </c>
      <c r="D186" s="320">
        <f t="shared" ca="1" si="186"/>
        <v>2.2727272727272728E-2</v>
      </c>
      <c r="E186" s="323">
        <f t="shared" ca="1" si="187"/>
        <v>9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82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88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89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90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91"/>
        <v>4</v>
      </c>
      <c r="LA186" s="476">
        <f t="shared" si="192"/>
        <v>4</v>
      </c>
      <c r="LB186" s="476">
        <f t="shared" si="193"/>
        <v>4</v>
      </c>
      <c r="LC186" s="476">
        <f t="shared" si="194"/>
        <v>4</v>
      </c>
      <c r="LD186" s="476">
        <f t="shared" si="195"/>
        <v>4</v>
      </c>
      <c r="LE186" s="476">
        <f t="shared" si="196"/>
        <v>4</v>
      </c>
      <c r="LF186" s="476">
        <f t="shared" si="197"/>
        <v>4</v>
      </c>
      <c r="LG186" s="476">
        <f t="shared" si="198"/>
        <v>3</v>
      </c>
      <c r="LH186" s="476">
        <f t="shared" si="199"/>
        <v>3</v>
      </c>
      <c r="LI186" s="476">
        <f t="shared" si="200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  <c r="OU186" s="144">
        <v>20</v>
      </c>
      <c r="OV186" s="144">
        <v>15</v>
      </c>
      <c r="OW186" s="144">
        <v>10</v>
      </c>
      <c r="OX186" s="144">
        <v>5</v>
      </c>
      <c r="OY186" s="341">
        <f t="shared" si="183"/>
        <v>6</v>
      </c>
      <c r="OZ186" s="144">
        <v>7</v>
      </c>
      <c r="PA186" s="144">
        <v>11</v>
      </c>
      <c r="PB186" s="144">
        <v>7</v>
      </c>
      <c r="PC186" s="144">
        <v>8</v>
      </c>
      <c r="PD186" s="144">
        <v>7</v>
      </c>
      <c r="PE186" s="144">
        <v>6</v>
      </c>
      <c r="PF186" s="144">
        <v>10</v>
      </c>
      <c r="PG186" s="341">
        <f t="shared" si="184"/>
        <v>10.5</v>
      </c>
      <c r="PH186" s="144">
        <v>11</v>
      </c>
      <c r="PI186" s="144">
        <v>8</v>
      </c>
      <c r="PJ186" s="341">
        <f t="shared" si="185"/>
        <v>6</v>
      </c>
      <c r="PK186" s="144">
        <v>4</v>
      </c>
      <c r="PL186" s="144">
        <v>7</v>
      </c>
      <c r="PM186" s="144">
        <v>6</v>
      </c>
      <c r="PN186" s="144">
        <v>7</v>
      </c>
      <c r="PO186" s="232">
        <v>9</v>
      </c>
      <c r="PP186" s="144">
        <v>7</v>
      </c>
      <c r="PQ186" s="144">
        <v>5</v>
      </c>
      <c r="PR186" s="144">
        <v>5</v>
      </c>
      <c r="PS186" s="144">
        <v>6</v>
      </c>
      <c r="PT186" s="144">
        <v>5</v>
      </c>
      <c r="PU186" s="144">
        <v>10</v>
      </c>
      <c r="PV186" s="144">
        <v>4</v>
      </c>
      <c r="PW186" s="144">
        <v>5</v>
      </c>
      <c r="PX186" s="144">
        <v>6</v>
      </c>
      <c r="PY186" s="144">
        <v>10</v>
      </c>
      <c r="PZ186" s="144">
        <v>0</v>
      </c>
      <c r="QA186" s="144">
        <v>2</v>
      </c>
      <c r="QB186" s="144">
        <v>3</v>
      </c>
      <c r="QC186" s="144">
        <v>2</v>
      </c>
      <c r="QD186" s="144">
        <v>2</v>
      </c>
      <c r="QE186" s="144">
        <v>0</v>
      </c>
      <c r="QF186" s="144">
        <v>0</v>
      </c>
      <c r="QG186" s="144">
        <v>1</v>
      </c>
      <c r="QH186" s="144">
        <v>0</v>
      </c>
      <c r="QI186" s="144">
        <v>2</v>
      </c>
      <c r="QJ186" s="144">
        <v>0</v>
      </c>
      <c r="QK186" s="144">
        <v>1</v>
      </c>
      <c r="QL186" s="144">
        <v>3</v>
      </c>
      <c r="QM186" s="144">
        <v>0</v>
      </c>
      <c r="QN186" s="144">
        <v>2</v>
      </c>
      <c r="QO186" s="144">
        <v>3</v>
      </c>
      <c r="QP186" s="144">
        <v>2</v>
      </c>
      <c r="QQ186" s="144">
        <v>1</v>
      </c>
      <c r="QR186" s="144">
        <v>4</v>
      </c>
    </row>
    <row r="187" spans="1:460" s="144" customFormat="1" x14ac:dyDescent="0.2">
      <c r="A187" s="318"/>
      <c r="B187" s="318">
        <v>19</v>
      </c>
      <c r="C187" s="319">
        <f t="shared" ca="1" si="181"/>
        <v>5</v>
      </c>
      <c r="D187" s="320">
        <f t="shared" ca="1" si="186"/>
        <v>0.10204081632653061</v>
      </c>
      <c r="E187" s="323">
        <f t="shared" ca="1" si="187"/>
        <v>22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82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88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89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90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91"/>
        <v>7</v>
      </c>
      <c r="LA187" s="476">
        <f t="shared" si="192"/>
        <v>7</v>
      </c>
      <c r="LB187" s="476">
        <f t="shared" si="193"/>
        <v>8</v>
      </c>
      <c r="LC187" s="476">
        <f t="shared" si="194"/>
        <v>8</v>
      </c>
      <c r="LD187" s="476">
        <f t="shared" si="195"/>
        <v>8</v>
      </c>
      <c r="LE187" s="476">
        <f t="shared" si="196"/>
        <v>8</v>
      </c>
      <c r="LF187" s="476">
        <f t="shared" si="197"/>
        <v>9</v>
      </c>
      <c r="LG187" s="476">
        <f t="shared" si="198"/>
        <v>8</v>
      </c>
      <c r="LH187" s="476">
        <f t="shared" si="199"/>
        <v>9</v>
      </c>
      <c r="LI187" s="476">
        <f t="shared" si="200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  <c r="OU187" s="144">
        <v>4</v>
      </c>
      <c r="OV187" s="144">
        <v>2</v>
      </c>
      <c r="OW187" s="144">
        <v>2</v>
      </c>
      <c r="OX187" s="144">
        <v>3</v>
      </c>
      <c r="OY187" s="341">
        <f t="shared" si="183"/>
        <v>3</v>
      </c>
      <c r="OZ187" s="144">
        <v>3</v>
      </c>
      <c r="PA187" s="144">
        <v>5</v>
      </c>
      <c r="PB187" s="144">
        <v>7</v>
      </c>
      <c r="PC187" s="144">
        <v>11</v>
      </c>
      <c r="PD187" s="144">
        <v>5</v>
      </c>
      <c r="PE187" s="144">
        <v>3</v>
      </c>
      <c r="PF187" s="144">
        <v>3</v>
      </c>
      <c r="PG187" s="341">
        <f t="shared" si="184"/>
        <v>3.5</v>
      </c>
      <c r="PH187" s="144">
        <v>4</v>
      </c>
      <c r="PI187" s="144">
        <v>3</v>
      </c>
      <c r="PJ187" s="341">
        <f t="shared" si="185"/>
        <v>4</v>
      </c>
      <c r="PK187" s="144">
        <v>5</v>
      </c>
      <c r="PL187" s="144">
        <v>5</v>
      </c>
      <c r="PM187" s="144">
        <v>3</v>
      </c>
      <c r="PN187" s="144">
        <v>3</v>
      </c>
      <c r="PO187" s="232">
        <v>4</v>
      </c>
      <c r="PP187" s="144">
        <v>5</v>
      </c>
      <c r="PQ187" s="144">
        <v>2</v>
      </c>
      <c r="PR187" s="144">
        <v>2</v>
      </c>
      <c r="PS187" s="144">
        <v>2</v>
      </c>
      <c r="PT187" s="144">
        <v>4</v>
      </c>
      <c r="PU187" s="144">
        <v>5</v>
      </c>
      <c r="PV187" s="144">
        <v>3</v>
      </c>
      <c r="PW187" s="144">
        <v>3</v>
      </c>
      <c r="PX187" s="144">
        <v>6</v>
      </c>
      <c r="PY187" s="144">
        <v>7</v>
      </c>
      <c r="PZ187" s="144">
        <v>5</v>
      </c>
      <c r="QA187" s="144">
        <v>6</v>
      </c>
      <c r="QB187" s="144">
        <v>8</v>
      </c>
      <c r="QC187" s="144">
        <v>9</v>
      </c>
      <c r="QD187" s="144">
        <v>7</v>
      </c>
      <c r="QE187" s="144">
        <v>6</v>
      </c>
      <c r="QF187" s="144">
        <v>5</v>
      </c>
      <c r="QG187" s="144">
        <v>5</v>
      </c>
      <c r="QH187" s="144">
        <v>5</v>
      </c>
      <c r="QI187" s="144">
        <v>6</v>
      </c>
      <c r="QJ187" s="144">
        <v>5</v>
      </c>
      <c r="QK187" s="144">
        <v>9</v>
      </c>
      <c r="QL187" s="144">
        <v>10</v>
      </c>
      <c r="QM187" s="144">
        <v>2</v>
      </c>
      <c r="QN187" s="144">
        <v>2</v>
      </c>
      <c r="QO187" s="144">
        <v>2</v>
      </c>
      <c r="QP187" s="144">
        <v>5</v>
      </c>
      <c r="QQ187" s="144">
        <v>4</v>
      </c>
      <c r="QR187" s="144">
        <v>5</v>
      </c>
    </row>
    <row r="188" spans="1:460" s="144" customFormat="1" x14ac:dyDescent="0.2">
      <c r="A188" s="55"/>
      <c r="B188" s="318">
        <v>20</v>
      </c>
      <c r="C188" s="319">
        <f t="shared" ca="1" si="181"/>
        <v>0</v>
      </c>
      <c r="D188" s="320">
        <f t="shared" ca="1" si="186"/>
        <v>0</v>
      </c>
      <c r="E188" s="323">
        <f t="shared" ca="1" si="187"/>
        <v>1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82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88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89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90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91"/>
        <v>3</v>
      </c>
      <c r="LA188" s="476">
        <f t="shared" si="192"/>
        <v>4</v>
      </c>
      <c r="LB188" s="476">
        <f t="shared" si="193"/>
        <v>4</v>
      </c>
      <c r="LC188" s="476">
        <f t="shared" si="194"/>
        <v>4</v>
      </c>
      <c r="LD188" s="476">
        <f t="shared" si="195"/>
        <v>4</v>
      </c>
      <c r="LE188" s="476">
        <f t="shared" si="196"/>
        <v>4</v>
      </c>
      <c r="LF188" s="476">
        <f t="shared" si="197"/>
        <v>4</v>
      </c>
      <c r="LG188" s="476">
        <f t="shared" si="198"/>
        <v>4</v>
      </c>
      <c r="LH188" s="476">
        <f t="shared" si="199"/>
        <v>4</v>
      </c>
      <c r="LI188" s="476">
        <f t="shared" si="200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  <c r="OU188" s="144">
        <v>8</v>
      </c>
      <c r="OV188" s="144">
        <v>7</v>
      </c>
      <c r="OW188" s="144">
        <v>7</v>
      </c>
      <c r="OX188" s="144">
        <v>4</v>
      </c>
      <c r="OY188" s="341">
        <f t="shared" si="183"/>
        <v>4</v>
      </c>
      <c r="OZ188" s="144">
        <v>4</v>
      </c>
      <c r="PA188" s="144">
        <v>4</v>
      </c>
      <c r="PB188" s="144">
        <v>6</v>
      </c>
      <c r="PC188" s="144">
        <v>4</v>
      </c>
      <c r="PD188" s="144">
        <v>4</v>
      </c>
      <c r="PE188" s="144">
        <v>7</v>
      </c>
      <c r="PF188" s="144">
        <v>7</v>
      </c>
      <c r="PG188" s="341">
        <f t="shared" si="184"/>
        <v>6</v>
      </c>
      <c r="PH188" s="144">
        <v>5</v>
      </c>
      <c r="PI188" s="144">
        <v>5</v>
      </c>
      <c r="PJ188" s="341">
        <f t="shared" si="185"/>
        <v>6</v>
      </c>
      <c r="PK188" s="144">
        <v>7</v>
      </c>
      <c r="PL188" s="144">
        <v>4</v>
      </c>
      <c r="PM188" s="144">
        <v>5</v>
      </c>
      <c r="PN188" s="144">
        <v>5</v>
      </c>
      <c r="PO188" s="232">
        <v>4</v>
      </c>
      <c r="PP188" s="144">
        <v>5</v>
      </c>
      <c r="PQ188" s="144">
        <v>5</v>
      </c>
      <c r="PR188" s="144">
        <v>2</v>
      </c>
      <c r="PS188" s="144">
        <v>4</v>
      </c>
      <c r="PT188" s="144">
        <v>1</v>
      </c>
      <c r="PU188" s="144">
        <v>1</v>
      </c>
      <c r="PV188" s="144">
        <v>1</v>
      </c>
      <c r="PW188" s="144">
        <v>2</v>
      </c>
      <c r="PX188" s="144">
        <v>3</v>
      </c>
      <c r="PY188" s="144">
        <v>2</v>
      </c>
      <c r="PZ188" s="144">
        <v>2</v>
      </c>
      <c r="QA188" s="144">
        <v>1</v>
      </c>
      <c r="QB188" s="144">
        <v>1</v>
      </c>
      <c r="QC188" s="144">
        <v>1</v>
      </c>
      <c r="QD188" s="144">
        <v>1</v>
      </c>
      <c r="QE188" s="144">
        <v>1</v>
      </c>
      <c r="QF188" s="144">
        <v>1</v>
      </c>
      <c r="QG188" s="144">
        <v>1</v>
      </c>
      <c r="QH188" s="144">
        <v>2</v>
      </c>
      <c r="QI188" s="144">
        <v>1</v>
      </c>
      <c r="QJ188" s="144">
        <v>1</v>
      </c>
      <c r="QK188" s="144">
        <v>1</v>
      </c>
      <c r="QL188" s="144">
        <v>3</v>
      </c>
      <c r="QM188" s="144">
        <v>2</v>
      </c>
      <c r="QN188" s="144">
        <v>4</v>
      </c>
      <c r="QO188" s="144">
        <v>2</v>
      </c>
      <c r="QP188" s="144">
        <v>2</v>
      </c>
      <c r="QQ188" s="144">
        <v>0</v>
      </c>
      <c r="QR188" s="144">
        <v>0</v>
      </c>
    </row>
    <row r="189" spans="1:460" s="144" customFormat="1" x14ac:dyDescent="0.2">
      <c r="A189" s="318"/>
      <c r="B189" s="318">
        <v>21</v>
      </c>
      <c r="C189" s="319">
        <f t="shared" ca="1" si="181"/>
        <v>8</v>
      </c>
      <c r="D189" s="320">
        <f t="shared" ca="1" si="186"/>
        <v>3.2000000000000001E-2</v>
      </c>
      <c r="E189" s="323">
        <f t="shared" ca="1" si="187"/>
        <v>14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82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88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89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90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91"/>
        <v>13</v>
      </c>
      <c r="LA189" s="476">
        <f t="shared" si="192"/>
        <v>13</v>
      </c>
      <c r="LB189" s="476">
        <f t="shared" si="193"/>
        <v>12</v>
      </c>
      <c r="LC189" s="476">
        <f t="shared" si="194"/>
        <v>13</v>
      </c>
      <c r="LD189" s="476">
        <f t="shared" si="195"/>
        <v>12</v>
      </c>
      <c r="LE189" s="476">
        <f t="shared" si="196"/>
        <v>12</v>
      </c>
      <c r="LF189" s="476">
        <f t="shared" si="197"/>
        <v>11</v>
      </c>
      <c r="LG189" s="476">
        <f t="shared" si="198"/>
        <v>10</v>
      </c>
      <c r="LH189" s="476">
        <f t="shared" si="199"/>
        <v>10</v>
      </c>
      <c r="LI189" s="476">
        <f t="shared" si="200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  <c r="OU189" s="144">
        <v>33</v>
      </c>
      <c r="OV189" s="144">
        <v>35</v>
      </c>
      <c r="OW189" s="144">
        <v>38</v>
      </c>
      <c r="OX189" s="144">
        <v>38</v>
      </c>
      <c r="OY189" s="341">
        <f t="shared" si="183"/>
        <v>33.5</v>
      </c>
      <c r="OZ189" s="144">
        <v>29</v>
      </c>
      <c r="PA189" s="144">
        <v>27</v>
      </c>
      <c r="PB189" s="144">
        <v>25</v>
      </c>
      <c r="PC189" s="144">
        <v>33</v>
      </c>
      <c r="PD189" s="144">
        <v>29</v>
      </c>
      <c r="PE189" s="144">
        <v>27</v>
      </c>
      <c r="PF189" s="144">
        <v>31</v>
      </c>
      <c r="PG189" s="341">
        <f t="shared" si="184"/>
        <v>33</v>
      </c>
      <c r="PH189" s="144">
        <v>35</v>
      </c>
      <c r="PI189" s="144">
        <v>25</v>
      </c>
      <c r="PJ189" s="341">
        <f t="shared" si="185"/>
        <v>27.5</v>
      </c>
      <c r="PK189" s="144">
        <v>30</v>
      </c>
      <c r="PL189" s="144">
        <v>36</v>
      </c>
      <c r="PM189" s="144">
        <v>32</v>
      </c>
      <c r="PN189" s="144">
        <v>27</v>
      </c>
      <c r="PO189" s="232">
        <v>28</v>
      </c>
      <c r="PP189" s="144">
        <v>35</v>
      </c>
      <c r="PQ189" s="144">
        <v>22</v>
      </c>
      <c r="PR189" s="144">
        <v>22</v>
      </c>
      <c r="PS189" s="144">
        <v>22</v>
      </c>
      <c r="PT189" s="144">
        <v>27</v>
      </c>
      <c r="PU189" s="144">
        <v>25</v>
      </c>
      <c r="PV189" s="144">
        <v>24</v>
      </c>
      <c r="PW189" s="144">
        <v>27</v>
      </c>
      <c r="PX189" s="144">
        <v>34</v>
      </c>
      <c r="PY189" s="144">
        <v>34</v>
      </c>
      <c r="PZ189" s="144">
        <v>24</v>
      </c>
      <c r="QA189" s="144">
        <v>23</v>
      </c>
      <c r="QB189" s="144">
        <v>27</v>
      </c>
      <c r="QC189" s="144">
        <v>29</v>
      </c>
      <c r="QD189" s="144">
        <v>22</v>
      </c>
      <c r="QE189" s="144">
        <v>21</v>
      </c>
      <c r="QF189" s="144">
        <v>26</v>
      </c>
      <c r="QG189" s="144">
        <v>26</v>
      </c>
      <c r="QH189" s="144">
        <v>21</v>
      </c>
      <c r="QI189" s="144">
        <v>24</v>
      </c>
      <c r="QJ189" s="144">
        <v>24</v>
      </c>
      <c r="QK189" s="144">
        <v>30</v>
      </c>
      <c r="QL189" s="144">
        <v>16</v>
      </c>
      <c r="QM189" s="144">
        <v>5</v>
      </c>
      <c r="QN189" s="144">
        <v>4</v>
      </c>
      <c r="QO189" s="144">
        <v>6</v>
      </c>
      <c r="QP189" s="144">
        <v>8</v>
      </c>
      <c r="QQ189" s="144">
        <v>5</v>
      </c>
      <c r="QR189" s="144">
        <v>8</v>
      </c>
    </row>
    <row r="190" spans="1:460" s="144" customFormat="1" x14ac:dyDescent="0.2">
      <c r="A190" s="55"/>
      <c r="B190" s="318">
        <v>22</v>
      </c>
      <c r="C190" s="319">
        <f t="shared" ca="1" si="181"/>
        <v>11</v>
      </c>
      <c r="D190" s="320">
        <f t="shared" ca="1" si="186"/>
        <v>1.5602836879432624E-2</v>
      </c>
      <c r="E190" s="323">
        <f t="shared" ca="1" si="187"/>
        <v>7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82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88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89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90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91"/>
        <v>7</v>
      </c>
      <c r="LA190" s="476">
        <f t="shared" si="192"/>
        <v>7</v>
      </c>
      <c r="LB190" s="476">
        <f t="shared" si="193"/>
        <v>7</v>
      </c>
      <c r="LC190" s="476">
        <f t="shared" si="194"/>
        <v>7</v>
      </c>
      <c r="LD190" s="476">
        <f t="shared" si="195"/>
        <v>6</v>
      </c>
      <c r="LE190" s="476">
        <f t="shared" si="196"/>
        <v>6</v>
      </c>
      <c r="LF190" s="476">
        <f t="shared" si="197"/>
        <v>6</v>
      </c>
      <c r="LG190" s="476">
        <f t="shared" si="198"/>
        <v>6</v>
      </c>
      <c r="LH190" s="476">
        <f t="shared" si="199"/>
        <v>6</v>
      </c>
      <c r="LI190" s="476">
        <f t="shared" si="200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  <c r="OU190" s="144">
        <v>17</v>
      </c>
      <c r="OV190" s="144">
        <v>10</v>
      </c>
      <c r="OW190" s="144">
        <v>7</v>
      </c>
      <c r="OX190" s="144">
        <v>11</v>
      </c>
      <c r="OY190" s="341">
        <f t="shared" si="183"/>
        <v>8.5</v>
      </c>
      <c r="OZ190" s="144">
        <v>6</v>
      </c>
      <c r="PA190" s="144">
        <v>3</v>
      </c>
      <c r="PB190" s="144">
        <v>9</v>
      </c>
      <c r="PC190" s="144">
        <v>8</v>
      </c>
      <c r="PD190" s="144">
        <v>8</v>
      </c>
      <c r="PE190" s="144">
        <v>6</v>
      </c>
      <c r="PF190" s="144">
        <v>4</v>
      </c>
      <c r="PG190" s="341">
        <f t="shared" si="184"/>
        <v>5.5</v>
      </c>
      <c r="PH190" s="144">
        <v>7</v>
      </c>
      <c r="PI190" s="144">
        <v>11</v>
      </c>
      <c r="PJ190" s="341">
        <f t="shared" si="185"/>
        <v>7.5</v>
      </c>
      <c r="PK190" s="144">
        <v>4</v>
      </c>
      <c r="PL190" s="144">
        <v>8</v>
      </c>
      <c r="PM190" s="144">
        <v>8</v>
      </c>
      <c r="PN190" s="144">
        <v>6</v>
      </c>
      <c r="PO190" s="232">
        <v>3</v>
      </c>
      <c r="PP190" s="144">
        <v>4</v>
      </c>
      <c r="PQ190" s="144">
        <v>3</v>
      </c>
      <c r="PR190" s="144">
        <v>4</v>
      </c>
      <c r="PS190" s="144">
        <v>4</v>
      </c>
      <c r="PT190" s="144">
        <v>4</v>
      </c>
      <c r="PU190" s="144">
        <v>9</v>
      </c>
      <c r="PV190" s="144">
        <v>5</v>
      </c>
      <c r="PW190" s="144">
        <v>4</v>
      </c>
      <c r="PX190" s="144">
        <v>6</v>
      </c>
      <c r="PY190" s="144">
        <v>5</v>
      </c>
      <c r="PZ190" s="144">
        <v>4</v>
      </c>
      <c r="QA190" s="144">
        <v>5</v>
      </c>
      <c r="QB190" s="144">
        <v>5</v>
      </c>
      <c r="QC190" s="144">
        <v>6</v>
      </c>
      <c r="QD190" s="144">
        <v>5</v>
      </c>
      <c r="QE190" s="144">
        <v>5</v>
      </c>
      <c r="QF190" s="144">
        <v>2</v>
      </c>
      <c r="QG190" s="144">
        <v>0</v>
      </c>
      <c r="QH190" s="144">
        <v>3</v>
      </c>
      <c r="QI190" s="144">
        <v>4</v>
      </c>
      <c r="QJ190" s="144">
        <v>6</v>
      </c>
      <c r="QK190" s="144">
        <v>10</v>
      </c>
      <c r="QL190" s="144">
        <v>9</v>
      </c>
      <c r="QM190" s="144">
        <v>6</v>
      </c>
      <c r="QN190" s="144">
        <v>6</v>
      </c>
      <c r="QO190" s="144">
        <v>7</v>
      </c>
      <c r="QP190" s="144">
        <v>5</v>
      </c>
      <c r="QQ190" s="144">
        <v>3</v>
      </c>
      <c r="QR190" s="144">
        <v>11</v>
      </c>
    </row>
    <row r="191" spans="1:460" s="144" customFormat="1" x14ac:dyDescent="0.2">
      <c r="A191" s="318"/>
      <c r="B191" s="318">
        <v>23</v>
      </c>
      <c r="C191" s="319">
        <f t="shared" ca="1" si="181"/>
        <v>135</v>
      </c>
      <c r="D191" s="320">
        <f t="shared" ca="1" si="186"/>
        <v>8.9403973509933773E-2</v>
      </c>
      <c r="E191" s="323">
        <f t="shared" ca="1" si="187"/>
        <v>20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82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88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89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90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91"/>
        <v>72</v>
      </c>
      <c r="LA191" s="476">
        <f t="shared" si="192"/>
        <v>73</v>
      </c>
      <c r="LB191" s="476">
        <f t="shared" si="193"/>
        <v>76</v>
      </c>
      <c r="LC191" s="476">
        <f t="shared" si="194"/>
        <v>75</v>
      </c>
      <c r="LD191" s="476">
        <f t="shared" si="195"/>
        <v>75</v>
      </c>
      <c r="LE191" s="476">
        <f t="shared" si="196"/>
        <v>74</v>
      </c>
      <c r="LF191" s="476">
        <f t="shared" si="197"/>
        <v>79</v>
      </c>
      <c r="LG191" s="476">
        <f t="shared" si="198"/>
        <v>80</v>
      </c>
      <c r="LH191" s="476">
        <f t="shared" si="199"/>
        <v>78</v>
      </c>
      <c r="LI191" s="476">
        <f t="shared" si="200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  <c r="OU191" s="144">
        <v>155</v>
      </c>
      <c r="OV191" s="144">
        <v>134</v>
      </c>
      <c r="OW191" s="144">
        <v>127</v>
      </c>
      <c r="OX191" s="144">
        <v>142</v>
      </c>
      <c r="OY191" s="341">
        <f t="shared" si="183"/>
        <v>128.5</v>
      </c>
      <c r="OZ191" s="144">
        <v>115</v>
      </c>
      <c r="PA191" s="144">
        <v>103</v>
      </c>
      <c r="PB191" s="144">
        <v>123</v>
      </c>
      <c r="PC191" s="144">
        <v>158</v>
      </c>
      <c r="PD191" s="144">
        <v>133</v>
      </c>
      <c r="PE191" s="144">
        <v>110</v>
      </c>
      <c r="PF191" s="144">
        <v>120</v>
      </c>
      <c r="PG191" s="341">
        <f t="shared" si="184"/>
        <v>151</v>
      </c>
      <c r="PH191" s="144">
        <v>182</v>
      </c>
      <c r="PI191" s="144">
        <v>130</v>
      </c>
      <c r="PJ191" s="341">
        <f t="shared" si="185"/>
        <v>130</v>
      </c>
      <c r="PK191" s="144">
        <v>130</v>
      </c>
      <c r="PL191" s="144">
        <v>144</v>
      </c>
      <c r="PM191" s="144">
        <v>123</v>
      </c>
      <c r="PN191" s="144">
        <v>101</v>
      </c>
      <c r="PO191" s="232">
        <v>106</v>
      </c>
      <c r="PP191" s="144">
        <v>150</v>
      </c>
      <c r="PQ191" s="144">
        <v>90</v>
      </c>
      <c r="PR191" s="144">
        <v>66</v>
      </c>
      <c r="PS191" s="144">
        <v>74</v>
      </c>
      <c r="PT191" s="144">
        <v>112</v>
      </c>
      <c r="PU191" s="144">
        <v>120</v>
      </c>
      <c r="PV191" s="144">
        <v>58</v>
      </c>
      <c r="PW191" s="144">
        <v>72</v>
      </c>
      <c r="PX191" s="144">
        <v>96</v>
      </c>
      <c r="PY191" s="144">
        <v>138</v>
      </c>
      <c r="PZ191" s="144">
        <v>63</v>
      </c>
      <c r="QA191" s="144">
        <v>63</v>
      </c>
      <c r="QB191" s="144">
        <v>80</v>
      </c>
      <c r="QC191" s="144">
        <v>105</v>
      </c>
      <c r="QD191" s="144">
        <v>89</v>
      </c>
      <c r="QE191" s="144">
        <v>76</v>
      </c>
      <c r="QF191" s="144">
        <v>92</v>
      </c>
      <c r="QG191" s="144">
        <v>117</v>
      </c>
      <c r="QH191" s="144">
        <v>121</v>
      </c>
      <c r="QI191" s="144">
        <v>111</v>
      </c>
      <c r="QJ191" s="144">
        <v>84</v>
      </c>
      <c r="QK191" s="144">
        <v>111</v>
      </c>
      <c r="QL191" s="144">
        <v>147</v>
      </c>
      <c r="QM191" s="144">
        <v>86</v>
      </c>
      <c r="QN191" s="144">
        <v>70</v>
      </c>
      <c r="QO191" s="144">
        <v>73</v>
      </c>
      <c r="QP191" s="144">
        <v>100</v>
      </c>
      <c r="QQ191" s="144">
        <v>130</v>
      </c>
      <c r="QR191" s="144">
        <v>135</v>
      </c>
    </row>
    <row r="192" spans="1:460" s="144" customFormat="1" x14ac:dyDescent="0.2">
      <c r="A192" s="55"/>
      <c r="B192" s="318">
        <v>24</v>
      </c>
      <c r="C192" s="319">
        <f t="shared" ca="1" si="181"/>
        <v>2</v>
      </c>
      <c r="D192" s="320">
        <f t="shared" ca="1" si="186"/>
        <v>1.0810810810810811E-2</v>
      </c>
      <c r="E192" s="323">
        <f t="shared" ca="1" si="187"/>
        <v>6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82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88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89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90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91"/>
        <v>9</v>
      </c>
      <c r="LA192" s="476">
        <f t="shared" si="192"/>
        <v>10</v>
      </c>
      <c r="LB192" s="476">
        <f t="shared" si="193"/>
        <v>10</v>
      </c>
      <c r="LC192" s="476">
        <f t="shared" si="194"/>
        <v>10</v>
      </c>
      <c r="LD192" s="476">
        <f t="shared" si="195"/>
        <v>10</v>
      </c>
      <c r="LE192" s="476">
        <f t="shared" si="196"/>
        <v>10</v>
      </c>
      <c r="LF192" s="476">
        <f t="shared" si="197"/>
        <v>10</v>
      </c>
      <c r="LG192" s="476">
        <f t="shared" si="198"/>
        <v>10</v>
      </c>
      <c r="LH192" s="476">
        <f t="shared" si="199"/>
        <v>9</v>
      </c>
      <c r="LI192" s="476">
        <f t="shared" si="200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  <c r="OU192" s="144">
        <v>9</v>
      </c>
      <c r="OV192" s="144">
        <v>6</v>
      </c>
      <c r="OW192" s="144">
        <v>7</v>
      </c>
      <c r="OX192" s="144">
        <v>10</v>
      </c>
      <c r="OY192" s="341">
        <f t="shared" si="183"/>
        <v>8</v>
      </c>
      <c r="OZ192" s="144">
        <v>6</v>
      </c>
      <c r="PA192" s="144">
        <v>4</v>
      </c>
      <c r="PB192" s="144">
        <v>3</v>
      </c>
      <c r="PC192" s="144">
        <v>6</v>
      </c>
      <c r="PD192" s="144">
        <v>5</v>
      </c>
      <c r="PE192" s="144">
        <v>4</v>
      </c>
      <c r="PF192" s="144">
        <v>7</v>
      </c>
      <c r="PG192" s="341">
        <f t="shared" si="184"/>
        <v>8</v>
      </c>
      <c r="PH192" s="144">
        <v>9</v>
      </c>
      <c r="PI192" s="144">
        <v>7</v>
      </c>
      <c r="PJ192" s="341">
        <f t="shared" si="185"/>
        <v>7</v>
      </c>
      <c r="PK192" s="144">
        <v>7</v>
      </c>
      <c r="PL192" s="144">
        <v>8</v>
      </c>
      <c r="PM192" s="144">
        <v>12</v>
      </c>
      <c r="PN192" s="144">
        <v>15</v>
      </c>
      <c r="PO192" s="232">
        <v>13</v>
      </c>
      <c r="PP192" s="144">
        <v>16</v>
      </c>
      <c r="PQ192" s="144">
        <v>9</v>
      </c>
      <c r="PR192" s="144">
        <v>8</v>
      </c>
      <c r="PS192" s="144">
        <v>6</v>
      </c>
      <c r="PT192" s="144">
        <v>7</v>
      </c>
      <c r="PU192" s="144">
        <v>5</v>
      </c>
      <c r="PV192" s="144">
        <v>6</v>
      </c>
      <c r="PW192" s="144">
        <v>9</v>
      </c>
      <c r="PX192" s="144">
        <v>6</v>
      </c>
      <c r="PY192" s="144">
        <v>7</v>
      </c>
      <c r="PZ192" s="144">
        <v>7</v>
      </c>
      <c r="QA192" s="144">
        <v>3</v>
      </c>
      <c r="QB192" s="144">
        <v>5</v>
      </c>
      <c r="QC192" s="144">
        <v>4</v>
      </c>
      <c r="QD192" s="144">
        <v>2</v>
      </c>
      <c r="QE192" s="144">
        <v>1</v>
      </c>
      <c r="QF192" s="144">
        <v>3</v>
      </c>
      <c r="QG192" s="144">
        <v>4</v>
      </c>
      <c r="QH192" s="144">
        <v>6</v>
      </c>
      <c r="QI192" s="144">
        <v>5</v>
      </c>
      <c r="QJ192" s="144">
        <v>3</v>
      </c>
      <c r="QK192" s="144">
        <v>4</v>
      </c>
      <c r="QL192" s="144">
        <v>6</v>
      </c>
      <c r="QM192" s="144">
        <v>5</v>
      </c>
      <c r="QN192" s="144">
        <v>5</v>
      </c>
      <c r="QO192" s="144">
        <v>5</v>
      </c>
      <c r="QP192" s="144">
        <v>5</v>
      </c>
      <c r="QQ192" s="144">
        <v>2</v>
      </c>
      <c r="QR192" s="144">
        <v>2</v>
      </c>
    </row>
    <row r="193" spans="1:460" x14ac:dyDescent="0.2">
      <c r="B193" s="27" t="s">
        <v>45</v>
      </c>
      <c r="C193" s="174">
        <f ca="1">SUM(C169:C192)</f>
        <v>417</v>
      </c>
      <c r="D193" s="171">
        <f t="shared" ca="1" si="186"/>
        <v>5.068060281964025E-2</v>
      </c>
      <c r="E193" s="174"/>
      <c r="F193" s="172"/>
      <c r="G193" s="325">
        <f t="shared" ref="G193:R193" si="201">SUM(G169:G192)</f>
        <v>1352</v>
      </c>
      <c r="H193" s="325">
        <f t="shared" si="201"/>
        <v>1094</v>
      </c>
      <c r="I193" s="325">
        <f t="shared" si="201"/>
        <v>1195.5</v>
      </c>
      <c r="J193" s="325">
        <f t="shared" si="201"/>
        <v>1297</v>
      </c>
      <c r="K193" s="325">
        <f t="shared" si="201"/>
        <v>1147</v>
      </c>
      <c r="L193" s="325">
        <f t="shared" si="201"/>
        <v>864</v>
      </c>
      <c r="M193" s="325">
        <f t="shared" si="201"/>
        <v>853</v>
      </c>
      <c r="N193" s="325">
        <f t="shared" si="201"/>
        <v>896</v>
      </c>
      <c r="O193" s="325">
        <f t="shared" si="201"/>
        <v>918</v>
      </c>
      <c r="P193" s="325">
        <f t="shared" si="201"/>
        <v>754</v>
      </c>
      <c r="Q193" s="325">
        <f t="shared" si="201"/>
        <v>714</v>
      </c>
      <c r="R193" s="325">
        <f t="shared" si="201"/>
        <v>694</v>
      </c>
      <c r="S193" s="325">
        <f t="shared" ref="S193:CD193" si="202">SUM(S169:S192)</f>
        <v>703</v>
      </c>
      <c r="T193" s="325">
        <f t="shared" si="202"/>
        <v>549</v>
      </c>
      <c r="U193" s="325">
        <f t="shared" si="202"/>
        <v>587</v>
      </c>
      <c r="V193" s="325">
        <f t="shared" si="202"/>
        <v>626</v>
      </c>
      <c r="W193" s="325">
        <f t="shared" si="202"/>
        <v>741</v>
      </c>
      <c r="X193" s="325">
        <f t="shared" si="202"/>
        <v>691</v>
      </c>
      <c r="Y193" s="325">
        <f t="shared" si="202"/>
        <v>618</v>
      </c>
      <c r="Z193" s="325">
        <f t="shared" si="202"/>
        <v>738</v>
      </c>
      <c r="AA193" s="325">
        <f t="shared" si="202"/>
        <v>796</v>
      </c>
      <c r="AB193" s="325">
        <f t="shared" si="202"/>
        <v>952</v>
      </c>
      <c r="AC193" s="325">
        <f t="shared" si="202"/>
        <v>833</v>
      </c>
      <c r="AD193" s="325">
        <f t="shared" si="202"/>
        <v>922</v>
      </c>
      <c r="AE193" s="325">
        <f t="shared" si="202"/>
        <v>1018</v>
      </c>
      <c r="AF193" s="325">
        <f t="shared" si="202"/>
        <v>1036</v>
      </c>
      <c r="AG193" s="325">
        <f t="shared" si="202"/>
        <v>1073</v>
      </c>
      <c r="AH193" s="325">
        <f t="shared" si="202"/>
        <v>1054</v>
      </c>
      <c r="AI193" s="325">
        <f t="shared" si="202"/>
        <v>1145</v>
      </c>
      <c r="AJ193" s="325">
        <f t="shared" si="202"/>
        <v>1175</v>
      </c>
      <c r="AK193" s="325">
        <f t="shared" si="202"/>
        <v>917</v>
      </c>
      <c r="AL193" s="325">
        <f t="shared" si="202"/>
        <v>1100</v>
      </c>
      <c r="AM193" s="325">
        <f t="shared" si="202"/>
        <v>1083</v>
      </c>
      <c r="AN193" s="325">
        <f t="shared" si="202"/>
        <v>1167</v>
      </c>
      <c r="AO193" s="325">
        <f t="shared" si="202"/>
        <v>1094</v>
      </c>
      <c r="AP193" s="325">
        <f t="shared" si="202"/>
        <v>1124</v>
      </c>
      <c r="AQ193" s="325">
        <f t="shared" si="202"/>
        <v>1154</v>
      </c>
      <c r="AR193" s="325">
        <f t="shared" si="202"/>
        <v>1242</v>
      </c>
      <c r="AS193" s="325">
        <f t="shared" si="202"/>
        <v>1224</v>
      </c>
      <c r="AT193" s="325">
        <f t="shared" si="202"/>
        <v>1244</v>
      </c>
      <c r="AU193" s="325">
        <f t="shared" si="202"/>
        <v>1129</v>
      </c>
      <c r="AV193" s="325">
        <f t="shared" si="202"/>
        <v>1192</v>
      </c>
      <c r="AW193" s="420">
        <f t="shared" si="202"/>
        <v>1330</v>
      </c>
      <c r="AX193" s="420">
        <f t="shared" si="202"/>
        <v>1347</v>
      </c>
      <c r="AY193" s="420">
        <f t="shared" si="202"/>
        <v>1337</v>
      </c>
      <c r="AZ193" s="420">
        <f t="shared" si="202"/>
        <v>1455</v>
      </c>
      <c r="BA193" s="420">
        <f t="shared" si="202"/>
        <v>1370</v>
      </c>
      <c r="BB193" s="420">
        <f t="shared" si="202"/>
        <v>1709</v>
      </c>
      <c r="BC193" s="420">
        <f t="shared" si="202"/>
        <v>1353</v>
      </c>
      <c r="BD193" s="420">
        <f t="shared" si="202"/>
        <v>1198</v>
      </c>
      <c r="BE193" s="420">
        <f t="shared" si="202"/>
        <v>1273</v>
      </c>
      <c r="BF193" s="420">
        <f t="shared" si="202"/>
        <v>1407</v>
      </c>
      <c r="BG193" s="325">
        <f t="shared" si="202"/>
        <v>1637</v>
      </c>
      <c r="BH193" s="325">
        <f t="shared" si="202"/>
        <v>1255</v>
      </c>
      <c r="BI193" s="325">
        <f t="shared" si="202"/>
        <v>1234</v>
      </c>
      <c r="BJ193" s="325">
        <f t="shared" si="202"/>
        <v>1230</v>
      </c>
      <c r="BK193" s="325">
        <f t="shared" si="202"/>
        <v>1168</v>
      </c>
      <c r="BL193" s="325">
        <f t="shared" si="202"/>
        <v>833</v>
      </c>
      <c r="BM193" s="325">
        <f t="shared" si="202"/>
        <v>868</v>
      </c>
      <c r="BN193" s="325">
        <f t="shared" si="202"/>
        <v>890</v>
      </c>
      <c r="BO193" s="325">
        <f t="shared" si="202"/>
        <v>950</v>
      </c>
      <c r="BP193" s="325">
        <f t="shared" si="202"/>
        <v>804</v>
      </c>
      <c r="BQ193" s="325">
        <f t="shared" si="202"/>
        <v>725</v>
      </c>
      <c r="BR193" s="325">
        <f t="shared" si="202"/>
        <v>746</v>
      </c>
      <c r="BS193" s="325">
        <f t="shared" si="202"/>
        <v>735.5</v>
      </c>
      <c r="BT193" s="325">
        <f t="shared" si="202"/>
        <v>794</v>
      </c>
      <c r="BU193" s="325">
        <f t="shared" si="202"/>
        <v>810</v>
      </c>
      <c r="BV193" s="325">
        <f t="shared" si="202"/>
        <v>783</v>
      </c>
      <c r="BW193" s="325">
        <f t="shared" si="202"/>
        <v>810</v>
      </c>
      <c r="BX193" s="325">
        <f t="shared" si="202"/>
        <v>877</v>
      </c>
      <c r="BY193" s="325">
        <f t="shared" si="202"/>
        <v>761</v>
      </c>
      <c r="BZ193" s="325">
        <f t="shared" si="202"/>
        <v>771</v>
      </c>
      <c r="CA193" s="325">
        <f t="shared" si="202"/>
        <v>787</v>
      </c>
      <c r="CB193" s="325">
        <f t="shared" si="202"/>
        <v>920</v>
      </c>
      <c r="CC193" s="325">
        <f t="shared" si="202"/>
        <v>933</v>
      </c>
      <c r="CD193" s="325">
        <f t="shared" si="202"/>
        <v>909</v>
      </c>
      <c r="CE193" s="325">
        <f t="shared" ref="CE193:DQ193" si="203">SUM(CE169:CE192)</f>
        <v>1067</v>
      </c>
      <c r="CF193" s="325">
        <f t="shared" si="203"/>
        <v>1262</v>
      </c>
      <c r="CG193" s="325">
        <f t="shared" si="203"/>
        <v>1368</v>
      </c>
      <c r="CH193" s="325">
        <f t="shared" si="203"/>
        <v>1504</v>
      </c>
      <c r="CI193" s="325">
        <f t="shared" si="203"/>
        <v>1501</v>
      </c>
      <c r="CJ193" s="325">
        <f t="shared" si="203"/>
        <v>1519</v>
      </c>
      <c r="CK193" s="325">
        <f t="shared" si="203"/>
        <v>1576</v>
      </c>
      <c r="CL193" s="325">
        <f t="shared" si="203"/>
        <v>1436</v>
      </c>
      <c r="CM193" s="325">
        <f t="shared" si="203"/>
        <v>1404</v>
      </c>
      <c r="CN193" s="325">
        <f t="shared" si="203"/>
        <v>1342</v>
      </c>
      <c r="CO193" s="325">
        <f t="shared" si="203"/>
        <v>1418</v>
      </c>
      <c r="CP193" s="325">
        <f t="shared" si="203"/>
        <v>1311</v>
      </c>
      <c r="CQ193" s="325">
        <f t="shared" si="203"/>
        <v>1291</v>
      </c>
      <c r="CR193" s="325">
        <f t="shared" si="203"/>
        <v>1234</v>
      </c>
      <c r="CS193" s="325">
        <f t="shared" si="203"/>
        <v>1243</v>
      </c>
      <c r="CT193" s="325">
        <f t="shared" si="203"/>
        <v>1126</v>
      </c>
      <c r="CU193" s="325">
        <f t="shared" si="203"/>
        <v>1072</v>
      </c>
      <c r="CV193" s="325">
        <f t="shared" si="203"/>
        <v>1026</v>
      </c>
      <c r="CW193" s="325">
        <f t="shared" si="203"/>
        <v>1145</v>
      </c>
      <c r="CX193" s="325">
        <f t="shared" si="203"/>
        <v>1220</v>
      </c>
      <c r="CY193" s="325">
        <f t="shared" si="203"/>
        <v>1222</v>
      </c>
      <c r="CZ193" s="325">
        <f t="shared" si="203"/>
        <v>1103</v>
      </c>
      <c r="DA193" s="325">
        <f t="shared" si="203"/>
        <v>1085</v>
      </c>
      <c r="DB193" s="325">
        <f t="shared" si="203"/>
        <v>1274</v>
      </c>
      <c r="DC193" s="325">
        <f t="shared" si="203"/>
        <v>1095</v>
      </c>
      <c r="DD193" s="325">
        <f t="shared" si="203"/>
        <v>1014</v>
      </c>
      <c r="DE193" s="325">
        <f t="shared" si="203"/>
        <v>1149</v>
      </c>
      <c r="DF193" s="325">
        <f t="shared" si="203"/>
        <v>1241</v>
      </c>
      <c r="DG193" s="325">
        <f t="shared" si="203"/>
        <v>1333</v>
      </c>
      <c r="DH193" s="325">
        <f t="shared" si="203"/>
        <v>1277</v>
      </c>
      <c r="DI193" s="325">
        <f t="shared" si="203"/>
        <v>1055</v>
      </c>
      <c r="DJ193" s="325">
        <f t="shared" si="203"/>
        <v>1106</v>
      </c>
      <c r="DK193" s="325">
        <f t="shared" si="203"/>
        <v>1070</v>
      </c>
      <c r="DL193" s="325">
        <f t="shared" si="203"/>
        <v>864</v>
      </c>
      <c r="DM193" s="325">
        <f t="shared" si="203"/>
        <v>830</v>
      </c>
      <c r="DN193" s="325">
        <f t="shared" si="203"/>
        <v>701</v>
      </c>
      <c r="DO193" s="325">
        <f t="shared" si="203"/>
        <v>646</v>
      </c>
      <c r="DP193" s="325">
        <f t="shared" si="203"/>
        <v>646</v>
      </c>
      <c r="DQ193" s="325">
        <f t="shared" si="203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204">SUM(DT169:DT192)</f>
        <v>645</v>
      </c>
      <c r="DU193" s="396">
        <f t="shared" si="204"/>
        <v>569</v>
      </c>
      <c r="DV193" s="396">
        <f t="shared" si="204"/>
        <v>577</v>
      </c>
      <c r="DW193" s="396">
        <f t="shared" si="204"/>
        <v>608</v>
      </c>
      <c r="DX193" s="396">
        <f t="shared" si="204"/>
        <v>425</v>
      </c>
      <c r="DY193" s="396">
        <f t="shared" si="204"/>
        <v>440</v>
      </c>
      <c r="DZ193" s="396">
        <f t="shared" si="204"/>
        <v>417</v>
      </c>
      <c r="EA193" s="396">
        <f t="shared" si="204"/>
        <v>435</v>
      </c>
      <c r="EB193" s="396">
        <f t="shared" si="204"/>
        <v>640</v>
      </c>
      <c r="EC193" s="396">
        <f t="shared" si="204"/>
        <v>555</v>
      </c>
      <c r="ED193" s="396">
        <f t="shared" si="204"/>
        <v>506</v>
      </c>
      <c r="EE193" s="396">
        <f t="shared" si="204"/>
        <v>543</v>
      </c>
      <c r="EF193" s="396">
        <f t="shared" si="204"/>
        <v>488</v>
      </c>
      <c r="EG193" s="396">
        <f t="shared" si="204"/>
        <v>512</v>
      </c>
      <c r="EH193" s="396">
        <f t="shared" si="204"/>
        <v>528</v>
      </c>
      <c r="EI193" s="396">
        <f t="shared" si="204"/>
        <v>539</v>
      </c>
      <c r="EJ193" s="396">
        <f t="shared" si="204"/>
        <v>541</v>
      </c>
      <c r="EK193" s="396">
        <f t="shared" si="204"/>
        <v>551</v>
      </c>
      <c r="EL193" s="396">
        <f t="shared" si="204"/>
        <v>401</v>
      </c>
      <c r="EM193" s="396">
        <f t="shared" ref="EM193:ET193" si="205">SUM(EM169:EM192)</f>
        <v>436</v>
      </c>
      <c r="EN193" s="396">
        <f t="shared" si="205"/>
        <v>457</v>
      </c>
      <c r="EO193" s="396">
        <f t="shared" si="205"/>
        <v>442</v>
      </c>
      <c r="EP193" s="396">
        <f t="shared" si="205"/>
        <v>402</v>
      </c>
      <c r="EQ193" s="396">
        <f t="shared" si="205"/>
        <v>405</v>
      </c>
      <c r="ER193" s="396">
        <f t="shared" si="205"/>
        <v>407</v>
      </c>
      <c r="ES193" s="396">
        <f t="shared" si="205"/>
        <v>427</v>
      </c>
      <c r="ET193" s="396">
        <f t="shared" si="205"/>
        <v>412</v>
      </c>
      <c r="EU193" s="396">
        <f t="shared" ref="EU193:EZ193" si="206">SUM(EU169:EU192)</f>
        <v>364</v>
      </c>
      <c r="EV193" s="229">
        <f t="shared" si="206"/>
        <v>351</v>
      </c>
      <c r="EW193" s="229">
        <f t="shared" si="206"/>
        <v>395</v>
      </c>
      <c r="EX193" s="229">
        <f t="shared" si="206"/>
        <v>414</v>
      </c>
      <c r="EY193" s="229">
        <f t="shared" si="206"/>
        <v>624</v>
      </c>
      <c r="EZ193" s="229">
        <f t="shared" si="206"/>
        <v>709</v>
      </c>
      <c r="FA193" s="229">
        <f t="shared" ref="FA193:FN193" si="207">SUM(FA169:FA192)</f>
        <v>668</v>
      </c>
      <c r="FB193" s="396">
        <f t="shared" si="207"/>
        <v>820</v>
      </c>
      <c r="FC193" s="229">
        <f t="shared" si="207"/>
        <v>963</v>
      </c>
      <c r="FD193" s="396">
        <f t="shared" si="207"/>
        <v>973</v>
      </c>
      <c r="FE193" s="418">
        <f t="shared" si="207"/>
        <v>1161</v>
      </c>
      <c r="FF193" s="418">
        <f t="shared" si="207"/>
        <v>1226</v>
      </c>
      <c r="FG193" s="418">
        <f t="shared" si="207"/>
        <v>1379</v>
      </c>
      <c r="FH193" s="418">
        <f t="shared" si="207"/>
        <v>1300</v>
      </c>
      <c r="FI193" s="418">
        <f t="shared" si="207"/>
        <v>1338</v>
      </c>
      <c r="FJ193" s="418">
        <f t="shared" si="207"/>
        <v>1459</v>
      </c>
      <c r="FK193" s="418">
        <f t="shared" si="207"/>
        <v>1458</v>
      </c>
      <c r="FL193" s="418">
        <f t="shared" si="207"/>
        <v>1256</v>
      </c>
      <c r="FM193" s="418">
        <f t="shared" si="207"/>
        <v>1208</v>
      </c>
      <c r="FN193" s="418">
        <f t="shared" si="207"/>
        <v>1135</v>
      </c>
      <c r="FO193" s="418">
        <f t="shared" ref="FO193:HZ193" si="208">SUM(FO169:FO192)</f>
        <v>1144</v>
      </c>
      <c r="FP193" s="418">
        <f t="shared" si="208"/>
        <v>1085</v>
      </c>
      <c r="FQ193" s="418">
        <f t="shared" si="208"/>
        <v>1113</v>
      </c>
      <c r="FR193" s="418">
        <f t="shared" si="208"/>
        <v>1106</v>
      </c>
      <c r="FS193" s="418">
        <f t="shared" si="208"/>
        <v>1128</v>
      </c>
      <c r="FT193" s="418">
        <f t="shared" si="208"/>
        <v>1176</v>
      </c>
      <c r="FU193" s="418">
        <f t="shared" si="208"/>
        <v>1121</v>
      </c>
      <c r="FV193" s="418">
        <f t="shared" si="208"/>
        <v>1100</v>
      </c>
      <c r="FW193" s="418">
        <f t="shared" si="208"/>
        <v>936</v>
      </c>
      <c r="FX193" s="418">
        <f t="shared" si="208"/>
        <v>887</v>
      </c>
      <c r="FY193" s="418">
        <f t="shared" si="208"/>
        <v>944</v>
      </c>
      <c r="FZ193" s="418">
        <f t="shared" si="208"/>
        <v>918</v>
      </c>
      <c r="GA193" s="418">
        <f t="shared" si="208"/>
        <v>845</v>
      </c>
      <c r="GB193" s="418">
        <f t="shared" si="208"/>
        <v>966</v>
      </c>
      <c r="GC193" s="418">
        <f t="shared" si="208"/>
        <v>923</v>
      </c>
      <c r="GD193" s="418">
        <f t="shared" si="208"/>
        <v>777</v>
      </c>
      <c r="GE193" s="418">
        <f t="shared" si="208"/>
        <v>700</v>
      </c>
      <c r="GF193" s="418">
        <f t="shared" si="208"/>
        <v>658</v>
      </c>
      <c r="GG193" s="418">
        <f t="shared" si="208"/>
        <v>688</v>
      </c>
      <c r="GH193" s="418">
        <f t="shared" si="208"/>
        <v>754</v>
      </c>
      <c r="GI193" s="418">
        <f t="shared" si="208"/>
        <v>707</v>
      </c>
      <c r="GJ193" s="418">
        <f t="shared" si="208"/>
        <v>672</v>
      </c>
      <c r="GK193" s="418">
        <f t="shared" si="208"/>
        <v>688</v>
      </c>
      <c r="GL193" s="418">
        <f t="shared" si="208"/>
        <v>584</v>
      </c>
      <c r="GM193" s="418">
        <f t="shared" si="208"/>
        <v>554</v>
      </c>
      <c r="GN193" s="418">
        <f t="shared" si="208"/>
        <v>596</v>
      </c>
      <c r="GO193" s="418">
        <f t="shared" si="208"/>
        <v>623</v>
      </c>
      <c r="GP193" s="418">
        <f t="shared" si="208"/>
        <v>680</v>
      </c>
      <c r="GQ193" s="418">
        <f t="shared" si="208"/>
        <v>707</v>
      </c>
      <c r="GR193" s="418">
        <f t="shared" si="208"/>
        <v>724</v>
      </c>
      <c r="GS193" s="418">
        <f t="shared" si="208"/>
        <v>697</v>
      </c>
      <c r="GT193" s="418">
        <f t="shared" si="208"/>
        <v>604</v>
      </c>
      <c r="GU193" s="418">
        <f t="shared" si="208"/>
        <v>573</v>
      </c>
      <c r="GV193" s="418">
        <f t="shared" si="208"/>
        <v>598</v>
      </c>
      <c r="GW193" s="418">
        <f t="shared" si="208"/>
        <v>613</v>
      </c>
      <c r="GX193" s="418">
        <f t="shared" si="208"/>
        <v>621</v>
      </c>
      <c r="GY193" s="418">
        <f t="shared" si="208"/>
        <v>502</v>
      </c>
      <c r="GZ193" s="418">
        <f t="shared" si="208"/>
        <v>532</v>
      </c>
      <c r="HA193" s="418">
        <f t="shared" si="208"/>
        <v>566</v>
      </c>
      <c r="HB193" s="418">
        <f t="shared" si="208"/>
        <v>734</v>
      </c>
      <c r="HC193" s="418">
        <f t="shared" si="208"/>
        <v>620</v>
      </c>
      <c r="HD193" s="418">
        <f t="shared" si="208"/>
        <v>610</v>
      </c>
      <c r="HE193" s="418">
        <f t="shared" si="208"/>
        <v>701</v>
      </c>
      <c r="HF193" s="418">
        <f t="shared" si="208"/>
        <v>797</v>
      </c>
      <c r="HG193" s="418">
        <f t="shared" si="208"/>
        <v>1097</v>
      </c>
      <c r="HH193" s="418">
        <f t="shared" si="208"/>
        <v>1145</v>
      </c>
      <c r="HI193" s="418">
        <f t="shared" si="208"/>
        <v>952</v>
      </c>
      <c r="HJ193" s="418">
        <f t="shared" si="208"/>
        <v>1037</v>
      </c>
      <c r="HK193" s="418">
        <f t="shared" si="208"/>
        <v>885</v>
      </c>
      <c r="HL193" s="418">
        <f t="shared" si="208"/>
        <v>783</v>
      </c>
      <c r="HM193" s="418">
        <f t="shared" si="208"/>
        <v>683</v>
      </c>
      <c r="HN193" s="418">
        <f t="shared" si="208"/>
        <v>672</v>
      </c>
      <c r="HO193" s="418">
        <f t="shared" si="208"/>
        <v>683</v>
      </c>
      <c r="HP193" s="418">
        <f t="shared" si="208"/>
        <v>548</v>
      </c>
      <c r="HQ193" s="418">
        <f t="shared" si="208"/>
        <v>515</v>
      </c>
      <c r="HR193" s="418">
        <f t="shared" si="208"/>
        <v>494</v>
      </c>
      <c r="HS193" s="418">
        <f t="shared" si="208"/>
        <v>574</v>
      </c>
      <c r="HT193" s="418">
        <f t="shared" si="208"/>
        <v>626</v>
      </c>
      <c r="HU193" s="418">
        <f t="shared" si="208"/>
        <v>440</v>
      </c>
      <c r="HV193" s="418">
        <f t="shared" si="208"/>
        <v>460</v>
      </c>
      <c r="HW193" s="418">
        <f t="shared" si="208"/>
        <v>505</v>
      </c>
      <c r="HX193" s="418">
        <f t="shared" si="208"/>
        <v>563</v>
      </c>
      <c r="HY193" s="418">
        <f t="shared" si="208"/>
        <v>438</v>
      </c>
      <c r="HZ193" s="418">
        <f t="shared" si="208"/>
        <v>368</v>
      </c>
      <c r="IA193" s="418">
        <f t="shared" ref="IA193:KL193" si="209">SUM(IA169:IA192)</f>
        <v>388</v>
      </c>
      <c r="IB193" s="418">
        <f t="shared" si="209"/>
        <v>446</v>
      </c>
      <c r="IC193" s="418">
        <f t="shared" si="209"/>
        <v>536</v>
      </c>
      <c r="ID193" s="418">
        <f t="shared" si="209"/>
        <v>398</v>
      </c>
      <c r="IE193" s="418">
        <f t="shared" si="209"/>
        <v>426</v>
      </c>
      <c r="IF193" s="418">
        <f t="shared" si="209"/>
        <v>454</v>
      </c>
      <c r="IG193" s="418">
        <f t="shared" si="209"/>
        <v>486</v>
      </c>
      <c r="IH193" s="418">
        <f t="shared" si="209"/>
        <v>444</v>
      </c>
      <c r="II193" s="418">
        <f t="shared" si="209"/>
        <v>426</v>
      </c>
      <c r="IJ193" s="418">
        <f t="shared" si="209"/>
        <v>412</v>
      </c>
      <c r="IK193" s="418">
        <f t="shared" si="209"/>
        <v>485</v>
      </c>
      <c r="IL193" s="418">
        <f t="shared" si="209"/>
        <v>370</v>
      </c>
      <c r="IM193" s="418">
        <f t="shared" si="209"/>
        <v>367</v>
      </c>
      <c r="IN193" s="444">
        <f t="shared" si="209"/>
        <v>415</v>
      </c>
      <c r="IO193" s="418">
        <f t="shared" si="209"/>
        <v>463</v>
      </c>
      <c r="IP193" s="418">
        <f t="shared" si="209"/>
        <v>475</v>
      </c>
      <c r="IQ193" s="418">
        <f t="shared" si="209"/>
        <v>401</v>
      </c>
      <c r="IR193" s="418">
        <f t="shared" si="209"/>
        <v>395</v>
      </c>
      <c r="IS193" s="418">
        <f t="shared" si="209"/>
        <v>393</v>
      </c>
      <c r="IT193" s="418">
        <f t="shared" si="209"/>
        <v>446</v>
      </c>
      <c r="IU193" s="418">
        <f t="shared" si="209"/>
        <v>367</v>
      </c>
      <c r="IV193" s="418">
        <f t="shared" si="209"/>
        <v>322</v>
      </c>
      <c r="IW193" s="418">
        <f t="shared" si="209"/>
        <v>328</v>
      </c>
      <c r="IX193" s="418">
        <f t="shared" si="209"/>
        <v>357</v>
      </c>
      <c r="IY193" s="418">
        <f t="shared" si="209"/>
        <v>305</v>
      </c>
      <c r="IZ193" s="418">
        <f t="shared" si="209"/>
        <v>298</v>
      </c>
      <c r="JA193" s="418">
        <f t="shared" si="209"/>
        <v>350</v>
      </c>
      <c r="JB193" s="418">
        <f t="shared" si="209"/>
        <v>389</v>
      </c>
      <c r="JC193" s="418">
        <f t="shared" si="209"/>
        <v>468</v>
      </c>
      <c r="JD193" s="418">
        <f t="shared" si="209"/>
        <v>307</v>
      </c>
      <c r="JE193" s="418">
        <f t="shared" si="209"/>
        <v>475</v>
      </c>
      <c r="JF193" s="456">
        <f t="shared" si="209"/>
        <v>488.5</v>
      </c>
      <c r="JG193" s="418">
        <f t="shared" si="209"/>
        <v>502</v>
      </c>
      <c r="JH193" s="418">
        <f t="shared" si="209"/>
        <v>443</v>
      </c>
      <c r="JI193" s="418">
        <f t="shared" si="209"/>
        <v>322</v>
      </c>
      <c r="JJ193" s="418">
        <f t="shared" si="209"/>
        <v>351</v>
      </c>
      <c r="JK193" s="418">
        <f t="shared" si="209"/>
        <v>360</v>
      </c>
      <c r="JL193" s="418">
        <f t="shared" si="209"/>
        <v>414</v>
      </c>
      <c r="JM193" s="418">
        <f t="shared" si="209"/>
        <v>315</v>
      </c>
      <c r="JN193" s="444">
        <f t="shared" si="209"/>
        <v>336.5</v>
      </c>
      <c r="JO193" s="418">
        <f t="shared" si="209"/>
        <v>358</v>
      </c>
      <c r="JP193" s="418">
        <f t="shared" si="209"/>
        <v>361</v>
      </c>
      <c r="JQ193" s="418">
        <f t="shared" si="209"/>
        <v>295</v>
      </c>
      <c r="JR193" s="418">
        <f t="shared" si="209"/>
        <v>275</v>
      </c>
      <c r="JS193" s="418">
        <f t="shared" si="209"/>
        <v>304</v>
      </c>
      <c r="JT193" s="418">
        <f t="shared" si="209"/>
        <v>364</v>
      </c>
      <c r="JU193" s="418">
        <f t="shared" si="209"/>
        <v>195</v>
      </c>
      <c r="JV193" s="444">
        <f t="shared" si="209"/>
        <v>218</v>
      </c>
      <c r="JW193" s="418">
        <f t="shared" si="209"/>
        <v>241</v>
      </c>
      <c r="JX193" s="418">
        <f t="shared" si="209"/>
        <v>286</v>
      </c>
      <c r="JY193" s="418">
        <f t="shared" si="209"/>
        <v>239</v>
      </c>
      <c r="JZ193" s="418">
        <f t="shared" si="209"/>
        <v>251</v>
      </c>
      <c r="KA193" s="418">
        <f t="shared" si="209"/>
        <v>262</v>
      </c>
      <c r="KB193" s="418">
        <f t="shared" si="209"/>
        <v>343</v>
      </c>
      <c r="KC193" s="418">
        <f t="shared" si="209"/>
        <v>351</v>
      </c>
      <c r="KD193" s="418">
        <f t="shared" si="209"/>
        <v>284</v>
      </c>
      <c r="KE193" s="418">
        <f t="shared" si="209"/>
        <v>335</v>
      </c>
      <c r="KF193" s="418">
        <f t="shared" si="209"/>
        <v>373</v>
      </c>
      <c r="KG193" s="418">
        <f t="shared" si="209"/>
        <v>433</v>
      </c>
      <c r="KH193" s="418">
        <f t="shared" si="209"/>
        <v>371</v>
      </c>
      <c r="KI193" s="418">
        <f t="shared" si="209"/>
        <v>328</v>
      </c>
      <c r="KJ193" s="418">
        <f t="shared" si="209"/>
        <v>342</v>
      </c>
      <c r="KK193" s="418">
        <f t="shared" si="209"/>
        <v>381</v>
      </c>
      <c r="KL193" s="418">
        <f t="shared" si="209"/>
        <v>365</v>
      </c>
      <c r="KM193" s="418">
        <f t="shared" ref="KM193:MX193" si="210">SUM(KM169:KM192)</f>
        <v>335</v>
      </c>
      <c r="KN193" s="418">
        <f t="shared" si="210"/>
        <v>366</v>
      </c>
      <c r="KO193" s="418">
        <f t="shared" si="210"/>
        <v>398</v>
      </c>
      <c r="KP193" s="418">
        <f t="shared" si="210"/>
        <v>371</v>
      </c>
      <c r="KQ193" s="418">
        <f t="shared" si="210"/>
        <v>404</v>
      </c>
      <c r="KR193" s="418">
        <f t="shared" si="210"/>
        <v>380</v>
      </c>
      <c r="KS193" s="418">
        <f t="shared" si="210"/>
        <v>451</v>
      </c>
      <c r="KT193" s="418">
        <f t="shared" si="210"/>
        <v>474</v>
      </c>
      <c r="KU193" s="418">
        <f t="shared" si="210"/>
        <v>416</v>
      </c>
      <c r="KV193" s="418">
        <f t="shared" si="210"/>
        <v>402</v>
      </c>
      <c r="KW193" s="418">
        <f t="shared" si="210"/>
        <v>449</v>
      </c>
      <c r="KX193" s="418">
        <f t="shared" si="210"/>
        <v>511</v>
      </c>
      <c r="KY193" s="418">
        <f t="shared" si="210"/>
        <v>533</v>
      </c>
      <c r="KZ193" s="418">
        <f t="shared" si="210"/>
        <v>449</v>
      </c>
      <c r="LA193" s="418">
        <f t="shared" si="210"/>
        <v>472</v>
      </c>
      <c r="LB193" s="418">
        <f t="shared" si="210"/>
        <v>491</v>
      </c>
      <c r="LC193" s="418">
        <f t="shared" si="210"/>
        <v>494</v>
      </c>
      <c r="LD193" s="418">
        <f t="shared" si="210"/>
        <v>487</v>
      </c>
      <c r="LE193" s="418">
        <f t="shared" si="210"/>
        <v>489</v>
      </c>
      <c r="LF193" s="418">
        <f t="shared" si="210"/>
        <v>491</v>
      </c>
      <c r="LG193" s="418">
        <f t="shared" si="210"/>
        <v>489</v>
      </c>
      <c r="LH193" s="418">
        <f t="shared" si="210"/>
        <v>483</v>
      </c>
      <c r="LI193" s="418">
        <f t="shared" si="210"/>
        <v>468</v>
      </c>
      <c r="LJ193" s="418">
        <f t="shared" si="210"/>
        <v>560</v>
      </c>
      <c r="LK193" s="418">
        <f t="shared" si="210"/>
        <v>599</v>
      </c>
      <c r="LL193" s="418">
        <f t="shared" si="210"/>
        <v>617</v>
      </c>
      <c r="LM193" s="418">
        <f t="shared" si="210"/>
        <v>409</v>
      </c>
      <c r="LN193" s="418">
        <f t="shared" si="210"/>
        <v>414</v>
      </c>
      <c r="LO193" s="418">
        <f t="shared" si="210"/>
        <v>454</v>
      </c>
      <c r="LP193" s="418">
        <f t="shared" si="210"/>
        <v>461</v>
      </c>
      <c r="LQ193" s="418">
        <f t="shared" si="210"/>
        <v>379</v>
      </c>
      <c r="LR193" s="418">
        <f t="shared" si="210"/>
        <v>362</v>
      </c>
      <c r="LS193" s="418">
        <f t="shared" si="210"/>
        <v>354</v>
      </c>
      <c r="LT193" s="418">
        <f t="shared" si="210"/>
        <v>617</v>
      </c>
      <c r="LU193" s="418">
        <f t="shared" si="210"/>
        <v>300</v>
      </c>
      <c r="LV193" s="418">
        <f t="shared" si="210"/>
        <v>296</v>
      </c>
      <c r="LW193" s="418">
        <f t="shared" si="210"/>
        <v>310</v>
      </c>
      <c r="LX193" s="418">
        <f t="shared" si="210"/>
        <v>388</v>
      </c>
      <c r="LY193" s="418">
        <f t="shared" si="210"/>
        <v>281</v>
      </c>
      <c r="LZ193" s="418">
        <f t="shared" si="210"/>
        <v>297</v>
      </c>
      <c r="MA193" s="418">
        <f t="shared" si="210"/>
        <v>304</v>
      </c>
      <c r="MB193" s="418">
        <f t="shared" si="210"/>
        <v>342</v>
      </c>
      <c r="MC193" s="418">
        <f t="shared" si="210"/>
        <v>404</v>
      </c>
      <c r="MD193" s="418">
        <f t="shared" si="210"/>
        <v>326</v>
      </c>
      <c r="ME193" s="418">
        <f t="shared" si="210"/>
        <v>331</v>
      </c>
      <c r="MF193" s="418">
        <f t="shared" si="210"/>
        <v>394</v>
      </c>
      <c r="MG193" s="418">
        <f t="shared" si="210"/>
        <v>429</v>
      </c>
      <c r="MH193" s="418">
        <f t="shared" si="210"/>
        <v>304</v>
      </c>
      <c r="MI193" s="418">
        <f t="shared" si="210"/>
        <v>285</v>
      </c>
      <c r="MJ193" s="418">
        <f t="shared" si="210"/>
        <v>289</v>
      </c>
      <c r="MK193" s="418">
        <f t="shared" si="210"/>
        <v>377</v>
      </c>
      <c r="ML193" s="418">
        <f t="shared" si="210"/>
        <v>365</v>
      </c>
      <c r="MM193" s="418">
        <f t="shared" si="210"/>
        <v>292</v>
      </c>
      <c r="MN193" s="418">
        <f t="shared" si="210"/>
        <v>292</v>
      </c>
      <c r="MO193" s="418">
        <f t="shared" si="210"/>
        <v>344</v>
      </c>
      <c r="MP193" s="418">
        <f t="shared" ref="MP193" si="211">SUM(MP169:MP192)</f>
        <v>427</v>
      </c>
      <c r="MQ193" s="418">
        <f t="shared" si="210"/>
        <v>296</v>
      </c>
      <c r="MR193" s="418">
        <f t="shared" si="210"/>
        <v>272</v>
      </c>
      <c r="MS193" s="418">
        <f t="shared" si="210"/>
        <v>287</v>
      </c>
      <c r="MT193" s="418">
        <f t="shared" si="210"/>
        <v>364</v>
      </c>
      <c r="MU193" s="418">
        <f t="shared" si="210"/>
        <v>277</v>
      </c>
      <c r="MV193" s="418">
        <f t="shared" si="210"/>
        <v>292</v>
      </c>
      <c r="MW193" s="418">
        <f t="shared" si="210"/>
        <v>307</v>
      </c>
      <c r="MX193" s="418">
        <f t="shared" si="210"/>
        <v>370</v>
      </c>
      <c r="MY193" s="418">
        <f t="shared" ref="MY193:PJ193" si="212">SUM(MY169:MY192)</f>
        <v>379</v>
      </c>
      <c r="MZ193" s="418">
        <f t="shared" si="212"/>
        <v>304</v>
      </c>
      <c r="NA193" s="418">
        <f t="shared" si="212"/>
        <v>337</v>
      </c>
      <c r="NB193" s="418">
        <f t="shared" si="212"/>
        <v>406</v>
      </c>
      <c r="NC193" s="418">
        <f t="shared" si="212"/>
        <v>499</v>
      </c>
      <c r="ND193" s="418">
        <f t="shared" si="212"/>
        <v>370</v>
      </c>
      <c r="NE193" s="418">
        <f t="shared" si="212"/>
        <v>359</v>
      </c>
      <c r="NF193" s="418">
        <f t="shared" si="212"/>
        <v>730</v>
      </c>
      <c r="NG193" s="418">
        <f t="shared" si="212"/>
        <v>584</v>
      </c>
      <c r="NH193" s="418">
        <f t="shared" si="212"/>
        <v>600</v>
      </c>
      <c r="NI193" s="418">
        <f t="shared" si="212"/>
        <v>413</v>
      </c>
      <c r="NJ193" s="418">
        <f t="shared" si="212"/>
        <v>428</v>
      </c>
      <c r="NK193" s="418">
        <f t="shared" si="212"/>
        <v>520</v>
      </c>
      <c r="NL193" s="418">
        <f t="shared" si="212"/>
        <v>563</v>
      </c>
      <c r="NM193" s="418">
        <f t="shared" si="212"/>
        <v>517</v>
      </c>
      <c r="NN193" s="418">
        <f t="shared" si="212"/>
        <v>506</v>
      </c>
      <c r="NO193" s="418">
        <f t="shared" si="212"/>
        <v>573</v>
      </c>
      <c r="NP193" s="418">
        <f t="shared" si="212"/>
        <v>637</v>
      </c>
      <c r="NQ193" s="418">
        <f t="shared" si="212"/>
        <v>485</v>
      </c>
      <c r="NR193" s="418">
        <f t="shared" si="212"/>
        <v>416</v>
      </c>
      <c r="NS193" s="418">
        <f t="shared" si="212"/>
        <v>441</v>
      </c>
      <c r="NT193" s="418">
        <f t="shared" si="212"/>
        <v>503</v>
      </c>
      <c r="NU193" s="418">
        <f t="shared" si="212"/>
        <v>450</v>
      </c>
      <c r="NV193" s="418">
        <f t="shared" si="212"/>
        <v>394</v>
      </c>
      <c r="NW193" s="418">
        <f t="shared" si="212"/>
        <v>374</v>
      </c>
      <c r="NX193" s="418">
        <f t="shared" si="212"/>
        <v>419</v>
      </c>
      <c r="NY193" s="418">
        <f t="shared" si="212"/>
        <v>467</v>
      </c>
      <c r="NZ193" s="418">
        <f t="shared" si="212"/>
        <v>367</v>
      </c>
      <c r="OA193" s="418">
        <f t="shared" si="212"/>
        <v>375</v>
      </c>
      <c r="OB193" s="418">
        <f t="shared" si="212"/>
        <v>411</v>
      </c>
      <c r="OC193" s="418">
        <f t="shared" si="212"/>
        <v>481</v>
      </c>
      <c r="OD193" s="418">
        <f t="shared" si="212"/>
        <v>400</v>
      </c>
      <c r="OE193" s="418">
        <f t="shared" si="212"/>
        <v>391</v>
      </c>
      <c r="OF193" s="418">
        <f t="shared" si="212"/>
        <v>416</v>
      </c>
      <c r="OG193" s="418">
        <f t="shared" si="212"/>
        <v>508</v>
      </c>
      <c r="OH193" s="418">
        <f t="shared" si="212"/>
        <v>454</v>
      </c>
      <c r="OI193" s="418">
        <f t="shared" si="212"/>
        <v>461</v>
      </c>
      <c r="OJ193" s="418">
        <f t="shared" si="212"/>
        <v>436</v>
      </c>
      <c r="OK193" s="418">
        <f t="shared" si="212"/>
        <v>466</v>
      </c>
      <c r="OL193" s="418">
        <f t="shared" si="212"/>
        <v>537</v>
      </c>
      <c r="OM193" s="418">
        <f t="shared" si="212"/>
        <v>414</v>
      </c>
      <c r="ON193" s="418">
        <f t="shared" si="212"/>
        <v>453</v>
      </c>
      <c r="OO193" s="418">
        <f t="shared" si="212"/>
        <v>471</v>
      </c>
      <c r="OP193" s="418">
        <f t="shared" si="212"/>
        <v>571</v>
      </c>
      <c r="OQ193" s="418">
        <f t="shared" si="212"/>
        <v>507</v>
      </c>
      <c r="OR193" s="418">
        <f t="shared" si="212"/>
        <v>514</v>
      </c>
      <c r="OS193" s="418">
        <f t="shared" si="212"/>
        <v>497</v>
      </c>
      <c r="OT193" s="418">
        <f t="shared" si="212"/>
        <v>557</v>
      </c>
      <c r="OU193" s="418">
        <f t="shared" si="212"/>
        <v>601</v>
      </c>
      <c r="OV193" s="418">
        <f t="shared" si="212"/>
        <v>540</v>
      </c>
      <c r="OW193" s="418">
        <f t="shared" si="212"/>
        <v>535</v>
      </c>
      <c r="OX193" s="418">
        <f t="shared" si="212"/>
        <v>559</v>
      </c>
      <c r="OY193" s="418">
        <f t="shared" si="212"/>
        <v>516</v>
      </c>
      <c r="OZ193" s="418">
        <f t="shared" si="212"/>
        <v>473</v>
      </c>
      <c r="PA193" s="418">
        <f t="shared" si="212"/>
        <v>468</v>
      </c>
      <c r="PB193" s="418">
        <f t="shared" si="212"/>
        <v>514</v>
      </c>
      <c r="PC193" s="418">
        <f t="shared" si="212"/>
        <v>621</v>
      </c>
      <c r="PD193" s="418">
        <f t="shared" si="212"/>
        <v>544</v>
      </c>
      <c r="PE193" s="418">
        <f t="shared" si="212"/>
        <v>506</v>
      </c>
      <c r="PF193" s="418">
        <f t="shared" si="212"/>
        <v>555</v>
      </c>
      <c r="PG193" s="418">
        <f t="shared" si="212"/>
        <v>603.5</v>
      </c>
      <c r="PH193" s="418">
        <f t="shared" si="212"/>
        <v>652</v>
      </c>
      <c r="PI193" s="418">
        <f t="shared" si="212"/>
        <v>527</v>
      </c>
      <c r="PJ193" s="418">
        <f t="shared" si="212"/>
        <v>523.5</v>
      </c>
      <c r="PK193" s="418">
        <f t="shared" ref="PK193:PT193" si="213">SUM(PK169:PK192)</f>
        <v>520</v>
      </c>
      <c r="PL193" s="418">
        <f t="shared" si="213"/>
        <v>551</v>
      </c>
      <c r="PM193" s="418">
        <f t="shared" si="213"/>
        <v>475</v>
      </c>
      <c r="PN193" s="418">
        <f t="shared" si="213"/>
        <v>446</v>
      </c>
      <c r="PO193" s="418">
        <f t="shared" si="213"/>
        <v>479</v>
      </c>
      <c r="PP193" s="418">
        <f t="shared" si="213"/>
        <v>572</v>
      </c>
      <c r="PQ193" s="418">
        <f t="shared" si="213"/>
        <v>421</v>
      </c>
      <c r="PR193" s="418">
        <f t="shared" si="213"/>
        <v>360</v>
      </c>
      <c r="PS193" s="418">
        <f t="shared" si="213"/>
        <v>376</v>
      </c>
      <c r="PT193" s="418">
        <f t="shared" si="213"/>
        <v>452</v>
      </c>
      <c r="PU193" s="478">
        <f t="shared" ref="PU193:QA193" si="214">SUM(PU169:PU192)</f>
        <v>445</v>
      </c>
      <c r="PV193" s="478">
        <f t="shared" si="214"/>
        <v>342</v>
      </c>
      <c r="PW193" s="478">
        <f t="shared" si="214"/>
        <v>348</v>
      </c>
      <c r="PX193" s="478">
        <f t="shared" si="214"/>
        <v>422</v>
      </c>
      <c r="PY193" s="478">
        <f t="shared" si="214"/>
        <v>502</v>
      </c>
      <c r="PZ193" s="478">
        <f t="shared" si="214"/>
        <v>327</v>
      </c>
      <c r="QA193" s="478">
        <f t="shared" si="214"/>
        <v>296</v>
      </c>
      <c r="QB193" s="478">
        <f t="shared" ref="QB193:QG193" si="215">SUM(QB169:QB192)</f>
        <v>339</v>
      </c>
      <c r="QC193" s="478">
        <f t="shared" si="215"/>
        <v>388</v>
      </c>
      <c r="QD193" s="478">
        <f t="shared" si="215"/>
        <v>312</v>
      </c>
      <c r="QE193" s="478">
        <f t="shared" si="215"/>
        <v>308</v>
      </c>
      <c r="QF193" s="478">
        <f t="shared" si="215"/>
        <v>335</v>
      </c>
      <c r="QG193" s="478">
        <f t="shared" si="215"/>
        <v>382</v>
      </c>
      <c r="QH193" s="478">
        <f t="shared" ref="QH193:QM193" si="216">SUM(QH169:QH192)</f>
        <v>400</v>
      </c>
      <c r="QI193" s="478">
        <f t="shared" si="216"/>
        <v>367</v>
      </c>
      <c r="QJ193" s="478">
        <f t="shared" si="216"/>
        <v>332</v>
      </c>
      <c r="QK193" s="478">
        <f t="shared" si="216"/>
        <v>411</v>
      </c>
      <c r="QL193" s="478">
        <f t="shared" si="216"/>
        <v>487</v>
      </c>
      <c r="QM193" s="478">
        <f t="shared" si="216"/>
        <v>345</v>
      </c>
      <c r="QN193" s="478">
        <f>SUM(QN169:QN192)</f>
        <v>307</v>
      </c>
      <c r="QO193" s="478">
        <f>SUM(QO169:QO192)</f>
        <v>320</v>
      </c>
      <c r="QP193" s="478">
        <f>SUM(QP169:QP192)</f>
        <v>377</v>
      </c>
      <c r="QQ193" s="478">
        <f>SUM(QQ169:QQ192)</f>
        <v>372</v>
      </c>
      <c r="QR193" s="478">
        <f>SUM(QR169:QR192)</f>
        <v>417</v>
      </c>
    </row>
    <row r="194" spans="1:460" s="144" customFormat="1" x14ac:dyDescent="0.2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460" s="144" customFormat="1" x14ac:dyDescent="0.2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460" x14ac:dyDescent="0.2">
      <c r="A196" s="55"/>
      <c r="B196" s="1">
        <v>1</v>
      </c>
      <c r="C196" s="166">
        <f t="shared" ref="C196:C219" ca="1" si="217">OFFSET($F$195,$B196,$E$4)</f>
        <v>7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218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1">
        <f t="shared" ref="OY196:OY219" si="219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341">
        <f t="shared" ref="PG196:PG219" si="220">SUM(PF196+PH196)/2</f>
        <v>6</v>
      </c>
      <c r="PH196">
        <v>4</v>
      </c>
      <c r="PI196">
        <v>5</v>
      </c>
      <c r="PJ196" s="341">
        <f t="shared" ref="PJ196:PJ219" si="221">SUM(PI196+PK196)/2</f>
        <v>5.5</v>
      </c>
      <c r="PK196">
        <v>6</v>
      </c>
      <c r="PL196">
        <v>7</v>
      </c>
      <c r="PM196" s="473">
        <v>7</v>
      </c>
      <c r="PN196">
        <v>4</v>
      </c>
      <c r="PO196" s="473">
        <v>6</v>
      </c>
      <c r="PP196">
        <v>5</v>
      </c>
      <c r="PQ196">
        <v>8</v>
      </c>
      <c r="PR196">
        <v>6</v>
      </c>
      <c r="PS196">
        <v>5</v>
      </c>
      <c r="PT196">
        <v>4</v>
      </c>
      <c r="PU196">
        <v>4</v>
      </c>
      <c r="PV196">
        <v>3</v>
      </c>
      <c r="PW196">
        <v>4</v>
      </c>
      <c r="PX196">
        <v>5</v>
      </c>
      <c r="PY196">
        <v>3</v>
      </c>
      <c r="PZ196">
        <v>3</v>
      </c>
      <c r="QA196">
        <v>3</v>
      </c>
      <c r="QB196">
        <v>3</v>
      </c>
      <c r="QC196">
        <v>3</v>
      </c>
      <c r="QD196">
        <v>4</v>
      </c>
      <c r="QE196">
        <v>3</v>
      </c>
      <c r="QF196">
        <v>4</v>
      </c>
      <c r="QG196">
        <v>4</v>
      </c>
      <c r="QH196">
        <v>4</v>
      </c>
      <c r="QI196">
        <v>5</v>
      </c>
      <c r="QJ196">
        <v>6</v>
      </c>
      <c r="QK196">
        <v>5</v>
      </c>
      <c r="QL196">
        <v>6</v>
      </c>
      <c r="QM196">
        <v>4</v>
      </c>
      <c r="QN196">
        <v>2</v>
      </c>
      <c r="QO196">
        <v>6</v>
      </c>
      <c r="QP196">
        <v>6</v>
      </c>
      <c r="QQ196">
        <v>8</v>
      </c>
      <c r="QR196">
        <v>7</v>
      </c>
    </row>
    <row r="197" spans="1:460" x14ac:dyDescent="0.2">
      <c r="B197" s="1">
        <v>2</v>
      </c>
      <c r="C197" s="166">
        <f t="shared" ca="1" si="217"/>
        <v>2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218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222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223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224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1"/>
      <c r="PG197" s="341">
        <f t="shared" si="220"/>
        <v>0</v>
      </c>
      <c r="PJ197" s="341">
        <f t="shared" si="221"/>
        <v>0.5</v>
      </c>
      <c r="PK197">
        <v>1</v>
      </c>
      <c r="PM197" s="473"/>
      <c r="PO197" s="473"/>
      <c r="QI197">
        <v>1</v>
      </c>
      <c r="QJ197">
        <v>1</v>
      </c>
      <c r="QK197">
        <v>1</v>
      </c>
      <c r="QR197">
        <v>2</v>
      </c>
    </row>
    <row r="198" spans="1:460" x14ac:dyDescent="0.2">
      <c r="A198" s="55"/>
      <c r="B198" s="1">
        <v>3</v>
      </c>
      <c r="C198" s="166">
        <f t="shared" ca="1" si="217"/>
        <v>2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218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222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223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224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1">
        <f t="shared" si="219"/>
        <v>2.5</v>
      </c>
      <c r="OZ198">
        <v>1</v>
      </c>
      <c r="PA198">
        <v>1</v>
      </c>
      <c r="PG198" s="341">
        <f t="shared" si="220"/>
        <v>0</v>
      </c>
      <c r="PJ198" s="341">
        <f t="shared" si="221"/>
        <v>0</v>
      </c>
      <c r="PM198" s="473">
        <v>1</v>
      </c>
      <c r="PN198">
        <v>2</v>
      </c>
      <c r="PO198" s="473">
        <v>1</v>
      </c>
      <c r="PP198">
        <v>2</v>
      </c>
      <c r="PQ198">
        <v>2</v>
      </c>
      <c r="PR198">
        <v>3</v>
      </c>
      <c r="PS198">
        <v>4</v>
      </c>
      <c r="PT198">
        <v>4</v>
      </c>
      <c r="PU198">
        <v>3</v>
      </c>
      <c r="PV198">
        <v>4</v>
      </c>
      <c r="PW198">
        <v>3</v>
      </c>
      <c r="PX198">
        <v>2</v>
      </c>
      <c r="PY198">
        <v>2</v>
      </c>
      <c r="PZ198">
        <v>3</v>
      </c>
      <c r="QA198">
        <v>2</v>
      </c>
      <c r="QB198">
        <v>1</v>
      </c>
      <c r="QC198">
        <v>1</v>
      </c>
      <c r="QD198">
        <v>2</v>
      </c>
      <c r="QF198">
        <v>2</v>
      </c>
      <c r="QG198">
        <v>1</v>
      </c>
      <c r="QH198">
        <v>3</v>
      </c>
      <c r="QI198">
        <v>3</v>
      </c>
      <c r="QJ198">
        <v>2</v>
      </c>
      <c r="QK198">
        <v>4</v>
      </c>
      <c r="QL198">
        <v>4</v>
      </c>
      <c r="QM198">
        <v>2</v>
      </c>
      <c r="QN198">
        <v>1</v>
      </c>
      <c r="QO198">
        <v>1</v>
      </c>
      <c r="QP198">
        <v>1</v>
      </c>
      <c r="QR198">
        <v>2</v>
      </c>
    </row>
    <row r="199" spans="1:460" x14ac:dyDescent="0.2">
      <c r="B199" s="1">
        <v>4</v>
      </c>
      <c r="C199" s="166">
        <f t="shared" ca="1" si="217"/>
        <v>2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218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222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223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224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1">
        <f t="shared" si="219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341">
        <f t="shared" si="220"/>
        <v>3</v>
      </c>
      <c r="PH199">
        <v>2</v>
      </c>
      <c r="PI199">
        <v>2</v>
      </c>
      <c r="PJ199" s="341">
        <f t="shared" si="221"/>
        <v>1.5</v>
      </c>
      <c r="PK199">
        <v>1</v>
      </c>
      <c r="PM199" s="473"/>
      <c r="PN199">
        <v>2</v>
      </c>
      <c r="PO199" s="473">
        <v>2</v>
      </c>
      <c r="PP199">
        <v>2</v>
      </c>
      <c r="PQ199">
        <v>2</v>
      </c>
      <c r="PR199">
        <v>2</v>
      </c>
      <c r="PS199">
        <v>1</v>
      </c>
      <c r="PT199">
        <v>1</v>
      </c>
      <c r="PU199">
        <v>2</v>
      </c>
      <c r="PV199">
        <v>3</v>
      </c>
      <c r="PW199">
        <v>5</v>
      </c>
      <c r="PX199">
        <v>4</v>
      </c>
      <c r="PY199">
        <v>4</v>
      </c>
      <c r="PZ199">
        <v>3</v>
      </c>
      <c r="QA199">
        <v>4</v>
      </c>
      <c r="QB199">
        <v>4</v>
      </c>
      <c r="QC199">
        <v>4</v>
      </c>
      <c r="QD199">
        <v>4</v>
      </c>
      <c r="QE199">
        <v>3</v>
      </c>
      <c r="QF199">
        <v>2</v>
      </c>
      <c r="QH199">
        <v>2</v>
      </c>
      <c r="QI199">
        <v>2</v>
      </c>
      <c r="QJ199">
        <v>1</v>
      </c>
      <c r="QK199">
        <v>2</v>
      </c>
      <c r="QL199">
        <v>2</v>
      </c>
      <c r="QM199">
        <v>1</v>
      </c>
      <c r="QN199">
        <v>1</v>
      </c>
      <c r="QP199">
        <v>1</v>
      </c>
      <c r="QQ199">
        <v>1</v>
      </c>
      <c r="QR199">
        <v>2</v>
      </c>
    </row>
    <row r="200" spans="1:460" s="144" customFormat="1" x14ac:dyDescent="0.2">
      <c r="A200" s="55"/>
      <c r="B200" s="318">
        <v>5</v>
      </c>
      <c r="C200" s="319">
        <f t="shared" ca="1" si="217"/>
        <v>6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218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222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223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224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  <c r="OU200" s="144">
        <v>7</v>
      </c>
      <c r="OV200" s="144">
        <v>6</v>
      </c>
      <c r="OW200" s="144">
        <v>5</v>
      </c>
      <c r="OX200" s="144">
        <v>3</v>
      </c>
      <c r="OY200" s="341">
        <f t="shared" si="219"/>
        <v>3.5</v>
      </c>
      <c r="OZ200" s="144">
        <v>4</v>
      </c>
      <c r="PA200" s="144">
        <v>5</v>
      </c>
      <c r="PB200" s="144">
        <v>5</v>
      </c>
      <c r="PC200" s="144">
        <v>5</v>
      </c>
      <c r="PD200" s="144">
        <v>4</v>
      </c>
      <c r="PE200" s="144">
        <v>4</v>
      </c>
      <c r="PF200" s="144">
        <v>3</v>
      </c>
      <c r="PG200" s="341">
        <f t="shared" si="220"/>
        <v>3</v>
      </c>
      <c r="PH200" s="144">
        <v>3</v>
      </c>
      <c r="PI200" s="144">
        <v>3</v>
      </c>
      <c r="PJ200" s="341">
        <f t="shared" si="221"/>
        <v>5</v>
      </c>
      <c r="PK200" s="144">
        <v>7</v>
      </c>
      <c r="PL200" s="144">
        <v>6</v>
      </c>
      <c r="PM200" s="473">
        <v>4</v>
      </c>
      <c r="PN200" s="144">
        <v>8</v>
      </c>
      <c r="PO200" s="473">
        <v>8</v>
      </c>
      <c r="PP200" s="144">
        <v>8</v>
      </c>
      <c r="PQ200" s="144">
        <v>8</v>
      </c>
      <c r="PR200" s="144">
        <v>8</v>
      </c>
      <c r="PS200" s="144">
        <v>8</v>
      </c>
      <c r="PT200" s="144">
        <v>7</v>
      </c>
      <c r="PU200" s="144">
        <v>7</v>
      </c>
      <c r="PV200" s="144">
        <v>4</v>
      </c>
      <c r="PW200" s="144">
        <v>4</v>
      </c>
      <c r="PX200" s="144">
        <v>4</v>
      </c>
      <c r="PY200" s="144">
        <v>5</v>
      </c>
      <c r="PZ200" s="144">
        <v>4</v>
      </c>
      <c r="QA200" s="144">
        <v>7</v>
      </c>
      <c r="QB200" s="144">
        <v>6</v>
      </c>
      <c r="QC200" s="144">
        <v>5</v>
      </c>
      <c r="QD200" s="144">
        <v>5</v>
      </c>
      <c r="QE200" s="144">
        <v>7</v>
      </c>
      <c r="QF200" s="144">
        <v>7</v>
      </c>
      <c r="QG200" s="144">
        <v>7</v>
      </c>
      <c r="QH200" s="144">
        <v>7</v>
      </c>
      <c r="QI200" s="144">
        <v>7</v>
      </c>
      <c r="QJ200" s="144">
        <v>5</v>
      </c>
      <c r="QK200" s="144">
        <v>5</v>
      </c>
      <c r="QL200" s="144">
        <v>5</v>
      </c>
      <c r="QM200" s="144">
        <v>6</v>
      </c>
      <c r="QN200" s="144">
        <v>6</v>
      </c>
      <c r="QO200" s="144">
        <v>6</v>
      </c>
      <c r="QP200" s="144">
        <v>6</v>
      </c>
      <c r="QQ200" s="144">
        <v>7</v>
      </c>
      <c r="QR200" s="144">
        <v>6</v>
      </c>
    </row>
    <row r="201" spans="1:460" s="144" customFormat="1" x14ac:dyDescent="0.2">
      <c r="A201" s="318"/>
      <c r="B201" s="318">
        <v>6</v>
      </c>
      <c r="C201" s="319">
        <f t="shared" ca="1" si="217"/>
        <v>0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218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222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223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224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1</v>
      </c>
      <c r="OW201" s="144">
        <v>1</v>
      </c>
      <c r="OX201" s="144">
        <v>1</v>
      </c>
      <c r="OY201" s="341">
        <f t="shared" si="219"/>
        <v>1</v>
      </c>
      <c r="OZ201" s="144">
        <v>1</v>
      </c>
      <c r="PA201" s="144">
        <v>1</v>
      </c>
      <c r="PB201" s="144">
        <v>1</v>
      </c>
      <c r="PC201" s="144">
        <v>1</v>
      </c>
      <c r="PD201" s="144">
        <v>1</v>
      </c>
      <c r="PE201" s="144">
        <v>1</v>
      </c>
      <c r="PF201" s="144">
        <v>1</v>
      </c>
      <c r="PG201" s="341">
        <f t="shared" si="220"/>
        <v>1</v>
      </c>
      <c r="PH201" s="144">
        <v>1</v>
      </c>
      <c r="PI201" s="144">
        <v>1</v>
      </c>
      <c r="PJ201" s="341">
        <f t="shared" si="221"/>
        <v>0.5</v>
      </c>
      <c r="PM201" s="473"/>
      <c r="PO201" s="473"/>
      <c r="PU201" s="144">
        <v>1</v>
      </c>
      <c r="PV201" s="144">
        <v>2</v>
      </c>
      <c r="PW201" s="144">
        <v>1</v>
      </c>
    </row>
    <row r="202" spans="1:460" s="144" customFormat="1" x14ac:dyDescent="0.2">
      <c r="A202" s="55"/>
      <c r="B202" s="318">
        <v>7</v>
      </c>
      <c r="C202" s="319">
        <f t="shared" ca="1" si="217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218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222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223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224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  <c r="OY202" s="341"/>
      <c r="PG202" s="341">
        <f t="shared" si="220"/>
        <v>0</v>
      </c>
      <c r="PJ202" s="341">
        <f t="shared" si="221"/>
        <v>0</v>
      </c>
      <c r="PM202" s="473"/>
      <c r="PO202" s="473"/>
    </row>
    <row r="203" spans="1:460" s="144" customFormat="1" x14ac:dyDescent="0.2">
      <c r="A203" s="318"/>
      <c r="B203" s="318">
        <v>8</v>
      </c>
      <c r="C203" s="319">
        <f t="shared" ca="1" si="217"/>
        <v>15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218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222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223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224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  <c r="OU203" s="144">
        <v>41</v>
      </c>
      <c r="OV203" s="144">
        <v>41</v>
      </c>
      <c r="OW203" s="144">
        <v>36</v>
      </c>
      <c r="OX203" s="144">
        <v>32</v>
      </c>
      <c r="OY203" s="341">
        <f t="shared" si="219"/>
        <v>40</v>
      </c>
      <c r="OZ203" s="144">
        <v>48</v>
      </c>
      <c r="PA203" s="144">
        <v>44</v>
      </c>
      <c r="PB203" s="144">
        <v>40</v>
      </c>
      <c r="PC203" s="144">
        <v>34</v>
      </c>
      <c r="PD203" s="144">
        <v>32</v>
      </c>
      <c r="PE203" s="144">
        <v>16</v>
      </c>
      <c r="PF203" s="144">
        <v>21</v>
      </c>
      <c r="PG203" s="341">
        <f t="shared" si="220"/>
        <v>22</v>
      </c>
      <c r="PH203" s="144">
        <v>23</v>
      </c>
      <c r="PI203" s="144">
        <v>18</v>
      </c>
      <c r="PJ203" s="341">
        <f t="shared" si="221"/>
        <v>23</v>
      </c>
      <c r="PK203" s="144">
        <v>28</v>
      </c>
      <c r="PL203" s="144">
        <v>26</v>
      </c>
      <c r="PM203" s="473">
        <v>23</v>
      </c>
      <c r="PN203" s="144">
        <v>26</v>
      </c>
      <c r="PO203" s="473">
        <v>30</v>
      </c>
      <c r="PP203" s="144">
        <v>34</v>
      </c>
      <c r="PQ203" s="144">
        <v>26</v>
      </c>
      <c r="PR203" s="144">
        <v>21</v>
      </c>
      <c r="PS203" s="144">
        <v>21</v>
      </c>
      <c r="PT203" s="144">
        <v>23</v>
      </c>
      <c r="PU203" s="144">
        <v>22</v>
      </c>
      <c r="PV203" s="144">
        <v>19</v>
      </c>
      <c r="PW203" s="144">
        <v>20</v>
      </c>
      <c r="PX203" s="144">
        <v>27</v>
      </c>
      <c r="PY203" s="144">
        <v>25</v>
      </c>
      <c r="PZ203" s="144">
        <v>26</v>
      </c>
      <c r="QA203" s="144">
        <v>26</v>
      </c>
      <c r="QB203" s="144">
        <v>24</v>
      </c>
      <c r="QC203" s="144">
        <v>26</v>
      </c>
      <c r="QD203" s="144">
        <v>25</v>
      </c>
      <c r="QE203" s="144">
        <v>20</v>
      </c>
      <c r="QF203" s="144">
        <v>21</v>
      </c>
      <c r="QG203" s="144">
        <v>21</v>
      </c>
      <c r="QH203" s="144">
        <v>23</v>
      </c>
      <c r="QI203" s="144">
        <v>23</v>
      </c>
      <c r="QJ203" s="144">
        <v>22</v>
      </c>
      <c r="QK203" s="144">
        <v>19</v>
      </c>
      <c r="QL203" s="144">
        <v>16</v>
      </c>
      <c r="QM203" s="144">
        <v>16</v>
      </c>
      <c r="QN203" s="144">
        <v>16</v>
      </c>
      <c r="QO203" s="144">
        <v>17</v>
      </c>
      <c r="QP203" s="144">
        <v>17</v>
      </c>
      <c r="QQ203" s="144">
        <v>14</v>
      </c>
      <c r="QR203" s="144">
        <v>15</v>
      </c>
    </row>
    <row r="204" spans="1:460" s="144" customFormat="1" x14ac:dyDescent="0.2">
      <c r="A204" s="55"/>
      <c r="B204" s="318">
        <v>9</v>
      </c>
      <c r="C204" s="319">
        <f t="shared" ca="1" si="217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218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222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223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224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  <c r="OU204" s="144">
        <v>0</v>
      </c>
      <c r="OV204" s="144">
        <v>0</v>
      </c>
      <c r="OW204" s="144">
        <v>0</v>
      </c>
      <c r="OY204" s="341"/>
      <c r="PG204" s="341">
        <f t="shared" si="220"/>
        <v>0</v>
      </c>
      <c r="PJ204" s="341">
        <f t="shared" si="221"/>
        <v>0</v>
      </c>
      <c r="PM204" s="473"/>
      <c r="PO204" s="473"/>
    </row>
    <row r="205" spans="1:460" s="144" customFormat="1" x14ac:dyDescent="0.2">
      <c r="A205" s="318"/>
      <c r="B205" s="318">
        <v>10</v>
      </c>
      <c r="C205" s="319">
        <f t="shared" ca="1" si="217"/>
        <v>0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218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222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223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224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  <c r="OU205" s="144">
        <v>5</v>
      </c>
      <c r="OV205" s="144">
        <v>3</v>
      </c>
      <c r="OW205" s="144">
        <v>3</v>
      </c>
      <c r="OX205" s="144">
        <v>3</v>
      </c>
      <c r="OY205" s="341">
        <f t="shared" si="219"/>
        <v>2.5</v>
      </c>
      <c r="OZ205" s="144">
        <v>2</v>
      </c>
      <c r="PA205" s="144">
        <v>2</v>
      </c>
      <c r="PB205" s="144">
        <v>2</v>
      </c>
      <c r="PC205" s="144">
        <v>2</v>
      </c>
      <c r="PD205" s="144">
        <v>1</v>
      </c>
      <c r="PG205" s="341">
        <f t="shared" si="220"/>
        <v>0.5</v>
      </c>
      <c r="PH205" s="144">
        <v>1</v>
      </c>
      <c r="PI205" s="144">
        <v>3</v>
      </c>
      <c r="PJ205" s="341">
        <f t="shared" si="221"/>
        <v>2.5</v>
      </c>
      <c r="PK205" s="144">
        <v>2</v>
      </c>
      <c r="PL205" s="144">
        <v>3</v>
      </c>
      <c r="PM205" s="473">
        <v>3</v>
      </c>
      <c r="PN205" s="144">
        <v>3</v>
      </c>
      <c r="PO205" s="473">
        <v>3</v>
      </c>
      <c r="PP205" s="144">
        <v>2</v>
      </c>
      <c r="PS205" s="144">
        <v>1</v>
      </c>
      <c r="PT205" s="144">
        <v>2</v>
      </c>
      <c r="PU205" s="144">
        <v>1</v>
      </c>
      <c r="PV205" s="144">
        <v>2</v>
      </c>
      <c r="PW205" s="144">
        <v>3</v>
      </c>
      <c r="PX205" s="144">
        <v>3</v>
      </c>
      <c r="PY205" s="144">
        <v>2</v>
      </c>
      <c r="QB205" s="144">
        <v>1</v>
      </c>
      <c r="QC205" s="144">
        <v>1</v>
      </c>
      <c r="QD205" s="144">
        <v>1</v>
      </c>
      <c r="QE205" s="144">
        <v>1</v>
      </c>
      <c r="QG205" s="144">
        <v>1</v>
      </c>
      <c r="QH205" s="144">
        <v>2</v>
      </c>
      <c r="QI205" s="144">
        <v>1</v>
      </c>
      <c r="QJ205" s="144">
        <v>2</v>
      </c>
      <c r="QK205" s="144">
        <v>2</v>
      </c>
      <c r="QL205" s="144">
        <v>2</v>
      </c>
      <c r="QM205" s="144">
        <v>1</v>
      </c>
      <c r="QN205" s="144">
        <v>1</v>
      </c>
      <c r="QO205" s="144">
        <v>1</v>
      </c>
      <c r="QP205" s="144">
        <v>1</v>
      </c>
      <c r="QQ205" s="144">
        <v>1</v>
      </c>
    </row>
    <row r="206" spans="1:460" s="144" customFormat="1" x14ac:dyDescent="0.2">
      <c r="A206" s="55"/>
      <c r="B206" s="318">
        <v>11</v>
      </c>
      <c r="C206" s="319">
        <f t="shared" ca="1" si="217"/>
        <v>3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218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222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223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224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  <c r="OU206" s="144">
        <v>4</v>
      </c>
      <c r="OV206" s="144">
        <v>3</v>
      </c>
      <c r="OW206" s="144">
        <v>3</v>
      </c>
      <c r="OX206" s="144">
        <v>4</v>
      </c>
      <c r="OY206" s="341">
        <f t="shared" si="219"/>
        <v>4</v>
      </c>
      <c r="OZ206" s="144">
        <v>4</v>
      </c>
      <c r="PA206" s="144">
        <v>3</v>
      </c>
      <c r="PB206" s="144">
        <v>2</v>
      </c>
      <c r="PC206" s="144">
        <v>4</v>
      </c>
      <c r="PD206" s="144">
        <v>2</v>
      </c>
      <c r="PE206" s="144">
        <v>2</v>
      </c>
      <c r="PF206" s="144">
        <v>3</v>
      </c>
      <c r="PG206" s="341">
        <f t="shared" si="220"/>
        <v>3.5</v>
      </c>
      <c r="PH206" s="144">
        <v>4</v>
      </c>
      <c r="PI206" s="144">
        <v>3</v>
      </c>
      <c r="PJ206" s="341">
        <f t="shared" si="221"/>
        <v>3</v>
      </c>
      <c r="PK206" s="144">
        <v>3</v>
      </c>
      <c r="PL206" s="144">
        <v>3</v>
      </c>
      <c r="PM206" s="473">
        <v>3</v>
      </c>
      <c r="PN206" s="144">
        <v>4</v>
      </c>
      <c r="PO206" s="473">
        <v>6</v>
      </c>
      <c r="PP206" s="144">
        <v>5</v>
      </c>
      <c r="PQ206" s="144">
        <v>8</v>
      </c>
      <c r="PR206" s="144">
        <v>8</v>
      </c>
      <c r="PS206" s="144">
        <v>6</v>
      </c>
      <c r="PT206" s="144">
        <v>6</v>
      </c>
      <c r="PU206" s="144">
        <v>7</v>
      </c>
      <c r="PV206" s="144">
        <v>7</v>
      </c>
      <c r="PW206" s="144">
        <v>6</v>
      </c>
      <c r="PX206" s="144">
        <v>6</v>
      </c>
      <c r="PY206" s="144">
        <v>3</v>
      </c>
      <c r="PZ206" s="144">
        <v>3</v>
      </c>
      <c r="QA206" s="144">
        <v>4</v>
      </c>
      <c r="QB206" s="144">
        <v>5</v>
      </c>
      <c r="QC206" s="144">
        <v>6</v>
      </c>
      <c r="QD206" s="144">
        <v>5</v>
      </c>
      <c r="QE206" s="144">
        <v>5</v>
      </c>
      <c r="QF206" s="144">
        <v>8</v>
      </c>
      <c r="QG206" s="144">
        <v>11</v>
      </c>
      <c r="QH206" s="144">
        <v>13</v>
      </c>
      <c r="QI206" s="144">
        <v>7</v>
      </c>
      <c r="QJ206" s="144">
        <v>9</v>
      </c>
      <c r="QK206" s="144">
        <v>11</v>
      </c>
      <c r="QL206" s="144">
        <v>11</v>
      </c>
      <c r="QM206" s="144">
        <v>10</v>
      </c>
      <c r="QN206" s="144">
        <v>4</v>
      </c>
      <c r="QO206" s="144">
        <v>5</v>
      </c>
      <c r="QP206" s="144">
        <v>6</v>
      </c>
      <c r="QQ206" s="144">
        <v>4</v>
      </c>
      <c r="QR206" s="144">
        <v>3</v>
      </c>
    </row>
    <row r="207" spans="1:460" s="144" customFormat="1" x14ac:dyDescent="0.2">
      <c r="A207" s="318"/>
      <c r="B207" s="318">
        <v>12</v>
      </c>
      <c r="C207" s="319">
        <f t="shared" ca="1" si="217"/>
        <v>0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218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222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223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224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  <c r="OU207" s="144">
        <v>5</v>
      </c>
      <c r="OV207" s="144">
        <v>6</v>
      </c>
      <c r="OW207" s="144">
        <v>12</v>
      </c>
      <c r="OX207" s="144">
        <v>10</v>
      </c>
      <c r="OY207" s="341">
        <f t="shared" si="219"/>
        <v>8.5</v>
      </c>
      <c r="OZ207" s="144">
        <v>7</v>
      </c>
      <c r="PA207" s="144">
        <v>6</v>
      </c>
      <c r="PB207" s="144">
        <v>7</v>
      </c>
      <c r="PC207" s="144">
        <v>6</v>
      </c>
      <c r="PD207" s="144">
        <v>5</v>
      </c>
      <c r="PE207" s="144">
        <v>5</v>
      </c>
      <c r="PF207" s="144">
        <v>4</v>
      </c>
      <c r="PG207" s="341">
        <f t="shared" si="220"/>
        <v>4</v>
      </c>
      <c r="PH207" s="144">
        <v>4</v>
      </c>
      <c r="PI207" s="144">
        <v>4</v>
      </c>
      <c r="PJ207" s="341">
        <f t="shared" si="221"/>
        <v>6.5</v>
      </c>
      <c r="PK207" s="144">
        <v>9</v>
      </c>
      <c r="PL207" s="144">
        <v>8</v>
      </c>
      <c r="PM207" s="473">
        <v>9</v>
      </c>
      <c r="PN207" s="144">
        <v>10</v>
      </c>
      <c r="PO207" s="473">
        <v>7</v>
      </c>
      <c r="PP207" s="144">
        <v>5</v>
      </c>
      <c r="PQ207" s="144">
        <v>6</v>
      </c>
      <c r="PR207" s="144">
        <v>3</v>
      </c>
      <c r="PS207" s="144">
        <v>3</v>
      </c>
      <c r="PT207" s="144">
        <v>2</v>
      </c>
      <c r="PW207" s="144">
        <v>1</v>
      </c>
      <c r="PX207" s="144">
        <v>2</v>
      </c>
      <c r="PY207" s="144">
        <v>3</v>
      </c>
      <c r="PZ207" s="144">
        <v>1</v>
      </c>
      <c r="QA207" s="144">
        <v>3</v>
      </c>
      <c r="QB207" s="144">
        <v>4</v>
      </c>
      <c r="QC207" s="144">
        <v>4</v>
      </c>
      <c r="QD207" s="144">
        <v>5</v>
      </c>
      <c r="QE207" s="144">
        <v>6</v>
      </c>
      <c r="QF207" s="144">
        <v>5</v>
      </c>
      <c r="QG207" s="144">
        <v>3</v>
      </c>
      <c r="QH207" s="144">
        <v>3</v>
      </c>
      <c r="QI207" s="144">
        <v>2</v>
      </c>
      <c r="QJ207" s="144">
        <v>3</v>
      </c>
      <c r="QK207" s="144">
        <v>3</v>
      </c>
      <c r="QL207" s="144">
        <v>3</v>
      </c>
      <c r="QM207" s="144">
        <v>5</v>
      </c>
      <c r="QN207" s="144">
        <v>2</v>
      </c>
      <c r="QO207" s="144">
        <v>1</v>
      </c>
      <c r="QP207" s="144">
        <v>1</v>
      </c>
      <c r="QQ207" s="144">
        <v>1</v>
      </c>
    </row>
    <row r="208" spans="1:460" s="144" customFormat="1" x14ac:dyDescent="0.2">
      <c r="A208" s="55"/>
      <c r="B208" s="318">
        <v>13</v>
      </c>
      <c r="C208" s="319">
        <f t="shared" ca="1" si="217"/>
        <v>0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218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222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223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224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  <c r="OU208" s="144">
        <v>0</v>
      </c>
      <c r="OV208" s="144">
        <v>0</v>
      </c>
      <c r="OW208" s="144">
        <v>0</v>
      </c>
      <c r="OY208" s="341"/>
      <c r="PG208" s="341">
        <f t="shared" si="220"/>
        <v>0</v>
      </c>
      <c r="PJ208" s="341">
        <f t="shared" si="221"/>
        <v>0</v>
      </c>
      <c r="PM208" s="473"/>
      <c r="PO208" s="473"/>
      <c r="QJ208" s="144">
        <v>2</v>
      </c>
      <c r="QK208" s="144">
        <v>1</v>
      </c>
      <c r="QL208" s="144">
        <v>1</v>
      </c>
      <c r="QN208" s="144">
        <v>1</v>
      </c>
      <c r="QO208" s="144">
        <v>1</v>
      </c>
      <c r="QP208" s="144">
        <v>1</v>
      </c>
    </row>
    <row r="209" spans="1:460" s="144" customFormat="1" x14ac:dyDescent="0.2">
      <c r="A209" s="318"/>
      <c r="B209" s="318">
        <v>14</v>
      </c>
      <c r="C209" s="319">
        <f t="shared" ca="1" si="217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218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222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223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224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  <c r="OU209" s="144">
        <v>0</v>
      </c>
      <c r="OV209" s="144">
        <v>0</v>
      </c>
      <c r="OW209" s="144">
        <v>0</v>
      </c>
      <c r="OY209" s="341"/>
      <c r="PG209" s="341">
        <f t="shared" si="220"/>
        <v>0</v>
      </c>
      <c r="PJ209" s="341">
        <f t="shared" si="221"/>
        <v>0</v>
      </c>
      <c r="PM209" s="473"/>
      <c r="PO209" s="473"/>
    </row>
    <row r="210" spans="1:460" s="144" customFormat="1" x14ac:dyDescent="0.2">
      <c r="A210" s="55"/>
      <c r="B210" s="318">
        <v>15</v>
      </c>
      <c r="C210" s="319">
        <f t="shared" ca="1" si="217"/>
        <v>1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218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222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223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224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  <c r="OU210" s="144">
        <v>18</v>
      </c>
      <c r="OV210" s="144">
        <v>16</v>
      </c>
      <c r="OW210" s="144">
        <v>15</v>
      </c>
      <c r="OX210" s="144">
        <v>23</v>
      </c>
      <c r="OY210" s="341">
        <f t="shared" si="219"/>
        <v>28</v>
      </c>
      <c r="OZ210" s="144">
        <v>33</v>
      </c>
      <c r="PA210" s="144">
        <v>40</v>
      </c>
      <c r="PB210" s="144">
        <v>40</v>
      </c>
      <c r="PC210" s="144">
        <v>37</v>
      </c>
      <c r="PD210" s="144">
        <v>29</v>
      </c>
      <c r="PE210" s="144">
        <v>34</v>
      </c>
      <c r="PF210" s="144">
        <v>34</v>
      </c>
      <c r="PG210" s="341">
        <f t="shared" si="220"/>
        <v>34</v>
      </c>
      <c r="PH210" s="144">
        <v>34</v>
      </c>
      <c r="PI210" s="144">
        <v>28</v>
      </c>
      <c r="PJ210" s="341">
        <f t="shared" si="221"/>
        <v>28</v>
      </c>
      <c r="PK210" s="144">
        <v>28</v>
      </c>
      <c r="PL210" s="144">
        <v>23</v>
      </c>
      <c r="PM210" s="473">
        <v>17</v>
      </c>
      <c r="PN210" s="144">
        <v>7</v>
      </c>
      <c r="PO210" s="473">
        <v>6</v>
      </c>
      <c r="PP210" s="144">
        <v>6</v>
      </c>
      <c r="PQ210" s="144">
        <v>5</v>
      </c>
      <c r="PR210" s="144">
        <v>5</v>
      </c>
      <c r="PS210" s="144">
        <v>5</v>
      </c>
      <c r="PT210" s="144">
        <v>4</v>
      </c>
      <c r="PU210" s="144">
        <v>3</v>
      </c>
      <c r="PV210" s="144">
        <v>3</v>
      </c>
      <c r="PW210" s="144">
        <v>2</v>
      </c>
      <c r="PX210" s="144">
        <v>2</v>
      </c>
      <c r="PY210" s="144">
        <v>2</v>
      </c>
      <c r="PZ210" s="144">
        <v>1</v>
      </c>
      <c r="QA210" s="144">
        <v>1</v>
      </c>
      <c r="QB210" s="144">
        <v>2</v>
      </c>
      <c r="QC210" s="144">
        <v>4</v>
      </c>
      <c r="QD210" s="144">
        <v>3</v>
      </c>
      <c r="QE210" s="144">
        <v>2</v>
      </c>
      <c r="QF210" s="144">
        <v>3</v>
      </c>
      <c r="QG210" s="144">
        <v>2</v>
      </c>
      <c r="QH210" s="144">
        <v>2</v>
      </c>
      <c r="QI210" s="144">
        <v>2</v>
      </c>
      <c r="QK210" s="144">
        <v>1</v>
      </c>
      <c r="QQ210" s="144">
        <v>1</v>
      </c>
      <c r="QR210" s="144">
        <v>1</v>
      </c>
    </row>
    <row r="211" spans="1:460" s="144" customFormat="1" x14ac:dyDescent="0.2">
      <c r="A211" s="318"/>
      <c r="B211" s="318">
        <v>16</v>
      </c>
      <c r="C211" s="319">
        <f t="shared" ca="1" si="217"/>
        <v>0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218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222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223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224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  <c r="OU211" s="144">
        <v>0</v>
      </c>
      <c r="OV211" s="144">
        <v>0</v>
      </c>
      <c r="OW211" s="144">
        <v>0</v>
      </c>
      <c r="OY211" s="341">
        <f t="shared" si="219"/>
        <v>0</v>
      </c>
      <c r="PG211" s="341">
        <f t="shared" si="220"/>
        <v>0</v>
      </c>
      <c r="PJ211" s="341">
        <f t="shared" si="221"/>
        <v>0</v>
      </c>
      <c r="PL211" s="144">
        <v>1</v>
      </c>
      <c r="PM211" s="473">
        <v>1</v>
      </c>
      <c r="PN211" s="144">
        <v>1</v>
      </c>
      <c r="PO211" s="473"/>
    </row>
    <row r="212" spans="1:460" s="144" customFormat="1" x14ac:dyDescent="0.2">
      <c r="A212" s="55"/>
      <c r="B212" s="318">
        <v>17</v>
      </c>
      <c r="C212" s="319">
        <f t="shared" ca="1" si="217"/>
        <v>1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218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222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223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224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  <c r="OU212" s="144">
        <v>0</v>
      </c>
      <c r="OV212" s="144">
        <v>0</v>
      </c>
      <c r="OW212" s="144">
        <v>1</v>
      </c>
      <c r="OY212" s="341">
        <f t="shared" si="219"/>
        <v>0.5</v>
      </c>
      <c r="OZ212" s="144">
        <v>1</v>
      </c>
      <c r="PA212" s="144">
        <v>1</v>
      </c>
      <c r="PB212" s="144">
        <v>1</v>
      </c>
      <c r="PC212" s="144">
        <v>1</v>
      </c>
      <c r="PD212" s="144">
        <v>1</v>
      </c>
      <c r="PE212" s="144">
        <v>1</v>
      </c>
      <c r="PF212" s="144">
        <v>1</v>
      </c>
      <c r="PG212" s="341">
        <f t="shared" si="220"/>
        <v>1</v>
      </c>
      <c r="PH212" s="144">
        <v>1</v>
      </c>
      <c r="PJ212" s="341">
        <f t="shared" si="221"/>
        <v>0</v>
      </c>
      <c r="PM212" s="473"/>
      <c r="PO212" s="473"/>
      <c r="PP212" s="144">
        <v>1</v>
      </c>
      <c r="PT212" s="144">
        <v>1</v>
      </c>
      <c r="PU212" s="144">
        <v>1</v>
      </c>
      <c r="PV212" s="144">
        <v>4</v>
      </c>
      <c r="PW212" s="144">
        <v>4</v>
      </c>
      <c r="PX212" s="144">
        <v>4</v>
      </c>
      <c r="PY212" s="144">
        <v>6</v>
      </c>
      <c r="PZ212" s="144">
        <v>8</v>
      </c>
      <c r="QA212" s="144">
        <v>7</v>
      </c>
      <c r="QB212" s="144">
        <v>6</v>
      </c>
      <c r="QC212" s="144">
        <v>6</v>
      </c>
      <c r="QD212" s="144">
        <v>6</v>
      </c>
      <c r="QE212" s="144">
        <v>4</v>
      </c>
      <c r="QF212" s="144">
        <v>3</v>
      </c>
      <c r="QG212" s="144">
        <v>3</v>
      </c>
      <c r="QH212" s="144">
        <v>3</v>
      </c>
      <c r="QI212" s="144">
        <v>4</v>
      </c>
      <c r="QJ212" s="144">
        <v>4</v>
      </c>
      <c r="QK212" s="144">
        <v>4</v>
      </c>
      <c r="QL212" s="144">
        <v>3</v>
      </c>
      <c r="QM212" s="144">
        <v>3</v>
      </c>
      <c r="QN212" s="144">
        <v>4</v>
      </c>
      <c r="QO212" s="144">
        <v>4</v>
      </c>
      <c r="QP212" s="144">
        <v>4</v>
      </c>
      <c r="QQ212" s="144">
        <v>2</v>
      </c>
      <c r="QR212" s="144">
        <v>1</v>
      </c>
    </row>
    <row r="213" spans="1:460" s="144" customFormat="1" x14ac:dyDescent="0.2">
      <c r="A213" s="318"/>
      <c r="B213" s="318">
        <v>18</v>
      </c>
      <c r="C213" s="319">
        <f t="shared" ca="1" si="217"/>
        <v>7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218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222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223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224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  <c r="OU213" s="144">
        <v>19</v>
      </c>
      <c r="OV213" s="144">
        <v>20</v>
      </c>
      <c r="OW213" s="144">
        <v>16</v>
      </c>
      <c r="OX213" s="144">
        <v>16</v>
      </c>
      <c r="OY213" s="341">
        <f t="shared" si="219"/>
        <v>14</v>
      </c>
      <c r="OZ213" s="144">
        <v>12</v>
      </c>
      <c r="PA213" s="144">
        <v>11</v>
      </c>
      <c r="PB213" s="144">
        <v>10</v>
      </c>
      <c r="PC213" s="144">
        <v>10</v>
      </c>
      <c r="PD213" s="144">
        <v>11</v>
      </c>
      <c r="PE213" s="144">
        <v>11</v>
      </c>
      <c r="PF213" s="144">
        <v>15</v>
      </c>
      <c r="PG213" s="341">
        <f t="shared" si="220"/>
        <v>16.5</v>
      </c>
      <c r="PH213" s="144">
        <v>18</v>
      </c>
      <c r="PI213" s="144">
        <v>19</v>
      </c>
      <c r="PJ213" s="341">
        <f t="shared" si="221"/>
        <v>17</v>
      </c>
      <c r="PK213" s="144">
        <v>15</v>
      </c>
      <c r="PL213" s="144">
        <v>15</v>
      </c>
      <c r="PM213" s="473">
        <v>15</v>
      </c>
      <c r="PN213" s="144">
        <v>16</v>
      </c>
      <c r="PO213" s="473">
        <v>18</v>
      </c>
      <c r="PP213" s="144">
        <v>22</v>
      </c>
      <c r="PQ213" s="144">
        <v>26</v>
      </c>
      <c r="PR213" s="144">
        <v>24</v>
      </c>
      <c r="PS213" s="144">
        <v>21</v>
      </c>
      <c r="PT213" s="144">
        <v>19</v>
      </c>
      <c r="PU213" s="144">
        <v>17</v>
      </c>
      <c r="PV213" s="144">
        <v>19</v>
      </c>
      <c r="PW213" s="144">
        <v>17</v>
      </c>
      <c r="PX213" s="144">
        <v>18</v>
      </c>
      <c r="PY213" s="144">
        <v>17</v>
      </c>
      <c r="PZ213" s="144">
        <v>13</v>
      </c>
      <c r="QA213" s="144">
        <v>10</v>
      </c>
      <c r="QB213" s="144">
        <v>9</v>
      </c>
      <c r="QC213" s="144">
        <v>9</v>
      </c>
      <c r="QD213" s="144">
        <v>7</v>
      </c>
      <c r="QE213" s="144">
        <v>6</v>
      </c>
      <c r="QF213" s="144">
        <v>6</v>
      </c>
      <c r="QG213" s="144">
        <v>6</v>
      </c>
      <c r="QH213" s="144">
        <v>7</v>
      </c>
      <c r="QI213" s="144">
        <v>10</v>
      </c>
      <c r="QJ213" s="144">
        <v>11</v>
      </c>
      <c r="QK213" s="144">
        <v>12</v>
      </c>
      <c r="QL213" s="144">
        <v>12</v>
      </c>
      <c r="QM213" s="144">
        <v>11</v>
      </c>
      <c r="QN213" s="144">
        <v>8</v>
      </c>
      <c r="QO213" s="144">
        <v>8</v>
      </c>
      <c r="QP213" s="144">
        <v>5</v>
      </c>
      <c r="QQ213" s="144">
        <v>6</v>
      </c>
      <c r="QR213" s="144">
        <v>7</v>
      </c>
    </row>
    <row r="214" spans="1:460" s="144" customFormat="1" x14ac:dyDescent="0.2">
      <c r="A214" s="55"/>
      <c r="B214" s="318">
        <v>19</v>
      </c>
      <c r="C214" s="319">
        <f t="shared" ca="1" si="217"/>
        <v>2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218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222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223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224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  <c r="OU214" s="144">
        <v>3</v>
      </c>
      <c r="OV214" s="144">
        <v>2</v>
      </c>
      <c r="OW214" s="144">
        <v>2</v>
      </c>
      <c r="OX214" s="144">
        <v>1</v>
      </c>
      <c r="OY214" s="341">
        <f t="shared" si="219"/>
        <v>0.5</v>
      </c>
      <c r="PB214" s="144">
        <v>1</v>
      </c>
      <c r="PC214" s="144">
        <v>2</v>
      </c>
      <c r="PD214" s="144">
        <v>2</v>
      </c>
      <c r="PE214" s="144">
        <v>2</v>
      </c>
      <c r="PF214" s="144">
        <v>2</v>
      </c>
      <c r="PG214" s="341">
        <f t="shared" si="220"/>
        <v>1.5</v>
      </c>
      <c r="PH214" s="144">
        <v>1</v>
      </c>
      <c r="PI214" s="144">
        <v>1</v>
      </c>
      <c r="PJ214" s="341">
        <f t="shared" si="221"/>
        <v>1</v>
      </c>
      <c r="PK214" s="144">
        <v>1</v>
      </c>
      <c r="PL214" s="144">
        <v>1</v>
      </c>
      <c r="PM214" s="473">
        <v>1</v>
      </c>
      <c r="PN214" s="144">
        <v>2</v>
      </c>
      <c r="PO214" s="473">
        <v>1</v>
      </c>
      <c r="PP214" s="144">
        <v>4</v>
      </c>
      <c r="PQ214" s="144">
        <v>1</v>
      </c>
      <c r="PR214" s="144">
        <v>1</v>
      </c>
      <c r="PS214" s="144">
        <v>1</v>
      </c>
      <c r="PT214" s="144">
        <v>3</v>
      </c>
      <c r="PU214" s="144">
        <v>2</v>
      </c>
      <c r="PV214" s="144">
        <v>2</v>
      </c>
      <c r="PW214" s="144">
        <v>3</v>
      </c>
      <c r="PX214" s="144">
        <v>3</v>
      </c>
      <c r="PY214" s="144">
        <v>3</v>
      </c>
      <c r="PZ214" s="144">
        <v>2</v>
      </c>
      <c r="QA214" s="144">
        <v>3</v>
      </c>
      <c r="QB214" s="144">
        <v>4</v>
      </c>
      <c r="QC214" s="144">
        <v>4</v>
      </c>
      <c r="QD214" s="144">
        <v>4</v>
      </c>
      <c r="QE214" s="144">
        <v>4</v>
      </c>
      <c r="QF214" s="144">
        <v>4</v>
      </c>
      <c r="QG214" s="144">
        <v>4</v>
      </c>
      <c r="QH214" s="144">
        <v>3</v>
      </c>
      <c r="QI214" s="144">
        <v>3</v>
      </c>
      <c r="QJ214" s="144">
        <v>3</v>
      </c>
      <c r="QK214" s="144">
        <v>2</v>
      </c>
      <c r="QL214" s="144">
        <v>2</v>
      </c>
      <c r="QM214" s="144">
        <v>3</v>
      </c>
      <c r="QN214" s="144">
        <v>1</v>
      </c>
      <c r="QO214" s="144">
        <v>1</v>
      </c>
      <c r="QP214" s="144">
        <v>2</v>
      </c>
      <c r="QQ214" s="144">
        <v>2</v>
      </c>
      <c r="QR214" s="144">
        <v>2</v>
      </c>
    </row>
    <row r="215" spans="1:460" s="144" customFormat="1" x14ac:dyDescent="0.2">
      <c r="A215" s="318"/>
      <c r="B215" s="318">
        <v>20</v>
      </c>
      <c r="C215" s="319">
        <f t="shared" ca="1" si="217"/>
        <v>7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218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222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223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224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  <c r="OU215" s="144">
        <v>1</v>
      </c>
      <c r="OV215" s="144">
        <v>1</v>
      </c>
      <c r="OW215" s="144">
        <v>1</v>
      </c>
      <c r="OX215" s="144">
        <v>2</v>
      </c>
      <c r="OY215" s="341">
        <f t="shared" si="219"/>
        <v>2</v>
      </c>
      <c r="OZ215" s="144">
        <v>2</v>
      </c>
      <c r="PA215" s="144">
        <v>2</v>
      </c>
      <c r="PB215" s="144">
        <v>7</v>
      </c>
      <c r="PC215" s="144">
        <v>7</v>
      </c>
      <c r="PD215" s="144">
        <v>4</v>
      </c>
      <c r="PE215" s="144">
        <v>5</v>
      </c>
      <c r="PF215" s="144">
        <v>5</v>
      </c>
      <c r="PG215" s="341">
        <f t="shared" si="220"/>
        <v>4</v>
      </c>
      <c r="PH215" s="144">
        <v>3</v>
      </c>
      <c r="PI215" s="144">
        <v>3</v>
      </c>
      <c r="PJ215" s="341">
        <f t="shared" si="221"/>
        <v>4</v>
      </c>
      <c r="PK215" s="144">
        <v>5</v>
      </c>
      <c r="PL215" s="144">
        <v>4</v>
      </c>
      <c r="PM215" s="473">
        <v>5</v>
      </c>
      <c r="PN215" s="144">
        <v>7</v>
      </c>
      <c r="PO215" s="473">
        <v>8</v>
      </c>
      <c r="PP215" s="144">
        <v>7</v>
      </c>
      <c r="PQ215" s="144">
        <v>6</v>
      </c>
      <c r="PR215" s="144">
        <v>6</v>
      </c>
      <c r="PS215" s="144">
        <v>5</v>
      </c>
      <c r="PT215" s="144">
        <v>4</v>
      </c>
      <c r="PU215" s="144">
        <v>2</v>
      </c>
      <c r="PV215" s="144">
        <v>1</v>
      </c>
      <c r="PW215" s="144">
        <v>2</v>
      </c>
      <c r="PX215" s="144">
        <v>2</v>
      </c>
      <c r="PY215" s="144">
        <v>2</v>
      </c>
      <c r="PZ215" s="144">
        <v>2</v>
      </c>
      <c r="QA215" s="144">
        <v>3</v>
      </c>
      <c r="QB215" s="144">
        <v>2</v>
      </c>
      <c r="QC215" s="144">
        <v>2</v>
      </c>
      <c r="QD215" s="144">
        <v>2</v>
      </c>
      <c r="QE215" s="144">
        <v>2</v>
      </c>
      <c r="QF215" s="144">
        <v>2</v>
      </c>
      <c r="QG215" s="144">
        <v>2</v>
      </c>
      <c r="QH215" s="144">
        <v>7</v>
      </c>
      <c r="QI215" s="144">
        <v>7</v>
      </c>
      <c r="QJ215" s="144">
        <v>7</v>
      </c>
      <c r="QK215" s="144">
        <v>7</v>
      </c>
      <c r="QL215" s="144">
        <v>8</v>
      </c>
      <c r="QM215" s="144">
        <v>8</v>
      </c>
      <c r="QN215" s="144">
        <v>8</v>
      </c>
      <c r="QO215" s="144">
        <v>7</v>
      </c>
      <c r="QP215" s="144">
        <v>8</v>
      </c>
      <c r="QQ215" s="144">
        <v>7</v>
      </c>
      <c r="QR215" s="144">
        <v>7</v>
      </c>
    </row>
    <row r="216" spans="1:460" s="144" customFormat="1" x14ac:dyDescent="0.2">
      <c r="A216" s="55"/>
      <c r="B216" s="318">
        <v>21</v>
      </c>
      <c r="C216" s="319">
        <f t="shared" ca="1" si="217"/>
        <v>1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218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222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223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224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  <c r="OU216" s="144">
        <v>5</v>
      </c>
      <c r="OV216" s="144">
        <v>4</v>
      </c>
      <c r="OW216" s="144">
        <v>7</v>
      </c>
      <c r="OX216" s="144">
        <v>10</v>
      </c>
      <c r="OY216" s="341">
        <f t="shared" si="219"/>
        <v>11.5</v>
      </c>
      <c r="OZ216" s="144">
        <v>13</v>
      </c>
      <c r="PA216" s="144">
        <v>9</v>
      </c>
      <c r="PB216" s="144">
        <v>5</v>
      </c>
      <c r="PC216" s="144">
        <v>7</v>
      </c>
      <c r="PD216" s="144">
        <v>6</v>
      </c>
      <c r="PE216" s="144">
        <v>9</v>
      </c>
      <c r="PF216" s="144">
        <v>10</v>
      </c>
      <c r="PG216" s="341">
        <f t="shared" si="220"/>
        <v>13</v>
      </c>
      <c r="PH216" s="144">
        <v>16</v>
      </c>
      <c r="PI216" s="144">
        <v>15</v>
      </c>
      <c r="PJ216" s="341">
        <f t="shared" si="221"/>
        <v>11</v>
      </c>
      <c r="PK216" s="144">
        <v>7</v>
      </c>
      <c r="PL216" s="144">
        <v>6</v>
      </c>
      <c r="PM216" s="473">
        <v>5</v>
      </c>
      <c r="PN216" s="144">
        <v>4</v>
      </c>
      <c r="PO216" s="473">
        <v>6</v>
      </c>
      <c r="PP216" s="144">
        <v>7</v>
      </c>
      <c r="PQ216" s="144">
        <v>3</v>
      </c>
      <c r="PR216" s="144">
        <v>4</v>
      </c>
      <c r="PS216" s="144">
        <v>8</v>
      </c>
      <c r="PT216" s="144">
        <v>8</v>
      </c>
      <c r="PU216" s="144">
        <v>11</v>
      </c>
      <c r="PV216" s="144">
        <v>9</v>
      </c>
      <c r="PW216" s="144">
        <v>7</v>
      </c>
      <c r="PX216" s="144">
        <v>5</v>
      </c>
      <c r="PY216" s="144">
        <v>5</v>
      </c>
      <c r="PZ216" s="144">
        <v>5</v>
      </c>
      <c r="QA216" s="144">
        <v>5</v>
      </c>
      <c r="QB216" s="144">
        <v>5</v>
      </c>
      <c r="QC216" s="144">
        <v>7</v>
      </c>
      <c r="QD216" s="144">
        <v>9</v>
      </c>
      <c r="QE216" s="144">
        <v>7</v>
      </c>
      <c r="QF216" s="144">
        <v>10</v>
      </c>
      <c r="QG216" s="144">
        <v>12</v>
      </c>
      <c r="QH216" s="144">
        <v>11</v>
      </c>
      <c r="QI216" s="144">
        <v>9</v>
      </c>
      <c r="QJ216" s="144">
        <v>10</v>
      </c>
      <c r="QK216" s="144">
        <v>9</v>
      </c>
      <c r="QL216" s="144">
        <v>2</v>
      </c>
      <c r="QM216" s="144">
        <v>2</v>
      </c>
      <c r="QN216" s="144">
        <v>2</v>
      </c>
      <c r="QO216" s="144">
        <v>3</v>
      </c>
      <c r="QP216" s="144">
        <v>1</v>
      </c>
      <c r="QR216" s="144">
        <v>1</v>
      </c>
    </row>
    <row r="217" spans="1:460" s="144" customFormat="1" x14ac:dyDescent="0.2">
      <c r="A217" s="318"/>
      <c r="B217" s="318">
        <v>22</v>
      </c>
      <c r="C217" s="319">
        <f t="shared" ca="1" si="217"/>
        <v>11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218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222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223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224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  <c r="OU217" s="144">
        <v>21</v>
      </c>
      <c r="OV217" s="144">
        <v>23</v>
      </c>
      <c r="OW217" s="144">
        <v>14</v>
      </c>
      <c r="OX217" s="144">
        <v>18</v>
      </c>
      <c r="OY217" s="341">
        <f t="shared" si="219"/>
        <v>20</v>
      </c>
      <c r="OZ217" s="144">
        <v>22</v>
      </c>
      <c r="PA217" s="144">
        <v>18</v>
      </c>
      <c r="PB217" s="144">
        <v>19</v>
      </c>
      <c r="PC217" s="144">
        <v>18</v>
      </c>
      <c r="PD217" s="144">
        <v>8</v>
      </c>
      <c r="PE217" s="144">
        <v>11</v>
      </c>
      <c r="PF217" s="144">
        <v>14</v>
      </c>
      <c r="PG217" s="341">
        <f t="shared" si="220"/>
        <v>16</v>
      </c>
      <c r="PH217" s="144">
        <v>18</v>
      </c>
      <c r="PI217" s="144">
        <v>26</v>
      </c>
      <c r="PJ217" s="341">
        <f t="shared" si="221"/>
        <v>22</v>
      </c>
      <c r="PK217" s="144">
        <v>18</v>
      </c>
      <c r="PL217" s="144">
        <v>17</v>
      </c>
      <c r="PM217" s="473">
        <v>18</v>
      </c>
      <c r="PN217" s="144">
        <v>23</v>
      </c>
      <c r="PO217" s="473">
        <v>18</v>
      </c>
      <c r="PP217" s="144">
        <v>19</v>
      </c>
      <c r="PQ217" s="144">
        <v>18</v>
      </c>
      <c r="PR217" s="144">
        <v>21</v>
      </c>
      <c r="PS217" s="144">
        <v>18</v>
      </c>
      <c r="PT217" s="144">
        <v>11</v>
      </c>
      <c r="PU217" s="144">
        <v>14</v>
      </c>
      <c r="PV217" s="144">
        <v>16</v>
      </c>
      <c r="PW217" s="144">
        <v>12</v>
      </c>
      <c r="PX217" s="144">
        <v>19</v>
      </c>
      <c r="PY217" s="144">
        <v>18</v>
      </c>
      <c r="PZ217" s="144">
        <v>12</v>
      </c>
      <c r="QA217" s="144">
        <v>8</v>
      </c>
      <c r="QB217" s="144">
        <v>10</v>
      </c>
      <c r="QC217" s="144">
        <v>11</v>
      </c>
      <c r="QD217" s="144">
        <v>13</v>
      </c>
      <c r="QE217" s="144">
        <v>14</v>
      </c>
      <c r="QF217" s="144">
        <v>15</v>
      </c>
      <c r="QG217" s="144">
        <v>16</v>
      </c>
      <c r="QH217" s="144">
        <v>18</v>
      </c>
      <c r="QI217" s="144">
        <v>20</v>
      </c>
      <c r="QJ217" s="144">
        <v>16</v>
      </c>
      <c r="QK217" s="144">
        <v>12</v>
      </c>
      <c r="QL217" s="144">
        <v>11</v>
      </c>
      <c r="QM217" s="144">
        <v>9</v>
      </c>
      <c r="QN217" s="144">
        <v>11</v>
      </c>
      <c r="QO217" s="144">
        <v>14</v>
      </c>
      <c r="QP217" s="144">
        <v>11</v>
      </c>
      <c r="QQ217" s="144">
        <v>16</v>
      </c>
      <c r="QR217" s="144">
        <v>11</v>
      </c>
    </row>
    <row r="218" spans="1:460" s="144" customFormat="1" x14ac:dyDescent="0.2">
      <c r="A218" s="55"/>
      <c r="B218" s="318">
        <v>23</v>
      </c>
      <c r="C218" s="319">
        <f t="shared" ca="1" si="217"/>
        <v>3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218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222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223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224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  <c r="OU218" s="144">
        <v>5</v>
      </c>
      <c r="OV218" s="144">
        <v>5</v>
      </c>
      <c r="OW218" s="144">
        <v>4</v>
      </c>
      <c r="OX218" s="144">
        <v>3</v>
      </c>
      <c r="OY218" s="341">
        <f t="shared" si="219"/>
        <v>3</v>
      </c>
      <c r="OZ218" s="144">
        <v>3</v>
      </c>
      <c r="PA218" s="144">
        <v>3</v>
      </c>
      <c r="PB218" s="144">
        <v>10</v>
      </c>
      <c r="PC218" s="144">
        <v>13</v>
      </c>
      <c r="PD218" s="144">
        <v>12</v>
      </c>
      <c r="PE218" s="144">
        <v>9</v>
      </c>
      <c r="PF218" s="144">
        <v>8</v>
      </c>
      <c r="PG218" s="341">
        <f t="shared" si="220"/>
        <v>11</v>
      </c>
      <c r="PH218" s="144">
        <v>14</v>
      </c>
      <c r="PI218" s="144">
        <v>10</v>
      </c>
      <c r="PJ218" s="341">
        <f t="shared" si="221"/>
        <v>11</v>
      </c>
      <c r="PK218" s="144">
        <v>12</v>
      </c>
      <c r="PL218" s="144">
        <v>10</v>
      </c>
      <c r="PM218" s="473">
        <v>9</v>
      </c>
      <c r="PN218" s="144">
        <v>10</v>
      </c>
      <c r="PO218" s="473">
        <v>11</v>
      </c>
      <c r="PP218" s="144">
        <v>18</v>
      </c>
      <c r="PQ218" s="144">
        <v>15</v>
      </c>
      <c r="PR218" s="144">
        <v>13</v>
      </c>
      <c r="PS218" s="144">
        <v>15</v>
      </c>
      <c r="PT218" s="144">
        <v>10</v>
      </c>
      <c r="PU218" s="144">
        <v>10</v>
      </c>
      <c r="PV218" s="144">
        <v>4</v>
      </c>
      <c r="PW218" s="144">
        <v>6</v>
      </c>
      <c r="PX218" s="144">
        <v>7</v>
      </c>
      <c r="PY218" s="144">
        <v>5</v>
      </c>
      <c r="PZ218" s="144">
        <v>3</v>
      </c>
      <c r="QA218" s="144">
        <v>4</v>
      </c>
      <c r="QB218" s="144">
        <v>6</v>
      </c>
      <c r="QC218" s="144">
        <v>7</v>
      </c>
      <c r="QD218" s="144">
        <v>3</v>
      </c>
      <c r="QE218" s="144">
        <v>1</v>
      </c>
      <c r="QF218" s="144">
        <v>2</v>
      </c>
      <c r="QG218" s="144">
        <v>1</v>
      </c>
      <c r="QI218" s="144">
        <v>3</v>
      </c>
      <c r="QJ218" s="144">
        <v>4</v>
      </c>
      <c r="QK218" s="144">
        <v>1</v>
      </c>
      <c r="QL218" s="144">
        <v>1</v>
      </c>
      <c r="QN218" s="144">
        <v>1</v>
      </c>
      <c r="QO218" s="144">
        <v>1</v>
      </c>
      <c r="QP218" s="144">
        <v>2</v>
      </c>
      <c r="QQ218" s="144">
        <v>3</v>
      </c>
      <c r="QR218" s="144">
        <v>3</v>
      </c>
    </row>
    <row r="219" spans="1:460" s="144" customFormat="1" x14ac:dyDescent="0.2">
      <c r="A219" s="318"/>
      <c r="B219" s="318">
        <v>24</v>
      </c>
      <c r="C219" s="319">
        <f t="shared" ca="1" si="217"/>
        <v>3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218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222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223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224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  <c r="OU219" s="144">
        <v>5</v>
      </c>
      <c r="OV219" s="144">
        <v>4</v>
      </c>
      <c r="OW219" s="144">
        <v>6</v>
      </c>
      <c r="OX219" s="144">
        <v>7</v>
      </c>
      <c r="OY219" s="341">
        <f t="shared" si="219"/>
        <v>7.5</v>
      </c>
      <c r="OZ219" s="144">
        <v>8</v>
      </c>
      <c r="PA219" s="144">
        <v>7</v>
      </c>
      <c r="PB219" s="144">
        <v>6</v>
      </c>
      <c r="PC219" s="144">
        <v>6</v>
      </c>
      <c r="PD219" s="144">
        <v>5</v>
      </c>
      <c r="PE219" s="144">
        <v>7</v>
      </c>
      <c r="PF219" s="144">
        <v>7</v>
      </c>
      <c r="PG219" s="341">
        <f t="shared" si="220"/>
        <v>7.5</v>
      </c>
      <c r="PH219" s="144">
        <v>8</v>
      </c>
      <c r="PI219" s="144">
        <v>9</v>
      </c>
      <c r="PJ219" s="341">
        <f t="shared" si="221"/>
        <v>8.5</v>
      </c>
      <c r="PK219" s="144">
        <v>8</v>
      </c>
      <c r="PL219" s="144">
        <v>8</v>
      </c>
      <c r="PM219" s="473">
        <v>12</v>
      </c>
      <c r="PN219" s="144">
        <v>16</v>
      </c>
      <c r="PO219" s="473">
        <v>15</v>
      </c>
      <c r="PP219" s="144">
        <v>12</v>
      </c>
      <c r="PQ219" s="144">
        <v>11</v>
      </c>
      <c r="PR219" s="144">
        <v>8</v>
      </c>
      <c r="PS219" s="144">
        <v>8</v>
      </c>
      <c r="PT219" s="144">
        <v>9</v>
      </c>
      <c r="PU219" s="144">
        <v>9</v>
      </c>
      <c r="PV219" s="144">
        <v>8</v>
      </c>
      <c r="PW219" s="144">
        <v>8</v>
      </c>
      <c r="PX219" s="144">
        <v>8</v>
      </c>
      <c r="PY219" s="144">
        <v>8</v>
      </c>
      <c r="PZ219" s="144">
        <v>5</v>
      </c>
      <c r="QA219" s="144">
        <v>5</v>
      </c>
      <c r="QB219" s="144">
        <v>6</v>
      </c>
      <c r="QC219" s="144">
        <v>7</v>
      </c>
      <c r="QD219" s="144">
        <v>7</v>
      </c>
      <c r="QE219" s="144">
        <v>5</v>
      </c>
      <c r="QF219" s="144">
        <v>2</v>
      </c>
      <c r="QG219" s="144">
        <v>4</v>
      </c>
      <c r="QH219" s="144">
        <v>2</v>
      </c>
      <c r="QI219" s="144">
        <v>1</v>
      </c>
      <c r="QJ219" s="144">
        <v>1</v>
      </c>
      <c r="QK219" s="144">
        <v>4</v>
      </c>
      <c r="QL219" s="144">
        <v>4</v>
      </c>
      <c r="QM219" s="144">
        <v>3</v>
      </c>
      <c r="QN219" s="144">
        <v>5</v>
      </c>
      <c r="QO219" s="144">
        <v>5</v>
      </c>
      <c r="QP219" s="144">
        <v>3</v>
      </c>
      <c r="QQ219" s="144">
        <v>3</v>
      </c>
      <c r="QR219" s="144">
        <v>3</v>
      </c>
    </row>
    <row r="220" spans="1:460" x14ac:dyDescent="0.2">
      <c r="A220" s="55"/>
      <c r="B220" s="27" t="s">
        <v>45</v>
      </c>
      <c r="C220" s="174">
        <f ca="1">SUM(C196:C219)</f>
        <v>73</v>
      </c>
      <c r="D220" s="154"/>
      <c r="E220" s="154"/>
      <c r="F220" s="154"/>
      <c r="G220" s="325">
        <f t="shared" ref="G220:R220" si="225">SUM(G196:G219)</f>
        <v>237</v>
      </c>
      <c r="H220" s="325">
        <f t="shared" si="225"/>
        <v>196</v>
      </c>
      <c r="I220" s="325">
        <f t="shared" si="225"/>
        <v>210.5</v>
      </c>
      <c r="J220" s="325">
        <f t="shared" si="225"/>
        <v>225</v>
      </c>
      <c r="K220" s="325">
        <f t="shared" si="225"/>
        <v>208</v>
      </c>
      <c r="L220" s="325">
        <f t="shared" si="225"/>
        <v>203</v>
      </c>
      <c r="M220" s="325">
        <f t="shared" si="225"/>
        <v>210</v>
      </c>
      <c r="N220" s="325">
        <f t="shared" si="225"/>
        <v>212</v>
      </c>
      <c r="O220" s="325">
        <f t="shared" si="225"/>
        <v>225</v>
      </c>
      <c r="P220" s="325">
        <f t="shared" si="225"/>
        <v>199</v>
      </c>
      <c r="Q220" s="325">
        <f t="shared" si="225"/>
        <v>203</v>
      </c>
      <c r="R220" s="325">
        <f t="shared" si="225"/>
        <v>198</v>
      </c>
      <c r="S220" s="325">
        <f t="shared" ref="S220:CD220" si="226">SUM(S196:S219)</f>
        <v>216</v>
      </c>
      <c r="T220" s="325">
        <f t="shared" si="226"/>
        <v>199</v>
      </c>
      <c r="U220" s="325">
        <f t="shared" si="226"/>
        <v>188</v>
      </c>
      <c r="V220" s="325">
        <f t="shared" si="226"/>
        <v>184</v>
      </c>
      <c r="W220" s="325">
        <f t="shared" si="226"/>
        <v>181</v>
      </c>
      <c r="X220" s="325">
        <f t="shared" si="226"/>
        <v>177</v>
      </c>
      <c r="Y220" s="325">
        <f t="shared" si="226"/>
        <v>174</v>
      </c>
      <c r="Z220" s="325">
        <f t="shared" si="226"/>
        <v>195</v>
      </c>
      <c r="AA220" s="325">
        <f t="shared" si="226"/>
        <v>188</v>
      </c>
      <c r="AB220" s="325">
        <f t="shared" si="226"/>
        <v>182</v>
      </c>
      <c r="AC220" s="325">
        <f t="shared" si="226"/>
        <v>182</v>
      </c>
      <c r="AD220" s="325">
        <f t="shared" si="226"/>
        <v>184</v>
      </c>
      <c r="AE220" s="325">
        <f t="shared" si="226"/>
        <v>194</v>
      </c>
      <c r="AF220" s="325">
        <f t="shared" si="226"/>
        <v>208</v>
      </c>
      <c r="AG220" s="325">
        <f t="shared" si="226"/>
        <v>207</v>
      </c>
      <c r="AH220" s="325">
        <f t="shared" si="226"/>
        <v>194</v>
      </c>
      <c r="AI220" s="325">
        <f t="shared" si="226"/>
        <v>193</v>
      </c>
      <c r="AJ220" s="325">
        <f t="shared" si="226"/>
        <v>195</v>
      </c>
      <c r="AK220" s="325">
        <f t="shared" si="226"/>
        <v>199</v>
      </c>
      <c r="AL220" s="325">
        <f t="shared" si="226"/>
        <v>208</v>
      </c>
      <c r="AM220" s="325">
        <f t="shared" si="226"/>
        <v>214</v>
      </c>
      <c r="AN220" s="325">
        <f t="shared" si="226"/>
        <v>212</v>
      </c>
      <c r="AO220" s="325">
        <f t="shared" si="226"/>
        <v>201</v>
      </c>
      <c r="AP220" s="325">
        <f t="shared" si="226"/>
        <v>200</v>
      </c>
      <c r="AQ220" s="325">
        <f t="shared" si="226"/>
        <v>199</v>
      </c>
      <c r="AR220" s="325">
        <f t="shared" si="226"/>
        <v>191</v>
      </c>
      <c r="AS220" s="325">
        <f t="shared" si="226"/>
        <v>196</v>
      </c>
      <c r="AT220" s="325">
        <f t="shared" si="226"/>
        <v>203</v>
      </c>
      <c r="AU220" s="325">
        <f t="shared" si="226"/>
        <v>214</v>
      </c>
      <c r="AV220" s="325">
        <f t="shared" si="226"/>
        <v>218</v>
      </c>
      <c r="AW220" s="420">
        <f t="shared" si="226"/>
        <v>232</v>
      </c>
      <c r="AX220" s="420">
        <f t="shared" si="226"/>
        <v>230</v>
      </c>
      <c r="AY220" s="420">
        <f t="shared" si="226"/>
        <v>230</v>
      </c>
      <c r="AZ220" s="420">
        <f t="shared" si="226"/>
        <v>229</v>
      </c>
      <c r="BA220" s="420">
        <f t="shared" si="226"/>
        <v>242</v>
      </c>
      <c r="BB220" s="420">
        <f t="shared" si="226"/>
        <v>254</v>
      </c>
      <c r="BC220" s="420">
        <f t="shared" si="226"/>
        <v>265</v>
      </c>
      <c r="BD220" s="420">
        <f t="shared" si="226"/>
        <v>268</v>
      </c>
      <c r="BE220" s="420">
        <f t="shared" si="226"/>
        <v>285</v>
      </c>
      <c r="BF220" s="420">
        <f t="shared" si="226"/>
        <v>297</v>
      </c>
      <c r="BG220" s="325">
        <f t="shared" si="226"/>
        <v>307</v>
      </c>
      <c r="BH220" s="325">
        <f t="shared" si="226"/>
        <v>302</v>
      </c>
      <c r="BI220" s="325">
        <f t="shared" si="226"/>
        <v>298</v>
      </c>
      <c r="BJ220" s="325">
        <f t="shared" si="226"/>
        <v>281</v>
      </c>
      <c r="BK220" s="325">
        <f t="shared" si="226"/>
        <v>280</v>
      </c>
      <c r="BL220" s="325">
        <f t="shared" si="226"/>
        <v>262</v>
      </c>
      <c r="BM220" s="325">
        <f t="shared" si="226"/>
        <v>249</v>
      </c>
      <c r="BN220" s="325">
        <f t="shared" si="226"/>
        <v>266</v>
      </c>
      <c r="BO220" s="325">
        <f t="shared" si="226"/>
        <v>292</v>
      </c>
      <c r="BP220" s="325">
        <f t="shared" si="226"/>
        <v>283</v>
      </c>
      <c r="BQ220" s="325">
        <f t="shared" si="226"/>
        <v>295</v>
      </c>
      <c r="BR220" s="325">
        <f t="shared" si="226"/>
        <v>343</v>
      </c>
      <c r="BS220" s="325">
        <f t="shared" si="226"/>
        <v>0</v>
      </c>
      <c r="BT220" s="325">
        <f t="shared" si="226"/>
        <v>647</v>
      </c>
      <c r="BU220" s="325">
        <f t="shared" si="226"/>
        <v>595</v>
      </c>
      <c r="BV220" s="325">
        <f t="shared" si="226"/>
        <v>544</v>
      </c>
      <c r="BW220" s="325">
        <f t="shared" si="226"/>
        <v>510</v>
      </c>
      <c r="BX220" s="325">
        <f t="shared" si="226"/>
        <v>482</v>
      </c>
      <c r="BY220" s="325">
        <f t="shared" si="226"/>
        <v>446</v>
      </c>
      <c r="BZ220" s="325">
        <f t="shared" si="226"/>
        <v>438</v>
      </c>
      <c r="CA220" s="325">
        <f t="shared" si="226"/>
        <v>429</v>
      </c>
      <c r="CB220" s="325">
        <f t="shared" si="226"/>
        <v>391</v>
      </c>
      <c r="CC220" s="325">
        <f t="shared" si="226"/>
        <v>364</v>
      </c>
      <c r="CD220" s="325">
        <f t="shared" si="226"/>
        <v>346</v>
      </c>
      <c r="CE220" s="325">
        <f t="shared" ref="CE220:DQ220" si="227">SUM(CE196:CE219)</f>
        <v>342</v>
      </c>
      <c r="CF220" s="325">
        <f t="shared" si="227"/>
        <v>319</v>
      </c>
      <c r="CG220" s="325">
        <f t="shared" si="227"/>
        <v>304</v>
      </c>
      <c r="CH220" s="325">
        <f t="shared" si="227"/>
        <v>299</v>
      </c>
      <c r="CI220" s="325">
        <f t="shared" si="227"/>
        <v>306</v>
      </c>
      <c r="CJ220" s="325">
        <f t="shared" si="227"/>
        <v>308</v>
      </c>
      <c r="CK220" s="325">
        <f t="shared" si="227"/>
        <v>327</v>
      </c>
      <c r="CL220" s="325">
        <f t="shared" si="227"/>
        <v>324</v>
      </c>
      <c r="CM220" s="325">
        <f t="shared" si="227"/>
        <v>319</v>
      </c>
      <c r="CN220" s="325">
        <f t="shared" si="227"/>
        <v>318</v>
      </c>
      <c r="CO220" s="325">
        <f t="shared" si="227"/>
        <v>309</v>
      </c>
      <c r="CP220" s="325">
        <f t="shared" si="227"/>
        <v>292</v>
      </c>
      <c r="CQ220" s="325">
        <f t="shared" si="227"/>
        <v>296</v>
      </c>
      <c r="CR220" s="325">
        <f t="shared" si="227"/>
        <v>334</v>
      </c>
      <c r="CS220" s="325">
        <f t="shared" si="227"/>
        <v>327</v>
      </c>
      <c r="CT220" s="325">
        <f t="shared" si="227"/>
        <v>287</v>
      </c>
      <c r="CU220" s="325">
        <f t="shared" si="227"/>
        <v>287</v>
      </c>
      <c r="CV220" s="325">
        <f t="shared" si="227"/>
        <v>302</v>
      </c>
      <c r="CW220" s="325">
        <f t="shared" si="227"/>
        <v>300</v>
      </c>
      <c r="CX220" s="325">
        <f t="shared" si="227"/>
        <v>301</v>
      </c>
      <c r="CY220" s="325">
        <f t="shared" si="227"/>
        <v>298</v>
      </c>
      <c r="CZ220" s="325">
        <f t="shared" si="227"/>
        <v>282</v>
      </c>
      <c r="DA220" s="325">
        <f t="shared" si="227"/>
        <v>290</v>
      </c>
      <c r="DB220" s="325">
        <f t="shared" si="227"/>
        <v>288</v>
      </c>
      <c r="DC220" s="325">
        <f t="shared" si="227"/>
        <v>287</v>
      </c>
      <c r="DD220" s="325">
        <f t="shared" si="227"/>
        <v>273</v>
      </c>
      <c r="DE220" s="325">
        <f t="shared" si="227"/>
        <v>310</v>
      </c>
      <c r="DF220" s="325">
        <f t="shared" si="227"/>
        <v>322.5</v>
      </c>
      <c r="DG220" s="325">
        <f t="shared" si="227"/>
        <v>335</v>
      </c>
      <c r="DH220" s="325">
        <f t="shared" si="227"/>
        <v>308</v>
      </c>
      <c r="DI220" s="325">
        <f t="shared" si="227"/>
        <v>294</v>
      </c>
      <c r="DJ220" s="325">
        <f t="shared" si="227"/>
        <v>290</v>
      </c>
      <c r="DK220" s="325">
        <f t="shared" si="227"/>
        <v>281</v>
      </c>
      <c r="DL220" s="325">
        <f t="shared" si="227"/>
        <v>273</v>
      </c>
      <c r="DM220" s="325">
        <f t="shared" si="227"/>
        <v>252</v>
      </c>
      <c r="DN220" s="325">
        <f t="shared" si="227"/>
        <v>245</v>
      </c>
      <c r="DO220" s="325">
        <f t="shared" si="227"/>
        <v>243</v>
      </c>
      <c r="DP220" s="325">
        <f t="shared" si="227"/>
        <v>214</v>
      </c>
      <c r="DQ220" s="325">
        <f t="shared" si="227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228">SUM(DT196:DT219)</f>
        <v>197</v>
      </c>
      <c r="DU220" s="396">
        <f t="shared" si="228"/>
        <v>198</v>
      </c>
      <c r="DV220" s="396">
        <f t="shared" si="228"/>
        <v>218</v>
      </c>
      <c r="DW220" s="396">
        <f t="shared" si="228"/>
        <v>230</v>
      </c>
      <c r="DX220" s="395">
        <f t="shared" si="228"/>
        <v>223</v>
      </c>
      <c r="DY220" s="395">
        <f t="shared" si="228"/>
        <v>201</v>
      </c>
      <c r="DZ220" s="395">
        <f t="shared" si="228"/>
        <v>217</v>
      </c>
      <c r="EA220" s="395">
        <f t="shared" si="228"/>
        <v>222</v>
      </c>
      <c r="EB220" s="395">
        <f t="shared" si="228"/>
        <v>218</v>
      </c>
      <c r="EC220" s="395">
        <f t="shared" si="228"/>
        <v>207</v>
      </c>
      <c r="ED220" s="396">
        <f t="shared" si="228"/>
        <v>225</v>
      </c>
      <c r="EE220" s="396">
        <f t="shared" si="228"/>
        <v>212</v>
      </c>
      <c r="EF220" s="396">
        <f t="shared" si="228"/>
        <v>210</v>
      </c>
      <c r="EG220" s="396">
        <f t="shared" si="228"/>
        <v>208</v>
      </c>
      <c r="EH220" s="396">
        <f t="shared" si="228"/>
        <v>208</v>
      </c>
      <c r="EI220" s="396">
        <f t="shared" si="228"/>
        <v>201</v>
      </c>
      <c r="EJ220" s="396">
        <f t="shared" si="228"/>
        <v>208</v>
      </c>
      <c r="EK220" s="396">
        <f t="shared" si="228"/>
        <v>227</v>
      </c>
      <c r="EL220" s="396">
        <f t="shared" si="228"/>
        <v>222</v>
      </c>
      <c r="EM220" s="396">
        <f t="shared" ref="EM220:ET220" si="229">SUM(EM196:EM219)</f>
        <v>232</v>
      </c>
      <c r="EN220" s="396">
        <f t="shared" si="229"/>
        <v>221</v>
      </c>
      <c r="EO220" s="396">
        <f t="shared" si="229"/>
        <v>215</v>
      </c>
      <c r="EP220" s="396">
        <f t="shared" si="229"/>
        <v>197</v>
      </c>
      <c r="EQ220" s="396">
        <f t="shared" si="229"/>
        <v>205</v>
      </c>
      <c r="ER220" s="396">
        <f t="shared" si="229"/>
        <v>194</v>
      </c>
      <c r="ES220" s="396">
        <f t="shared" si="229"/>
        <v>209</v>
      </c>
      <c r="ET220" s="396">
        <f t="shared" si="229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230">SUM(EZ196:EZ219)</f>
        <v>161</v>
      </c>
      <c r="FA220" s="396">
        <f t="shared" si="230"/>
        <v>157</v>
      </c>
      <c r="FB220" s="396">
        <f t="shared" si="230"/>
        <v>167</v>
      </c>
      <c r="FC220" s="396">
        <f t="shared" si="230"/>
        <v>176</v>
      </c>
      <c r="FD220" s="396">
        <f t="shared" si="230"/>
        <v>184</v>
      </c>
      <c r="FE220" s="418">
        <f t="shared" si="230"/>
        <v>186</v>
      </c>
      <c r="FF220" s="396">
        <f t="shared" ref="FF220:HQ220" si="231">SUM(FF196:FF219)</f>
        <v>201</v>
      </c>
      <c r="FG220" s="396">
        <f t="shared" si="231"/>
        <v>223</v>
      </c>
      <c r="FH220" s="396">
        <f t="shared" si="231"/>
        <v>213</v>
      </c>
      <c r="FI220" s="395">
        <f t="shared" si="231"/>
        <v>189</v>
      </c>
      <c r="FJ220" s="395">
        <f t="shared" si="231"/>
        <v>192</v>
      </c>
      <c r="FK220" s="395">
        <f t="shared" si="231"/>
        <v>207</v>
      </c>
      <c r="FL220" s="395">
        <f t="shared" si="231"/>
        <v>190</v>
      </c>
      <c r="FM220" s="395">
        <f t="shared" si="231"/>
        <v>188</v>
      </c>
      <c r="FN220" s="395">
        <f t="shared" si="231"/>
        <v>186</v>
      </c>
      <c r="FO220" s="395">
        <f t="shared" si="231"/>
        <v>172</v>
      </c>
      <c r="FP220" s="395">
        <f t="shared" si="231"/>
        <v>182</v>
      </c>
      <c r="FQ220" s="395">
        <f t="shared" si="231"/>
        <v>166</v>
      </c>
      <c r="FR220" s="395">
        <f t="shared" si="231"/>
        <v>179</v>
      </c>
      <c r="FS220" s="395">
        <f t="shared" si="231"/>
        <v>174</v>
      </c>
      <c r="FT220" s="395">
        <f t="shared" si="231"/>
        <v>168</v>
      </c>
      <c r="FU220" s="395">
        <f t="shared" si="231"/>
        <v>156</v>
      </c>
      <c r="FV220" s="395">
        <f t="shared" si="231"/>
        <v>164</v>
      </c>
      <c r="FW220" s="395">
        <f t="shared" si="231"/>
        <v>122</v>
      </c>
      <c r="FX220" s="395">
        <f t="shared" si="231"/>
        <v>147</v>
      </c>
      <c r="FY220" s="395">
        <f t="shared" si="231"/>
        <v>150</v>
      </c>
      <c r="FZ220" s="395">
        <f t="shared" si="231"/>
        <v>155</v>
      </c>
      <c r="GA220" s="395">
        <f t="shared" si="231"/>
        <v>182</v>
      </c>
      <c r="GB220" s="395">
        <f t="shared" si="231"/>
        <v>188</v>
      </c>
      <c r="GC220" s="395">
        <f t="shared" si="231"/>
        <v>174</v>
      </c>
      <c r="GD220" s="395">
        <f t="shared" si="231"/>
        <v>183</v>
      </c>
      <c r="GE220" s="395">
        <f t="shared" si="231"/>
        <v>197</v>
      </c>
      <c r="GF220" s="395">
        <f t="shared" si="231"/>
        <v>210</v>
      </c>
      <c r="GG220" s="395">
        <f t="shared" si="231"/>
        <v>213</v>
      </c>
      <c r="GH220" s="395">
        <f t="shared" si="231"/>
        <v>202</v>
      </c>
      <c r="GI220" s="395">
        <f t="shared" si="231"/>
        <v>207</v>
      </c>
      <c r="GJ220" s="395">
        <f t="shared" si="231"/>
        <v>209</v>
      </c>
      <c r="GK220" s="395">
        <f t="shared" si="231"/>
        <v>214</v>
      </c>
      <c r="GL220" s="395">
        <f t="shared" si="231"/>
        <v>209</v>
      </c>
      <c r="GM220" s="395">
        <f t="shared" si="231"/>
        <v>219</v>
      </c>
      <c r="GN220" s="395">
        <f t="shared" si="231"/>
        <v>230</v>
      </c>
      <c r="GO220" s="395">
        <f t="shared" si="231"/>
        <v>239</v>
      </c>
      <c r="GP220" s="395">
        <f t="shared" si="231"/>
        <v>235</v>
      </c>
      <c r="GQ220" s="395">
        <f t="shared" si="231"/>
        <v>217</v>
      </c>
      <c r="GR220" s="395">
        <f t="shared" si="231"/>
        <v>249</v>
      </c>
      <c r="GS220" s="395">
        <f t="shared" si="231"/>
        <v>257</v>
      </c>
      <c r="GT220" s="395">
        <f t="shared" si="231"/>
        <v>286</v>
      </c>
      <c r="GU220" s="395">
        <f t="shared" si="231"/>
        <v>276</v>
      </c>
      <c r="GV220" s="395">
        <f t="shared" si="231"/>
        <v>275</v>
      </c>
      <c r="GW220" s="395">
        <f t="shared" si="231"/>
        <v>276</v>
      </c>
      <c r="GX220" s="395">
        <f t="shared" si="231"/>
        <v>283</v>
      </c>
      <c r="GY220" s="395">
        <f t="shared" si="231"/>
        <v>299</v>
      </c>
      <c r="GZ220" s="395">
        <f t="shared" si="231"/>
        <v>288</v>
      </c>
      <c r="HA220" s="395">
        <f t="shared" si="231"/>
        <v>297</v>
      </c>
      <c r="HB220" s="395">
        <f t="shared" si="231"/>
        <v>300</v>
      </c>
      <c r="HC220" s="395">
        <f t="shared" si="231"/>
        <v>284</v>
      </c>
      <c r="HD220" s="395">
        <f t="shared" si="231"/>
        <v>253</v>
      </c>
      <c r="HE220" s="395">
        <f t="shared" si="231"/>
        <v>266</v>
      </c>
      <c r="HF220" s="395">
        <f t="shared" si="231"/>
        <v>281</v>
      </c>
      <c r="HG220" s="395">
        <f t="shared" si="231"/>
        <v>372</v>
      </c>
      <c r="HH220" s="395">
        <f t="shared" si="231"/>
        <v>373</v>
      </c>
      <c r="HI220" s="395">
        <f t="shared" si="231"/>
        <v>381</v>
      </c>
      <c r="HJ220" s="395">
        <f t="shared" si="231"/>
        <v>298</v>
      </c>
      <c r="HK220" s="395">
        <f t="shared" si="231"/>
        <v>311</v>
      </c>
      <c r="HL220" s="395">
        <f t="shared" si="231"/>
        <v>267</v>
      </c>
      <c r="HM220" s="395">
        <f t="shared" si="231"/>
        <v>247</v>
      </c>
      <c r="HN220" s="395">
        <f t="shared" si="231"/>
        <v>237</v>
      </c>
      <c r="HO220" s="395">
        <f t="shared" si="231"/>
        <v>249</v>
      </c>
      <c r="HP220" s="395">
        <f t="shared" si="231"/>
        <v>228</v>
      </c>
      <c r="HQ220" s="395">
        <f t="shared" si="231"/>
        <v>220</v>
      </c>
      <c r="HR220" s="395">
        <f t="shared" ref="HR220:KC220" si="232">SUM(HR196:HR219)</f>
        <v>232</v>
      </c>
      <c r="HS220" s="395">
        <f t="shared" si="232"/>
        <v>238</v>
      </c>
      <c r="HT220" s="395">
        <f t="shared" si="232"/>
        <v>247</v>
      </c>
      <c r="HU220" s="395">
        <f t="shared" si="232"/>
        <v>234</v>
      </c>
      <c r="HV220" s="395">
        <f t="shared" si="232"/>
        <v>222</v>
      </c>
      <c r="HW220" s="395">
        <f t="shared" si="232"/>
        <v>234</v>
      </c>
      <c r="HX220" s="395">
        <f t="shared" si="232"/>
        <v>227</v>
      </c>
      <c r="HY220" s="395">
        <f t="shared" si="232"/>
        <v>220</v>
      </c>
      <c r="HZ220" s="395">
        <f t="shared" si="232"/>
        <v>234</v>
      </c>
      <c r="IA220" s="395">
        <f t="shared" si="232"/>
        <v>212</v>
      </c>
      <c r="IB220" s="395">
        <f t="shared" si="232"/>
        <v>206</v>
      </c>
      <c r="IC220" s="395">
        <f t="shared" si="232"/>
        <v>206</v>
      </c>
      <c r="ID220" s="395">
        <f t="shared" si="232"/>
        <v>218</v>
      </c>
      <c r="IE220" s="395">
        <f t="shared" si="232"/>
        <v>231</v>
      </c>
      <c r="IF220" s="395">
        <f t="shared" si="232"/>
        <v>241</v>
      </c>
      <c r="IG220" s="395">
        <f t="shared" si="232"/>
        <v>236</v>
      </c>
      <c r="IH220" s="395">
        <f t="shared" si="232"/>
        <v>234</v>
      </c>
      <c r="II220" s="395">
        <f t="shared" si="232"/>
        <v>243</v>
      </c>
      <c r="IJ220" s="395">
        <f t="shared" si="232"/>
        <v>220</v>
      </c>
      <c r="IK220" s="395">
        <f t="shared" si="232"/>
        <v>246</v>
      </c>
      <c r="IL220" s="395">
        <f t="shared" si="232"/>
        <v>242</v>
      </c>
      <c r="IM220" s="395">
        <f t="shared" si="232"/>
        <v>241</v>
      </c>
      <c r="IN220" s="446">
        <f t="shared" si="232"/>
        <v>232.5</v>
      </c>
      <c r="IO220" s="395">
        <f t="shared" si="232"/>
        <v>224</v>
      </c>
      <c r="IP220" s="395">
        <f t="shared" si="232"/>
        <v>224</v>
      </c>
      <c r="IQ220" s="395">
        <f t="shared" si="232"/>
        <v>199</v>
      </c>
      <c r="IR220" s="395">
        <f t="shared" si="232"/>
        <v>193</v>
      </c>
      <c r="IS220" s="395">
        <f t="shared" si="232"/>
        <v>193</v>
      </c>
      <c r="IT220" s="395">
        <f t="shared" si="232"/>
        <v>183</v>
      </c>
      <c r="IU220" s="395">
        <f t="shared" si="232"/>
        <v>169</v>
      </c>
      <c r="IV220" s="395">
        <f t="shared" si="232"/>
        <v>162</v>
      </c>
      <c r="IW220" s="395">
        <f t="shared" si="232"/>
        <v>169</v>
      </c>
      <c r="IX220" s="395">
        <f t="shared" si="232"/>
        <v>192</v>
      </c>
      <c r="IY220" s="395">
        <f t="shared" si="232"/>
        <v>200</v>
      </c>
      <c r="IZ220" s="395">
        <f t="shared" si="232"/>
        <v>198</v>
      </c>
      <c r="JA220" s="395">
        <f t="shared" si="232"/>
        <v>191</v>
      </c>
      <c r="JB220" s="395">
        <f t="shared" si="232"/>
        <v>190</v>
      </c>
      <c r="JC220" s="446">
        <f t="shared" si="232"/>
        <v>186.5</v>
      </c>
      <c r="JD220" s="395">
        <f t="shared" si="232"/>
        <v>186</v>
      </c>
      <c r="JE220" s="395">
        <f t="shared" si="232"/>
        <v>213</v>
      </c>
      <c r="JF220" s="458">
        <f t="shared" si="232"/>
        <v>217.5</v>
      </c>
      <c r="JG220" s="395">
        <f t="shared" si="232"/>
        <v>222</v>
      </c>
      <c r="JH220" s="395">
        <f t="shared" si="232"/>
        <v>217</v>
      </c>
      <c r="JI220" s="395">
        <f t="shared" si="232"/>
        <v>210</v>
      </c>
      <c r="JJ220" s="395">
        <f t="shared" si="232"/>
        <v>207</v>
      </c>
      <c r="JK220" s="395">
        <f t="shared" si="232"/>
        <v>205</v>
      </c>
      <c r="JL220" s="395">
        <f t="shared" si="232"/>
        <v>200</v>
      </c>
      <c r="JM220" s="395">
        <f t="shared" si="232"/>
        <v>199</v>
      </c>
      <c r="JN220" s="446">
        <f t="shared" si="232"/>
        <v>209.5</v>
      </c>
      <c r="JO220" s="395">
        <f t="shared" si="232"/>
        <v>220</v>
      </c>
      <c r="JP220" s="395">
        <f t="shared" si="232"/>
        <v>210</v>
      </c>
      <c r="JQ220" s="395">
        <f t="shared" si="232"/>
        <v>189</v>
      </c>
      <c r="JR220" s="395">
        <f t="shared" si="232"/>
        <v>198</v>
      </c>
      <c r="JS220" s="395">
        <f t="shared" si="232"/>
        <v>201</v>
      </c>
      <c r="JT220" s="395">
        <f t="shared" si="232"/>
        <v>219</v>
      </c>
      <c r="JU220" s="395">
        <f t="shared" si="232"/>
        <v>192</v>
      </c>
      <c r="JV220" s="446">
        <f t="shared" si="232"/>
        <v>193.5</v>
      </c>
      <c r="JW220" s="395">
        <f t="shared" si="232"/>
        <v>195</v>
      </c>
      <c r="JX220" s="395">
        <f t="shared" si="232"/>
        <v>174</v>
      </c>
      <c r="JY220" s="395">
        <f t="shared" si="232"/>
        <v>160</v>
      </c>
      <c r="JZ220" s="395">
        <f t="shared" si="232"/>
        <v>160</v>
      </c>
      <c r="KA220" s="395">
        <f t="shared" si="232"/>
        <v>170</v>
      </c>
      <c r="KB220" s="395">
        <f t="shared" si="232"/>
        <v>188</v>
      </c>
      <c r="KC220" s="395">
        <f t="shared" si="232"/>
        <v>181</v>
      </c>
      <c r="KD220" s="395">
        <f t="shared" ref="KD220:MO220" si="233">SUM(KD196:KD219)</f>
        <v>188</v>
      </c>
      <c r="KE220" s="395">
        <f t="shared" si="233"/>
        <v>179</v>
      </c>
      <c r="KF220" s="395">
        <f t="shared" si="233"/>
        <v>187</v>
      </c>
      <c r="KG220" s="395">
        <f t="shared" si="233"/>
        <v>191</v>
      </c>
      <c r="KH220" s="395">
        <f t="shared" si="233"/>
        <v>188</v>
      </c>
      <c r="KI220" s="395">
        <f t="shared" si="233"/>
        <v>177</v>
      </c>
      <c r="KJ220" s="395">
        <f t="shared" si="233"/>
        <v>183</v>
      </c>
      <c r="KK220" s="395">
        <f t="shared" si="233"/>
        <v>186</v>
      </c>
      <c r="KL220" s="395">
        <f t="shared" si="233"/>
        <v>192</v>
      </c>
      <c r="KM220" s="395">
        <f t="shared" si="233"/>
        <v>172</v>
      </c>
      <c r="KN220" s="395">
        <f t="shared" si="233"/>
        <v>181</v>
      </c>
      <c r="KO220" s="395">
        <f t="shared" si="233"/>
        <v>181</v>
      </c>
      <c r="KP220" s="395">
        <f t="shared" si="233"/>
        <v>206</v>
      </c>
      <c r="KQ220" s="395">
        <f t="shared" si="233"/>
        <v>207</v>
      </c>
      <c r="KR220" s="395">
        <f t="shared" si="233"/>
        <v>205</v>
      </c>
      <c r="KS220" s="395">
        <f t="shared" si="233"/>
        <v>205</v>
      </c>
      <c r="KT220" s="395">
        <f t="shared" si="233"/>
        <v>222</v>
      </c>
      <c r="KU220" s="395">
        <f t="shared" si="233"/>
        <v>212</v>
      </c>
      <c r="KV220" s="395">
        <f t="shared" si="233"/>
        <v>184</v>
      </c>
      <c r="KW220" s="395">
        <f t="shared" si="233"/>
        <v>196</v>
      </c>
      <c r="KX220" s="395">
        <f t="shared" si="233"/>
        <v>203</v>
      </c>
      <c r="KY220" s="395">
        <f t="shared" si="233"/>
        <v>200</v>
      </c>
      <c r="KZ220" s="395">
        <f t="shared" si="233"/>
        <v>221</v>
      </c>
      <c r="LA220" s="395">
        <f t="shared" si="233"/>
        <v>233</v>
      </c>
      <c r="LB220" s="395">
        <f t="shared" si="233"/>
        <v>246</v>
      </c>
      <c r="LC220" s="395">
        <f t="shared" si="233"/>
        <v>235</v>
      </c>
      <c r="LD220" s="395">
        <f t="shared" si="233"/>
        <v>223</v>
      </c>
      <c r="LE220" s="395">
        <f t="shared" si="233"/>
        <v>213</v>
      </c>
      <c r="LF220" s="395">
        <f t="shared" si="233"/>
        <v>249</v>
      </c>
      <c r="LG220" s="395">
        <f t="shared" si="233"/>
        <v>253</v>
      </c>
      <c r="LH220" s="395">
        <f t="shared" si="233"/>
        <v>227</v>
      </c>
      <c r="LI220" s="395">
        <f t="shared" si="233"/>
        <v>209</v>
      </c>
      <c r="LJ220" s="395">
        <f t="shared" si="233"/>
        <v>205</v>
      </c>
      <c r="LK220" s="395">
        <f t="shared" si="233"/>
        <v>203</v>
      </c>
      <c r="LL220" s="395">
        <f t="shared" si="233"/>
        <v>200</v>
      </c>
      <c r="LM220" s="395">
        <f t="shared" si="233"/>
        <v>195</v>
      </c>
      <c r="LN220" s="395">
        <f t="shared" si="233"/>
        <v>184</v>
      </c>
      <c r="LO220" s="395">
        <f t="shared" si="233"/>
        <v>185</v>
      </c>
      <c r="LP220" s="395">
        <f t="shared" si="233"/>
        <v>190</v>
      </c>
      <c r="LQ220" s="395">
        <f t="shared" si="233"/>
        <v>188</v>
      </c>
      <c r="LR220" s="395">
        <f t="shared" si="233"/>
        <v>193</v>
      </c>
      <c r="LS220" s="395">
        <f t="shared" si="233"/>
        <v>203</v>
      </c>
      <c r="LT220" s="395">
        <f t="shared" si="233"/>
        <v>197</v>
      </c>
      <c r="LU220" s="395">
        <f t="shared" si="233"/>
        <v>168</v>
      </c>
      <c r="LV220" s="395">
        <f t="shared" si="233"/>
        <v>182</v>
      </c>
      <c r="LW220" s="395">
        <f t="shared" si="233"/>
        <v>196</v>
      </c>
      <c r="LX220" s="395">
        <f t="shared" si="233"/>
        <v>202</v>
      </c>
      <c r="LY220" s="395">
        <f t="shared" si="233"/>
        <v>194</v>
      </c>
      <c r="LZ220" s="395">
        <f t="shared" si="233"/>
        <v>166</v>
      </c>
      <c r="MA220" s="395">
        <f t="shared" si="233"/>
        <v>155</v>
      </c>
      <c r="MB220" s="395">
        <f t="shared" si="233"/>
        <v>161</v>
      </c>
      <c r="MC220" s="395">
        <f t="shared" si="233"/>
        <v>161</v>
      </c>
      <c r="MD220" s="395">
        <f t="shared" si="233"/>
        <v>148</v>
      </c>
      <c r="ME220" s="395">
        <f t="shared" si="233"/>
        <v>148</v>
      </c>
      <c r="MF220" s="395">
        <f t="shared" si="233"/>
        <v>146</v>
      </c>
      <c r="MG220" s="395">
        <f t="shared" si="233"/>
        <v>152</v>
      </c>
      <c r="MH220" s="395">
        <f t="shared" si="233"/>
        <v>161</v>
      </c>
      <c r="MI220" s="395">
        <f t="shared" si="233"/>
        <v>169</v>
      </c>
      <c r="MJ220" s="395">
        <f t="shared" si="233"/>
        <v>161</v>
      </c>
      <c r="MK220" s="395">
        <f t="shared" si="233"/>
        <v>166</v>
      </c>
      <c r="ML220" s="395">
        <f t="shared" si="233"/>
        <v>162</v>
      </c>
      <c r="MM220" s="395">
        <f t="shared" si="233"/>
        <v>157</v>
      </c>
      <c r="MN220" s="395">
        <f t="shared" si="233"/>
        <v>157</v>
      </c>
      <c r="MO220" s="395">
        <f t="shared" si="233"/>
        <v>168</v>
      </c>
      <c r="MP220" s="395">
        <f t="shared" ref="MP220" si="234">SUM(MP196:MP219)</f>
        <v>169</v>
      </c>
      <c r="MQ220" s="395">
        <f t="shared" ref="MQ220:PB220" si="235">SUM(MQ196:MQ219)</f>
        <v>141</v>
      </c>
      <c r="MR220" s="395">
        <f t="shared" si="235"/>
        <v>150</v>
      </c>
      <c r="MS220" s="395">
        <f t="shared" si="235"/>
        <v>171</v>
      </c>
      <c r="MT220" s="395">
        <f t="shared" si="235"/>
        <v>182</v>
      </c>
      <c r="MU220" s="395">
        <f t="shared" si="235"/>
        <v>186</v>
      </c>
      <c r="MV220" s="395">
        <f t="shared" si="235"/>
        <v>185</v>
      </c>
      <c r="MW220" s="395">
        <f t="shared" si="235"/>
        <v>173</v>
      </c>
      <c r="MX220" s="395">
        <f t="shared" si="235"/>
        <v>160</v>
      </c>
      <c r="MY220" s="395">
        <f t="shared" si="235"/>
        <v>145</v>
      </c>
      <c r="MZ220" s="395">
        <f t="shared" si="235"/>
        <v>134</v>
      </c>
      <c r="NA220" s="395">
        <f t="shared" si="235"/>
        <v>142</v>
      </c>
      <c r="NB220" s="395">
        <f t="shared" si="235"/>
        <v>144</v>
      </c>
      <c r="NC220" s="395">
        <f t="shared" si="235"/>
        <v>130</v>
      </c>
      <c r="ND220" s="395">
        <f t="shared" si="235"/>
        <v>134</v>
      </c>
      <c r="NE220" s="395">
        <f t="shared" si="235"/>
        <v>151</v>
      </c>
      <c r="NF220" s="395">
        <f t="shared" si="235"/>
        <v>174</v>
      </c>
      <c r="NG220" s="395">
        <f t="shared" si="235"/>
        <v>175</v>
      </c>
      <c r="NH220" s="395">
        <f t="shared" si="235"/>
        <v>177</v>
      </c>
      <c r="NI220" s="395">
        <f t="shared" si="235"/>
        <v>153</v>
      </c>
      <c r="NJ220" s="395">
        <f t="shared" si="235"/>
        <v>152</v>
      </c>
      <c r="NK220" s="395">
        <f t="shared" si="235"/>
        <v>167</v>
      </c>
      <c r="NL220" s="395">
        <f t="shared" si="235"/>
        <v>159</v>
      </c>
      <c r="NM220" s="395">
        <f t="shared" si="235"/>
        <v>141</v>
      </c>
      <c r="NN220" s="395">
        <f t="shared" si="235"/>
        <v>128</v>
      </c>
      <c r="NO220" s="395">
        <f t="shared" si="235"/>
        <v>112</v>
      </c>
      <c r="NP220" s="395">
        <f t="shared" si="235"/>
        <v>105</v>
      </c>
      <c r="NQ220" s="395">
        <f t="shared" si="235"/>
        <v>106</v>
      </c>
      <c r="NR220" s="395">
        <f t="shared" si="235"/>
        <v>121</v>
      </c>
      <c r="NS220" s="395">
        <f t="shared" si="235"/>
        <v>123</v>
      </c>
      <c r="NT220" s="395">
        <f t="shared" si="235"/>
        <v>119</v>
      </c>
      <c r="NU220" s="395">
        <f t="shared" si="235"/>
        <v>110</v>
      </c>
      <c r="NV220" s="395">
        <f t="shared" si="235"/>
        <v>104</v>
      </c>
      <c r="NW220" s="395">
        <f t="shared" si="235"/>
        <v>121</v>
      </c>
      <c r="NX220" s="395">
        <f t="shared" si="235"/>
        <v>130</v>
      </c>
      <c r="NY220" s="395">
        <f t="shared" si="235"/>
        <v>115</v>
      </c>
      <c r="NZ220" s="395">
        <f t="shared" si="235"/>
        <v>109</v>
      </c>
      <c r="OA220" s="395">
        <f t="shared" si="235"/>
        <v>108</v>
      </c>
      <c r="OB220" s="395">
        <f t="shared" si="235"/>
        <v>113</v>
      </c>
      <c r="OC220" s="395">
        <f t="shared" si="235"/>
        <v>125</v>
      </c>
      <c r="OD220" s="395">
        <f t="shared" si="235"/>
        <v>122</v>
      </c>
      <c r="OE220" s="395">
        <f t="shared" si="235"/>
        <v>120</v>
      </c>
      <c r="OF220" s="395">
        <f t="shared" si="235"/>
        <v>126</v>
      </c>
      <c r="OG220" s="395">
        <f t="shared" si="235"/>
        <v>143</v>
      </c>
      <c r="OH220" s="395">
        <f t="shared" si="235"/>
        <v>136</v>
      </c>
      <c r="OI220" s="395">
        <f t="shared" si="235"/>
        <v>136</v>
      </c>
      <c r="OJ220" s="395">
        <f t="shared" si="235"/>
        <v>136</v>
      </c>
      <c r="OK220" s="395">
        <f t="shared" si="235"/>
        <v>140</v>
      </c>
      <c r="OL220" s="395">
        <f t="shared" si="235"/>
        <v>142</v>
      </c>
      <c r="OM220" s="395">
        <f t="shared" si="235"/>
        <v>146</v>
      </c>
      <c r="ON220" s="395">
        <f t="shared" si="235"/>
        <v>137</v>
      </c>
      <c r="OO220" s="395">
        <f t="shared" si="235"/>
        <v>136</v>
      </c>
      <c r="OP220" s="395">
        <f t="shared" si="235"/>
        <v>141</v>
      </c>
      <c r="OQ220" s="395">
        <f t="shared" si="235"/>
        <v>144</v>
      </c>
      <c r="OR220" s="395">
        <f t="shared" si="235"/>
        <v>132</v>
      </c>
      <c r="OS220" s="395">
        <f t="shared" si="235"/>
        <v>153</v>
      </c>
      <c r="OT220" s="395">
        <f t="shared" si="235"/>
        <v>159</v>
      </c>
      <c r="OU220" s="395">
        <f t="shared" si="235"/>
        <v>159</v>
      </c>
      <c r="OV220" s="395">
        <f t="shared" si="235"/>
        <v>158</v>
      </c>
      <c r="OW220" s="395">
        <f t="shared" si="235"/>
        <v>148</v>
      </c>
      <c r="OX220" s="395">
        <f t="shared" si="235"/>
        <v>150</v>
      </c>
      <c r="OY220" s="395">
        <f t="shared" si="235"/>
        <v>162.5</v>
      </c>
      <c r="OZ220" s="395">
        <f t="shared" si="235"/>
        <v>175</v>
      </c>
      <c r="PA220" s="395">
        <f t="shared" si="235"/>
        <v>167</v>
      </c>
      <c r="PB220" s="395">
        <f t="shared" si="235"/>
        <v>167</v>
      </c>
      <c r="PC220" s="395">
        <f t="shared" ref="PC220:PT220" si="236">SUM(PC196:PC219)</f>
        <v>164</v>
      </c>
      <c r="PD220" s="395">
        <f t="shared" si="236"/>
        <v>130</v>
      </c>
      <c r="PE220" s="395">
        <f t="shared" si="236"/>
        <v>125</v>
      </c>
      <c r="PF220" s="395">
        <f t="shared" si="236"/>
        <v>140</v>
      </c>
      <c r="PG220" s="395">
        <f t="shared" si="236"/>
        <v>147.5</v>
      </c>
      <c r="PH220" s="395">
        <f t="shared" si="236"/>
        <v>155</v>
      </c>
      <c r="PI220" s="395">
        <f t="shared" si="236"/>
        <v>150</v>
      </c>
      <c r="PJ220" s="395">
        <f t="shared" si="236"/>
        <v>150.5</v>
      </c>
      <c r="PK220" s="395">
        <f t="shared" si="236"/>
        <v>151</v>
      </c>
      <c r="PL220" s="395">
        <f t="shared" si="236"/>
        <v>138</v>
      </c>
      <c r="PM220" s="395">
        <f t="shared" si="236"/>
        <v>133</v>
      </c>
      <c r="PN220" s="395">
        <f t="shared" si="236"/>
        <v>145</v>
      </c>
      <c r="PO220" s="395">
        <f t="shared" si="236"/>
        <v>146</v>
      </c>
      <c r="PP220" s="395">
        <f t="shared" si="236"/>
        <v>159</v>
      </c>
      <c r="PQ220" s="395">
        <f t="shared" si="236"/>
        <v>145</v>
      </c>
      <c r="PR220" s="395">
        <f t="shared" si="236"/>
        <v>133</v>
      </c>
      <c r="PS220" s="395">
        <f t="shared" si="236"/>
        <v>130</v>
      </c>
      <c r="PT220" s="395">
        <f t="shared" si="236"/>
        <v>118</v>
      </c>
      <c r="PU220" s="478">
        <f t="shared" ref="PU220:QA220" si="237">SUM(PU196:PU219)</f>
        <v>116</v>
      </c>
      <c r="PV220" s="478">
        <f t="shared" si="237"/>
        <v>110</v>
      </c>
      <c r="PW220" s="478">
        <f t="shared" si="237"/>
        <v>108</v>
      </c>
      <c r="PX220" s="478">
        <f t="shared" si="237"/>
        <v>121</v>
      </c>
      <c r="PY220" s="478">
        <f t="shared" si="237"/>
        <v>113</v>
      </c>
      <c r="PZ220" s="478">
        <f t="shared" si="237"/>
        <v>94</v>
      </c>
      <c r="QA220" s="478">
        <f t="shared" si="237"/>
        <v>95</v>
      </c>
      <c r="QB220" s="478">
        <f t="shared" ref="QB220:QG220" si="238">SUM(QB196:QB219)</f>
        <v>98</v>
      </c>
      <c r="QC220" s="478">
        <f t="shared" si="238"/>
        <v>107</v>
      </c>
      <c r="QD220" s="478">
        <f t="shared" si="238"/>
        <v>105</v>
      </c>
      <c r="QE220" s="478">
        <f t="shared" si="238"/>
        <v>90</v>
      </c>
      <c r="QF220" s="478">
        <f t="shared" si="238"/>
        <v>96</v>
      </c>
      <c r="QG220" s="478">
        <f t="shared" si="238"/>
        <v>98</v>
      </c>
      <c r="QH220" s="478">
        <f t="shared" ref="QH220:QM220" si="239">SUM(QH196:QH219)</f>
        <v>110</v>
      </c>
      <c r="QI220" s="478">
        <f t="shared" si="239"/>
        <v>110</v>
      </c>
      <c r="QJ220" s="478">
        <f t="shared" si="239"/>
        <v>109</v>
      </c>
      <c r="QK220" s="478">
        <f t="shared" si="239"/>
        <v>105</v>
      </c>
      <c r="QL220" s="478">
        <f t="shared" si="239"/>
        <v>93</v>
      </c>
      <c r="QM220" s="478">
        <f t="shared" si="239"/>
        <v>84</v>
      </c>
      <c r="QN220" s="478">
        <f>SUM(QN196:QN219)</f>
        <v>74</v>
      </c>
      <c r="QO220" s="478">
        <f>SUM(QO196:QO219)</f>
        <v>81</v>
      </c>
      <c r="QP220" s="478">
        <f>SUM(QP196:QP219)</f>
        <v>76</v>
      </c>
      <c r="QQ220" s="478">
        <f>SUM(QQ196:QQ219)</f>
        <v>76</v>
      </c>
      <c r="QR220" s="478">
        <f>SUM(QR196:QR219)</f>
        <v>73</v>
      </c>
    </row>
    <row r="221" spans="1:460" s="144" customFormat="1" x14ac:dyDescent="0.2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460" s="144" customFormat="1" x14ac:dyDescent="0.2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460" x14ac:dyDescent="0.2">
      <c r="B223" s="1">
        <v>1</v>
      </c>
      <c r="C223" s="166">
        <f t="shared" ref="C223:C246" ca="1" si="240">OFFSET($F$222,$B223,$E$4)</f>
        <v>0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241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1">
        <f t="shared" ref="OY223:OY246" si="242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341">
        <f t="shared" ref="PG223:PG246" si="243">SUM(PF223+PH223)/2</f>
        <v>2</v>
      </c>
      <c r="PH223">
        <v>3</v>
      </c>
      <c r="PI223">
        <v>3</v>
      </c>
      <c r="PJ223" s="341">
        <f t="shared" ref="PJ223:PJ246" si="244">SUM(PI223+PK223)/2</f>
        <v>2.5</v>
      </c>
      <c r="PK223">
        <v>2</v>
      </c>
      <c r="PL223">
        <v>2</v>
      </c>
      <c r="PM223" s="473">
        <v>1</v>
      </c>
      <c r="PN223">
        <v>1</v>
      </c>
      <c r="PO223" s="473">
        <v>1</v>
      </c>
      <c r="PP223">
        <v>1</v>
      </c>
      <c r="PV223" s="473"/>
      <c r="PX223">
        <v>1</v>
      </c>
      <c r="PY223">
        <v>1</v>
      </c>
      <c r="QA223">
        <v>1</v>
      </c>
      <c r="QB223">
        <v>2</v>
      </c>
      <c r="QC223">
        <v>2</v>
      </c>
      <c r="QD223">
        <v>2</v>
      </c>
      <c r="QE223">
        <v>3</v>
      </c>
      <c r="QF223">
        <v>1</v>
      </c>
      <c r="QG223">
        <v>1</v>
      </c>
      <c r="QH223">
        <v>1</v>
      </c>
      <c r="QI223">
        <v>1</v>
      </c>
      <c r="QJ223">
        <v>1</v>
      </c>
      <c r="QK223">
        <v>1</v>
      </c>
      <c r="QL223">
        <v>1</v>
      </c>
      <c r="QM223">
        <v>1</v>
      </c>
      <c r="QN223">
        <v>1</v>
      </c>
      <c r="QO223">
        <v>1</v>
      </c>
      <c r="QP223">
        <v>1</v>
      </c>
    </row>
    <row r="224" spans="1:460" x14ac:dyDescent="0.2">
      <c r="A224" s="55"/>
      <c r="B224" s="1">
        <v>2</v>
      </c>
      <c r="C224" s="166">
        <f t="shared" ca="1" si="240"/>
        <v>2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241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245">(JB224+JD224)/2</f>
        <v>1</v>
      </c>
      <c r="JD224">
        <v>1</v>
      </c>
      <c r="JE224">
        <v>1</v>
      </c>
      <c r="JF224" s="362">
        <f t="shared" ref="JF224:JF246" si="246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247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248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1">
        <f t="shared" si="242"/>
        <v>0</v>
      </c>
      <c r="PG224" s="341">
        <f t="shared" si="243"/>
        <v>0</v>
      </c>
      <c r="PJ224" s="341">
        <f t="shared" si="244"/>
        <v>0</v>
      </c>
      <c r="PM224" s="473"/>
      <c r="PO224" s="473"/>
      <c r="PV224" s="473"/>
      <c r="QN224">
        <v>1</v>
      </c>
      <c r="QO224">
        <v>1</v>
      </c>
      <c r="QP224">
        <v>1</v>
      </c>
      <c r="QQ224">
        <v>1</v>
      </c>
      <c r="QR224">
        <v>2</v>
      </c>
    </row>
    <row r="225" spans="1:460" x14ac:dyDescent="0.2">
      <c r="B225" s="1">
        <v>3</v>
      </c>
      <c r="C225" s="166">
        <f t="shared" ca="1" si="240"/>
        <v>0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241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245"/>
        <v>0</v>
      </c>
      <c r="JD225">
        <v>0</v>
      </c>
      <c r="JE225">
        <v>0</v>
      </c>
      <c r="JF225" s="362">
        <f t="shared" si="246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247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248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1">
        <f t="shared" si="242"/>
        <v>0</v>
      </c>
      <c r="PB225">
        <v>1</v>
      </c>
      <c r="PC225">
        <v>1</v>
      </c>
      <c r="PD225">
        <v>1</v>
      </c>
      <c r="PE225">
        <v>1</v>
      </c>
      <c r="PG225" s="341">
        <f t="shared" si="243"/>
        <v>0.5</v>
      </c>
      <c r="PH225">
        <v>1</v>
      </c>
      <c r="PI225">
        <v>1</v>
      </c>
      <c r="PJ225" s="341">
        <f t="shared" si="244"/>
        <v>1</v>
      </c>
      <c r="PK225">
        <v>1</v>
      </c>
      <c r="PL225">
        <v>1</v>
      </c>
      <c r="PM225" s="473"/>
      <c r="PO225" s="473"/>
      <c r="PV225" s="473">
        <v>1</v>
      </c>
      <c r="PW225">
        <v>1</v>
      </c>
      <c r="PX225">
        <v>1</v>
      </c>
      <c r="PY225">
        <v>1</v>
      </c>
      <c r="PZ225">
        <v>1</v>
      </c>
    </row>
    <row r="226" spans="1:460" x14ac:dyDescent="0.2">
      <c r="A226" s="55"/>
      <c r="B226" s="1">
        <v>4</v>
      </c>
      <c r="C226" s="166">
        <f t="shared" ca="1" si="240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241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245"/>
        <v>4</v>
      </c>
      <c r="JD226">
        <v>4</v>
      </c>
      <c r="JE226">
        <v>2</v>
      </c>
      <c r="JF226" s="362">
        <f t="shared" si="246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247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248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1">
        <f t="shared" si="242"/>
        <v>0</v>
      </c>
      <c r="PG226" s="341">
        <f t="shared" si="243"/>
        <v>0</v>
      </c>
      <c r="PJ226" s="341">
        <f t="shared" si="244"/>
        <v>0</v>
      </c>
      <c r="PM226" s="473"/>
      <c r="PO226" s="473"/>
      <c r="PQ226">
        <v>1</v>
      </c>
      <c r="PR226">
        <v>1</v>
      </c>
      <c r="PS226">
        <v>1</v>
      </c>
      <c r="PT226">
        <v>1</v>
      </c>
      <c r="PU226">
        <v>1</v>
      </c>
      <c r="PV226" s="473">
        <v>1</v>
      </c>
      <c r="PW226">
        <v>1</v>
      </c>
      <c r="PX226">
        <v>1</v>
      </c>
      <c r="PY226">
        <v>1</v>
      </c>
      <c r="PZ226">
        <v>1</v>
      </c>
      <c r="QA226">
        <v>2</v>
      </c>
      <c r="QB226">
        <v>1</v>
      </c>
      <c r="QC226">
        <v>1</v>
      </c>
      <c r="QG226">
        <v>1</v>
      </c>
      <c r="QH226">
        <v>1</v>
      </c>
      <c r="QI226">
        <v>1</v>
      </c>
      <c r="QJ226">
        <v>1</v>
      </c>
      <c r="QK226">
        <v>1</v>
      </c>
      <c r="QL226">
        <v>1</v>
      </c>
      <c r="QM226">
        <v>1</v>
      </c>
      <c r="QN226">
        <v>1</v>
      </c>
      <c r="QO226">
        <v>1</v>
      </c>
      <c r="QP226">
        <v>1</v>
      </c>
    </row>
    <row r="227" spans="1:460" s="144" customFormat="1" x14ac:dyDescent="0.2">
      <c r="A227" s="318"/>
      <c r="B227" s="318">
        <v>5</v>
      </c>
      <c r="C227" s="319">
        <f t="shared" ca="1" si="240"/>
        <v>0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241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245"/>
        <v>3.5</v>
      </c>
      <c r="JD227" s="144">
        <v>3</v>
      </c>
      <c r="JE227" s="144">
        <v>4</v>
      </c>
      <c r="JF227" s="362">
        <f t="shared" si="246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247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248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  <c r="OU227" s="144">
        <v>1</v>
      </c>
      <c r="OV227" s="144">
        <v>1</v>
      </c>
      <c r="OW227" s="144">
        <v>1</v>
      </c>
      <c r="OX227" s="144">
        <v>1</v>
      </c>
      <c r="OY227" s="341">
        <f t="shared" si="242"/>
        <v>0.5</v>
      </c>
      <c r="PC227" s="144">
        <v>1</v>
      </c>
      <c r="PD227" s="144">
        <v>1</v>
      </c>
      <c r="PE227" s="144">
        <v>1</v>
      </c>
      <c r="PF227" s="144">
        <v>1</v>
      </c>
      <c r="PG227" s="341">
        <f t="shared" si="243"/>
        <v>1</v>
      </c>
      <c r="PH227" s="144">
        <v>1</v>
      </c>
      <c r="PJ227" s="341">
        <f t="shared" si="244"/>
        <v>0.5</v>
      </c>
      <c r="PK227" s="144">
        <v>1</v>
      </c>
      <c r="PL227" s="144">
        <v>2</v>
      </c>
      <c r="PM227" s="473">
        <v>3</v>
      </c>
      <c r="PN227" s="144">
        <v>2</v>
      </c>
      <c r="PO227" s="473">
        <v>2</v>
      </c>
      <c r="PP227" s="144">
        <v>2</v>
      </c>
      <c r="PQ227" s="144">
        <v>2</v>
      </c>
      <c r="PR227" s="144">
        <v>2</v>
      </c>
      <c r="PS227" s="144">
        <v>1</v>
      </c>
      <c r="PT227" s="144">
        <v>3</v>
      </c>
      <c r="PU227" s="144">
        <v>3</v>
      </c>
      <c r="PV227" s="473">
        <v>2</v>
      </c>
      <c r="PW227" s="144">
        <v>2</v>
      </c>
      <c r="PX227" s="144">
        <v>2</v>
      </c>
      <c r="PY227" s="144">
        <v>3</v>
      </c>
      <c r="PZ227" s="144">
        <v>3</v>
      </c>
      <c r="QA227" s="144">
        <v>2</v>
      </c>
      <c r="QB227" s="144">
        <v>1</v>
      </c>
      <c r="QC227" s="144">
        <v>1</v>
      </c>
      <c r="QD227" s="144">
        <v>1</v>
      </c>
      <c r="QE227" s="144">
        <v>1</v>
      </c>
      <c r="QF227" s="144">
        <v>1</v>
      </c>
      <c r="QG227" s="144">
        <v>1</v>
      </c>
      <c r="QH227" s="144">
        <v>1</v>
      </c>
      <c r="QI227" s="144">
        <v>1</v>
      </c>
      <c r="QJ227" s="144">
        <v>4</v>
      </c>
      <c r="QK227" s="144">
        <v>4</v>
      </c>
      <c r="QL227" s="144">
        <v>4</v>
      </c>
      <c r="QM227" s="144">
        <v>4</v>
      </c>
      <c r="QN227" s="144">
        <v>2</v>
      </c>
      <c r="QO227" s="144">
        <v>2</v>
      </c>
      <c r="QP227" s="144">
        <v>2</v>
      </c>
      <c r="QQ227" s="144">
        <v>1</v>
      </c>
    </row>
    <row r="228" spans="1:460" s="144" customFormat="1" x14ac:dyDescent="0.2">
      <c r="A228" s="55"/>
      <c r="B228" s="318">
        <v>6</v>
      </c>
      <c r="C228" s="319">
        <f t="shared" ca="1" si="240"/>
        <v>2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241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245"/>
        <v>3.5</v>
      </c>
      <c r="JD228" s="144">
        <v>3</v>
      </c>
      <c r="JE228" s="144">
        <v>3</v>
      </c>
      <c r="JF228" s="362">
        <f t="shared" si="246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247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248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  <c r="OU228" s="144">
        <v>0</v>
      </c>
      <c r="OV228" s="144">
        <v>0</v>
      </c>
      <c r="OW228" s="144">
        <v>0</v>
      </c>
      <c r="OY228" s="341">
        <f t="shared" si="242"/>
        <v>1</v>
      </c>
      <c r="OZ228" s="144">
        <v>2</v>
      </c>
      <c r="PA228" s="144">
        <v>2</v>
      </c>
      <c r="PB228" s="144">
        <v>3</v>
      </c>
      <c r="PC228" s="144">
        <v>3</v>
      </c>
      <c r="PD228" s="144">
        <v>4</v>
      </c>
      <c r="PE228" s="144">
        <v>4</v>
      </c>
      <c r="PF228" s="144">
        <v>4</v>
      </c>
      <c r="PG228" s="341">
        <f t="shared" si="243"/>
        <v>4</v>
      </c>
      <c r="PH228" s="144">
        <v>4</v>
      </c>
      <c r="PI228" s="144">
        <v>4</v>
      </c>
      <c r="PJ228" s="341">
        <f t="shared" si="244"/>
        <v>3</v>
      </c>
      <c r="PK228" s="144">
        <v>2</v>
      </c>
      <c r="PL228" s="144">
        <v>2</v>
      </c>
      <c r="PM228" s="473">
        <v>1</v>
      </c>
      <c r="PN228" s="144">
        <v>1</v>
      </c>
      <c r="PO228" s="473">
        <v>1</v>
      </c>
      <c r="PP228" s="144">
        <v>1</v>
      </c>
      <c r="PQ228" s="144">
        <v>1</v>
      </c>
      <c r="PR228" s="144">
        <v>1</v>
      </c>
      <c r="PS228" s="144">
        <v>1</v>
      </c>
      <c r="PT228" s="144">
        <v>1</v>
      </c>
      <c r="PU228" s="144">
        <v>1</v>
      </c>
      <c r="PV228" s="473"/>
      <c r="QF228" s="144">
        <v>1</v>
      </c>
      <c r="QG228" s="144">
        <v>1</v>
      </c>
      <c r="QH228" s="144">
        <v>1</v>
      </c>
      <c r="QI228" s="144">
        <v>1</v>
      </c>
      <c r="QJ228" s="144">
        <v>1</v>
      </c>
      <c r="QK228" s="144">
        <v>3</v>
      </c>
      <c r="QL228" s="144">
        <v>2</v>
      </c>
      <c r="QM228" s="144">
        <v>2</v>
      </c>
      <c r="QN228" s="144">
        <v>2</v>
      </c>
      <c r="QO228" s="144">
        <v>2</v>
      </c>
      <c r="QP228" s="144">
        <v>2</v>
      </c>
      <c r="QQ228" s="144">
        <v>2</v>
      </c>
      <c r="QR228" s="144">
        <v>2</v>
      </c>
    </row>
    <row r="229" spans="1:460" s="144" customFormat="1" x14ac:dyDescent="0.2">
      <c r="A229" s="318"/>
      <c r="B229" s="318">
        <v>7</v>
      </c>
      <c r="C229" s="319">
        <f t="shared" ca="1" si="240"/>
        <v>12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241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245"/>
        <v>10.5</v>
      </c>
      <c r="JD229" s="144">
        <v>11</v>
      </c>
      <c r="JE229" s="144">
        <v>13</v>
      </c>
      <c r="JF229" s="362">
        <f t="shared" si="246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247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248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  <c r="OU229" s="144">
        <v>10</v>
      </c>
      <c r="OV229" s="144">
        <v>11</v>
      </c>
      <c r="OW229" s="144">
        <v>11</v>
      </c>
      <c r="OX229" s="144">
        <v>10</v>
      </c>
      <c r="OY229" s="341">
        <f t="shared" si="242"/>
        <v>10</v>
      </c>
      <c r="OZ229" s="144">
        <v>10</v>
      </c>
      <c r="PA229" s="144">
        <v>10</v>
      </c>
      <c r="PB229" s="144">
        <v>10</v>
      </c>
      <c r="PC229" s="144">
        <v>10</v>
      </c>
      <c r="PD229" s="144">
        <v>13</v>
      </c>
      <c r="PE229" s="144">
        <v>14</v>
      </c>
      <c r="PF229" s="144">
        <v>14</v>
      </c>
      <c r="PG229" s="341">
        <f t="shared" si="243"/>
        <v>14.5</v>
      </c>
      <c r="PH229" s="144">
        <v>15</v>
      </c>
      <c r="PI229" s="144">
        <v>12</v>
      </c>
      <c r="PJ229" s="341">
        <f t="shared" si="244"/>
        <v>11.5</v>
      </c>
      <c r="PK229" s="144">
        <v>11</v>
      </c>
      <c r="PL229" s="144">
        <v>12</v>
      </c>
      <c r="PM229" s="473">
        <v>13</v>
      </c>
      <c r="PN229" s="144">
        <v>12</v>
      </c>
      <c r="PO229" s="473">
        <v>12</v>
      </c>
      <c r="PP229" s="144">
        <v>12</v>
      </c>
      <c r="PQ229" s="144">
        <v>12</v>
      </c>
      <c r="PR229" s="144">
        <v>11</v>
      </c>
      <c r="PS229" s="144">
        <v>12</v>
      </c>
      <c r="PT229" s="144">
        <v>13</v>
      </c>
      <c r="PU229" s="144">
        <v>12</v>
      </c>
      <c r="PV229" s="473">
        <v>12</v>
      </c>
      <c r="PW229" s="144">
        <v>12</v>
      </c>
      <c r="PX229" s="144">
        <v>12</v>
      </c>
      <c r="PY229" s="144">
        <v>12</v>
      </c>
      <c r="PZ229" s="144">
        <v>11</v>
      </c>
      <c r="QA229" s="144">
        <v>11</v>
      </c>
      <c r="QB229" s="144">
        <v>11</v>
      </c>
      <c r="QC229" s="144">
        <v>11</v>
      </c>
      <c r="QD229" s="144">
        <v>12</v>
      </c>
      <c r="QE229" s="144">
        <v>13</v>
      </c>
      <c r="QF229" s="144">
        <v>12</v>
      </c>
      <c r="QG229" s="144">
        <v>12</v>
      </c>
      <c r="QH229" s="144">
        <v>13</v>
      </c>
      <c r="QI229" s="144">
        <v>13</v>
      </c>
      <c r="QJ229" s="144">
        <v>13</v>
      </c>
      <c r="QK229" s="144">
        <v>12</v>
      </c>
      <c r="QL229" s="144">
        <v>13</v>
      </c>
      <c r="QM229" s="144">
        <v>13</v>
      </c>
      <c r="QN229" s="144">
        <v>13</v>
      </c>
      <c r="QO229" s="144">
        <v>12</v>
      </c>
      <c r="QP229" s="144">
        <v>13</v>
      </c>
      <c r="QQ229" s="144">
        <v>14</v>
      </c>
      <c r="QR229" s="144">
        <v>12</v>
      </c>
    </row>
    <row r="230" spans="1:460" s="144" customFormat="1" x14ac:dyDescent="0.2">
      <c r="A230" s="55"/>
      <c r="B230" s="318">
        <v>8</v>
      </c>
      <c r="C230" s="319">
        <f t="shared" ca="1" si="240"/>
        <v>0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241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245"/>
        <v>8</v>
      </c>
      <c r="JD230" s="144">
        <v>10</v>
      </c>
      <c r="JE230" s="144">
        <v>10</v>
      </c>
      <c r="JF230" s="362">
        <f t="shared" si="246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247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248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  <c r="OU230" s="144">
        <v>3</v>
      </c>
      <c r="OV230" s="144">
        <v>3</v>
      </c>
      <c r="OW230" s="144">
        <v>3</v>
      </c>
      <c r="OX230" s="144">
        <v>2</v>
      </c>
      <c r="OY230" s="341">
        <f t="shared" si="242"/>
        <v>2</v>
      </c>
      <c r="OZ230" s="144">
        <v>2</v>
      </c>
      <c r="PA230" s="144">
        <v>1</v>
      </c>
      <c r="PB230" s="144">
        <v>2</v>
      </c>
      <c r="PC230" s="144">
        <v>2</v>
      </c>
      <c r="PD230" s="144">
        <v>3</v>
      </c>
      <c r="PE230" s="144">
        <v>4</v>
      </c>
      <c r="PF230" s="144">
        <v>4</v>
      </c>
      <c r="PG230" s="341">
        <f t="shared" si="243"/>
        <v>5.5</v>
      </c>
      <c r="PH230" s="144">
        <v>7</v>
      </c>
      <c r="PI230" s="144">
        <v>8</v>
      </c>
      <c r="PJ230" s="341">
        <f t="shared" si="244"/>
        <v>7</v>
      </c>
      <c r="PK230" s="144">
        <v>6</v>
      </c>
      <c r="PL230" s="144">
        <v>7</v>
      </c>
      <c r="PM230" s="473">
        <v>9</v>
      </c>
      <c r="PN230" s="144">
        <v>9</v>
      </c>
      <c r="PO230" s="473">
        <v>8</v>
      </c>
      <c r="PP230" s="144">
        <v>7</v>
      </c>
      <c r="PQ230" s="144">
        <v>7</v>
      </c>
      <c r="PR230" s="144">
        <v>2</v>
      </c>
      <c r="PS230" s="144">
        <v>3</v>
      </c>
      <c r="PT230" s="144">
        <v>2</v>
      </c>
      <c r="PU230" s="144">
        <v>2</v>
      </c>
      <c r="PV230" s="473">
        <v>3</v>
      </c>
      <c r="PW230" s="144">
        <v>3</v>
      </c>
      <c r="PX230" s="144">
        <v>3</v>
      </c>
      <c r="PY230" s="144">
        <v>3</v>
      </c>
      <c r="PZ230" s="144">
        <v>3</v>
      </c>
      <c r="QA230" s="144">
        <v>2</v>
      </c>
      <c r="QB230" s="144">
        <v>2</v>
      </c>
      <c r="QC230" s="144">
        <v>2</v>
      </c>
      <c r="QE230" s="144">
        <v>2</v>
      </c>
      <c r="QF230" s="144">
        <v>2</v>
      </c>
      <c r="QG230" s="144">
        <v>3</v>
      </c>
      <c r="QH230" s="144">
        <v>3</v>
      </c>
      <c r="QI230" s="144">
        <v>3</v>
      </c>
      <c r="QJ230" s="144">
        <v>4</v>
      </c>
      <c r="QK230" s="144">
        <v>5</v>
      </c>
      <c r="QL230" s="144">
        <v>6</v>
      </c>
      <c r="QM230" s="144">
        <v>5</v>
      </c>
      <c r="QN230" s="144">
        <v>5</v>
      </c>
      <c r="QO230" s="144">
        <v>5</v>
      </c>
      <c r="QP230" s="144">
        <v>2</v>
      </c>
    </row>
    <row r="231" spans="1:460" s="144" customFormat="1" x14ac:dyDescent="0.2">
      <c r="A231" s="318"/>
      <c r="B231" s="318">
        <v>9</v>
      </c>
      <c r="C231" s="319">
        <f t="shared" ca="1" si="240"/>
        <v>2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241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245"/>
        <v>0</v>
      </c>
      <c r="JD231" s="144">
        <v>0</v>
      </c>
      <c r="JE231" s="144">
        <v>1</v>
      </c>
      <c r="JF231" s="362">
        <f t="shared" si="246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247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248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  <c r="OU231" s="144">
        <v>0</v>
      </c>
      <c r="OV231" s="144">
        <v>0</v>
      </c>
      <c r="OW231" s="144">
        <v>1</v>
      </c>
      <c r="OX231" s="144">
        <v>1</v>
      </c>
      <c r="OY231" s="341">
        <f t="shared" si="242"/>
        <v>1</v>
      </c>
      <c r="OZ231" s="144">
        <v>1</v>
      </c>
      <c r="PA231" s="144">
        <v>1</v>
      </c>
      <c r="PB231" s="144">
        <v>1</v>
      </c>
      <c r="PC231" s="144">
        <v>1</v>
      </c>
      <c r="PD231" s="144">
        <v>1</v>
      </c>
      <c r="PE231" s="144">
        <v>2</v>
      </c>
      <c r="PF231" s="144">
        <v>2</v>
      </c>
      <c r="PG231" s="341">
        <f t="shared" si="243"/>
        <v>2</v>
      </c>
      <c r="PH231" s="144">
        <v>2</v>
      </c>
      <c r="PI231" s="144">
        <v>2</v>
      </c>
      <c r="PJ231" s="341">
        <f t="shared" si="244"/>
        <v>3</v>
      </c>
      <c r="PK231" s="144">
        <v>4</v>
      </c>
      <c r="PL231" s="144">
        <v>3</v>
      </c>
      <c r="PM231" s="473">
        <v>3</v>
      </c>
      <c r="PN231" s="144">
        <v>2</v>
      </c>
      <c r="PO231" s="473">
        <v>2</v>
      </c>
      <c r="PP231" s="144">
        <v>2</v>
      </c>
      <c r="PQ231" s="144">
        <v>2</v>
      </c>
      <c r="PR231" s="144">
        <v>2</v>
      </c>
      <c r="PS231" s="144">
        <v>2</v>
      </c>
      <c r="PT231" s="144">
        <v>2</v>
      </c>
      <c r="PU231" s="144">
        <v>2</v>
      </c>
      <c r="PV231" s="473">
        <v>2</v>
      </c>
      <c r="PW231" s="144">
        <v>1</v>
      </c>
      <c r="PX231" s="144">
        <v>1</v>
      </c>
      <c r="PY231" s="144">
        <v>1</v>
      </c>
      <c r="PZ231" s="144">
        <v>1</v>
      </c>
      <c r="QA231" s="144">
        <v>1</v>
      </c>
      <c r="QB231" s="144">
        <v>1</v>
      </c>
      <c r="QC231" s="144">
        <v>1</v>
      </c>
      <c r="QD231" s="144">
        <v>1</v>
      </c>
      <c r="QE231" s="144">
        <v>1</v>
      </c>
      <c r="QF231" s="144">
        <v>1</v>
      </c>
      <c r="QG231" s="144">
        <v>1</v>
      </c>
      <c r="QH231" s="144">
        <v>1</v>
      </c>
      <c r="QI231" s="144">
        <v>1</v>
      </c>
      <c r="QJ231" s="144">
        <v>1</v>
      </c>
      <c r="QK231" s="144">
        <v>1</v>
      </c>
      <c r="QL231" s="144">
        <v>1</v>
      </c>
      <c r="QM231" s="144">
        <v>1</v>
      </c>
      <c r="QN231" s="144">
        <v>2</v>
      </c>
      <c r="QO231" s="144">
        <v>2</v>
      </c>
      <c r="QP231" s="144">
        <v>2</v>
      </c>
      <c r="QQ231" s="144">
        <v>2</v>
      </c>
      <c r="QR231" s="144">
        <v>2</v>
      </c>
    </row>
    <row r="232" spans="1:460" s="144" customFormat="1" x14ac:dyDescent="0.2">
      <c r="A232" s="55"/>
      <c r="B232" s="318">
        <v>10</v>
      </c>
      <c r="C232" s="319">
        <f t="shared" ca="1" si="240"/>
        <v>3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241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245"/>
        <v>3</v>
      </c>
      <c r="JD232" s="144">
        <v>4</v>
      </c>
      <c r="JE232" s="144">
        <v>4</v>
      </c>
      <c r="JF232" s="362">
        <f t="shared" si="246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247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248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  <c r="OU232" s="144">
        <v>3</v>
      </c>
      <c r="OV232" s="144">
        <v>2</v>
      </c>
      <c r="OW232" s="144">
        <v>2</v>
      </c>
      <c r="OX232" s="144">
        <v>2</v>
      </c>
      <c r="OY232" s="341">
        <f t="shared" si="242"/>
        <v>2</v>
      </c>
      <c r="OZ232" s="144">
        <v>2</v>
      </c>
      <c r="PA232" s="144">
        <v>2</v>
      </c>
      <c r="PB232" s="144">
        <v>2</v>
      </c>
      <c r="PC232" s="144">
        <v>2</v>
      </c>
      <c r="PD232" s="144">
        <v>2</v>
      </c>
      <c r="PE232" s="144">
        <v>2</v>
      </c>
      <c r="PF232" s="144">
        <v>2</v>
      </c>
      <c r="PG232" s="341">
        <f t="shared" si="243"/>
        <v>2</v>
      </c>
      <c r="PH232" s="144">
        <v>2</v>
      </c>
      <c r="PI232" s="144">
        <v>3</v>
      </c>
      <c r="PJ232" s="341">
        <f t="shared" si="244"/>
        <v>4</v>
      </c>
      <c r="PK232" s="144">
        <v>5</v>
      </c>
      <c r="PL232" s="144">
        <v>5</v>
      </c>
      <c r="PM232" s="473">
        <v>5</v>
      </c>
      <c r="PN232" s="144">
        <v>6</v>
      </c>
      <c r="PO232" s="473">
        <v>6</v>
      </c>
      <c r="PP232" s="144">
        <v>6</v>
      </c>
      <c r="PQ232" s="144">
        <v>9</v>
      </c>
      <c r="PR232" s="144">
        <v>10</v>
      </c>
      <c r="PS232" s="144">
        <v>11</v>
      </c>
      <c r="PT232" s="144">
        <v>10</v>
      </c>
      <c r="PU232" s="144">
        <v>8</v>
      </c>
      <c r="PV232" s="473">
        <v>7</v>
      </c>
      <c r="PW232" s="144">
        <v>8</v>
      </c>
      <c r="PX232" s="144">
        <v>8</v>
      </c>
      <c r="PY232" s="144">
        <v>7</v>
      </c>
      <c r="PZ232" s="144">
        <v>6</v>
      </c>
      <c r="QA232" s="144">
        <v>6</v>
      </c>
      <c r="QB232" s="144">
        <v>6</v>
      </c>
      <c r="QC232" s="144">
        <v>6</v>
      </c>
      <c r="QD232" s="144">
        <v>3</v>
      </c>
      <c r="QE232" s="144">
        <v>3</v>
      </c>
      <c r="QF232" s="144">
        <v>3</v>
      </c>
      <c r="QG232" s="144">
        <v>3</v>
      </c>
      <c r="QH232" s="144">
        <v>3</v>
      </c>
      <c r="QI232" s="144">
        <v>3</v>
      </c>
      <c r="QJ232" s="144">
        <v>4</v>
      </c>
      <c r="QK232" s="144">
        <v>4</v>
      </c>
      <c r="QL232" s="144">
        <v>4</v>
      </c>
      <c r="QM232" s="144">
        <v>3</v>
      </c>
      <c r="QN232" s="144">
        <v>3</v>
      </c>
      <c r="QO232" s="144">
        <v>3</v>
      </c>
      <c r="QP232" s="144">
        <v>3</v>
      </c>
      <c r="QQ232" s="144">
        <v>3</v>
      </c>
      <c r="QR232" s="144">
        <v>3</v>
      </c>
    </row>
    <row r="233" spans="1:460" s="144" customFormat="1" x14ac:dyDescent="0.2">
      <c r="A233" s="318"/>
      <c r="B233" s="318">
        <v>11</v>
      </c>
      <c r="C233" s="319">
        <f t="shared" ca="1" si="240"/>
        <v>6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241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245"/>
        <v>4.5</v>
      </c>
      <c r="JD233" s="144">
        <v>5</v>
      </c>
      <c r="JE233" s="144">
        <v>8</v>
      </c>
      <c r="JF233" s="362">
        <f t="shared" si="246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247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248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  <c r="OU233" s="144">
        <v>9</v>
      </c>
      <c r="OV233" s="144">
        <v>9</v>
      </c>
      <c r="OW233" s="144">
        <v>9</v>
      </c>
      <c r="OX233" s="144">
        <v>9</v>
      </c>
      <c r="OY233" s="341">
        <f t="shared" si="242"/>
        <v>8</v>
      </c>
      <c r="OZ233" s="144">
        <v>7</v>
      </c>
      <c r="PA233" s="144">
        <v>6</v>
      </c>
      <c r="PB233" s="144">
        <v>8</v>
      </c>
      <c r="PC233" s="144">
        <v>9</v>
      </c>
      <c r="PD233" s="144">
        <v>9</v>
      </c>
      <c r="PE233" s="144">
        <v>9</v>
      </c>
      <c r="PF233" s="144">
        <v>9</v>
      </c>
      <c r="PG233" s="341">
        <f t="shared" si="243"/>
        <v>6.5</v>
      </c>
      <c r="PH233" s="144">
        <v>4</v>
      </c>
      <c r="PI233" s="144">
        <v>5</v>
      </c>
      <c r="PJ233" s="341">
        <f t="shared" si="244"/>
        <v>5</v>
      </c>
      <c r="PK233" s="144">
        <v>5</v>
      </c>
      <c r="PL233" s="144">
        <v>5</v>
      </c>
      <c r="PM233" s="473">
        <v>7</v>
      </c>
      <c r="PN233" s="144">
        <v>8</v>
      </c>
      <c r="PO233" s="473">
        <v>6</v>
      </c>
      <c r="PP233" s="144">
        <v>6</v>
      </c>
      <c r="PQ233" s="144">
        <v>6</v>
      </c>
      <c r="PR233" s="144">
        <v>6</v>
      </c>
      <c r="PS233" s="144">
        <v>6</v>
      </c>
      <c r="PT233" s="144">
        <v>6</v>
      </c>
      <c r="PU233" s="144">
        <v>5</v>
      </c>
      <c r="PV233" s="473">
        <v>5</v>
      </c>
      <c r="PW233" s="144">
        <v>5</v>
      </c>
      <c r="PX233" s="144">
        <v>5</v>
      </c>
      <c r="PY233" s="144">
        <v>7</v>
      </c>
      <c r="PZ233" s="144">
        <v>5</v>
      </c>
      <c r="QA233" s="144">
        <v>5</v>
      </c>
      <c r="QB233" s="144">
        <v>5</v>
      </c>
      <c r="QC233" s="144">
        <v>6</v>
      </c>
      <c r="QD233" s="144">
        <v>5</v>
      </c>
      <c r="QE233" s="144">
        <v>5</v>
      </c>
      <c r="QF233" s="144">
        <v>5</v>
      </c>
      <c r="QG233" s="144">
        <v>5</v>
      </c>
      <c r="QH233" s="144">
        <v>5</v>
      </c>
      <c r="QI233" s="144">
        <v>4</v>
      </c>
      <c r="QJ233" s="144">
        <v>4</v>
      </c>
      <c r="QK233" s="144">
        <v>4</v>
      </c>
      <c r="QL233" s="144">
        <v>4</v>
      </c>
      <c r="QM233" s="144">
        <v>6</v>
      </c>
      <c r="QN233" s="144">
        <v>7</v>
      </c>
      <c r="QO233" s="144">
        <v>7</v>
      </c>
      <c r="QP233" s="144">
        <v>7</v>
      </c>
      <c r="QQ233" s="144">
        <v>6</v>
      </c>
      <c r="QR233" s="144">
        <v>6</v>
      </c>
    </row>
    <row r="234" spans="1:460" s="144" customFormat="1" x14ac:dyDescent="0.2">
      <c r="A234" s="55"/>
      <c r="B234" s="318">
        <v>12</v>
      </c>
      <c r="C234" s="319">
        <f t="shared" ca="1" si="240"/>
        <v>5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241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245"/>
        <v>21</v>
      </c>
      <c r="JD234" s="144">
        <v>20</v>
      </c>
      <c r="JE234" s="144">
        <v>15</v>
      </c>
      <c r="JF234" s="362">
        <f t="shared" si="246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247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248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  <c r="OU234" s="144">
        <v>7</v>
      </c>
      <c r="OV234" s="144">
        <v>7</v>
      </c>
      <c r="OW234" s="144">
        <v>9</v>
      </c>
      <c r="OX234" s="144">
        <v>9</v>
      </c>
      <c r="OY234" s="341">
        <f t="shared" si="242"/>
        <v>6.5</v>
      </c>
      <c r="OZ234" s="144">
        <v>4</v>
      </c>
      <c r="PA234" s="144">
        <v>5</v>
      </c>
      <c r="PB234" s="144">
        <v>8</v>
      </c>
      <c r="PC234" s="144">
        <v>8</v>
      </c>
      <c r="PD234" s="144">
        <v>9</v>
      </c>
      <c r="PE234" s="144">
        <v>9</v>
      </c>
      <c r="PF234" s="144">
        <v>12</v>
      </c>
      <c r="PG234" s="341">
        <f t="shared" si="243"/>
        <v>11.5</v>
      </c>
      <c r="PH234" s="144">
        <v>11</v>
      </c>
      <c r="PI234" s="144">
        <v>11</v>
      </c>
      <c r="PJ234" s="341">
        <f t="shared" si="244"/>
        <v>10.5</v>
      </c>
      <c r="PK234" s="144">
        <v>10</v>
      </c>
      <c r="PL234" s="144">
        <v>8</v>
      </c>
      <c r="PM234" s="473">
        <v>8</v>
      </c>
      <c r="PN234" s="144">
        <v>8</v>
      </c>
      <c r="PO234" s="473">
        <v>7</v>
      </c>
      <c r="PP234" s="144">
        <v>6</v>
      </c>
      <c r="PQ234" s="144">
        <v>7</v>
      </c>
      <c r="PR234" s="144">
        <v>6</v>
      </c>
      <c r="PS234" s="144">
        <v>6</v>
      </c>
      <c r="PT234" s="144">
        <v>5</v>
      </c>
      <c r="PU234" s="144">
        <v>6</v>
      </c>
      <c r="PV234" s="473">
        <v>6</v>
      </c>
      <c r="PW234" s="144">
        <v>8</v>
      </c>
      <c r="PX234" s="144">
        <v>3</v>
      </c>
      <c r="PY234" s="144">
        <v>1</v>
      </c>
      <c r="PZ234" s="144">
        <v>4</v>
      </c>
      <c r="QA234" s="144">
        <v>4</v>
      </c>
      <c r="QB234" s="144">
        <v>4</v>
      </c>
      <c r="QC234" s="144">
        <v>4</v>
      </c>
      <c r="QD234" s="144">
        <v>5</v>
      </c>
      <c r="QE234" s="144">
        <v>5</v>
      </c>
      <c r="QF234" s="144">
        <v>6</v>
      </c>
      <c r="QG234" s="144">
        <v>8</v>
      </c>
      <c r="QH234" s="144">
        <v>8</v>
      </c>
      <c r="QI234" s="144">
        <v>6</v>
      </c>
      <c r="QJ234" s="144">
        <v>6</v>
      </c>
      <c r="QK234" s="144">
        <v>5</v>
      </c>
      <c r="QL234" s="144">
        <v>5</v>
      </c>
      <c r="QM234" s="144">
        <v>5</v>
      </c>
      <c r="QN234" s="144">
        <v>6</v>
      </c>
      <c r="QO234" s="144">
        <v>6</v>
      </c>
      <c r="QP234" s="144">
        <v>5</v>
      </c>
      <c r="QQ234" s="144">
        <v>4</v>
      </c>
      <c r="QR234" s="144">
        <v>5</v>
      </c>
    </row>
    <row r="235" spans="1:460" s="144" customFormat="1" x14ac:dyDescent="0.2">
      <c r="A235" s="318"/>
      <c r="B235" s="318">
        <v>13</v>
      </c>
      <c r="C235" s="319">
        <f t="shared" ca="1" si="240"/>
        <v>2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241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245"/>
        <v>10</v>
      </c>
      <c r="JD235" s="144">
        <v>10</v>
      </c>
      <c r="JE235" s="144">
        <v>11</v>
      </c>
      <c r="JF235" s="362">
        <f t="shared" si="246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247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248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  <c r="OU235" s="144">
        <v>2</v>
      </c>
      <c r="OV235" s="144">
        <v>2</v>
      </c>
      <c r="OW235" s="144">
        <v>3</v>
      </c>
      <c r="OX235" s="144">
        <v>3</v>
      </c>
      <c r="OY235" s="341">
        <f t="shared" si="242"/>
        <v>3.5</v>
      </c>
      <c r="OZ235" s="144">
        <v>4</v>
      </c>
      <c r="PA235" s="144">
        <v>5</v>
      </c>
      <c r="PB235" s="144">
        <v>3</v>
      </c>
      <c r="PC235" s="144">
        <v>2</v>
      </c>
      <c r="PD235" s="144">
        <v>2</v>
      </c>
      <c r="PE235" s="144">
        <v>2</v>
      </c>
      <c r="PF235" s="144">
        <v>2</v>
      </c>
      <c r="PG235" s="341">
        <f t="shared" si="243"/>
        <v>2</v>
      </c>
      <c r="PH235" s="144">
        <v>2</v>
      </c>
      <c r="PI235" s="144">
        <v>2</v>
      </c>
      <c r="PJ235" s="341">
        <f t="shared" si="244"/>
        <v>2</v>
      </c>
      <c r="PK235" s="144">
        <v>2</v>
      </c>
      <c r="PL235" s="144">
        <v>3</v>
      </c>
      <c r="PM235" s="473">
        <v>4</v>
      </c>
      <c r="PN235" s="144">
        <v>4</v>
      </c>
      <c r="PO235" s="473">
        <v>2</v>
      </c>
      <c r="PP235" s="144">
        <v>2</v>
      </c>
      <c r="PQ235" s="144">
        <v>2</v>
      </c>
      <c r="PR235" s="144">
        <v>2</v>
      </c>
      <c r="PS235" s="144">
        <v>3</v>
      </c>
      <c r="PT235" s="144">
        <v>3</v>
      </c>
      <c r="PU235" s="144">
        <v>3</v>
      </c>
      <c r="PV235" s="473">
        <v>3</v>
      </c>
      <c r="PW235" s="144">
        <v>3</v>
      </c>
      <c r="PX235" s="144">
        <v>3</v>
      </c>
      <c r="PY235" s="144">
        <v>3</v>
      </c>
      <c r="PZ235" s="144">
        <v>2</v>
      </c>
      <c r="QA235" s="144">
        <v>1</v>
      </c>
      <c r="QB235" s="144">
        <v>1</v>
      </c>
      <c r="QC235" s="144">
        <v>1</v>
      </c>
      <c r="QD235" s="144">
        <v>1</v>
      </c>
      <c r="QE235" s="144">
        <v>1</v>
      </c>
      <c r="QF235" s="144">
        <v>1</v>
      </c>
      <c r="QG235" s="144">
        <v>1</v>
      </c>
      <c r="QH235" s="144">
        <v>1</v>
      </c>
      <c r="QI235" s="144">
        <v>1</v>
      </c>
      <c r="QJ235" s="144">
        <v>2</v>
      </c>
      <c r="QK235" s="144">
        <v>2</v>
      </c>
      <c r="QL235" s="144">
        <v>2</v>
      </c>
      <c r="QM235" s="144">
        <v>2</v>
      </c>
      <c r="QN235" s="144">
        <v>2</v>
      </c>
      <c r="QO235" s="144">
        <v>2</v>
      </c>
      <c r="QP235" s="144">
        <v>2</v>
      </c>
      <c r="QQ235" s="144">
        <v>2</v>
      </c>
      <c r="QR235" s="144">
        <v>2</v>
      </c>
    </row>
    <row r="236" spans="1:460" s="144" customFormat="1" x14ac:dyDescent="0.2">
      <c r="A236" s="55"/>
      <c r="B236" s="318">
        <v>14</v>
      </c>
      <c r="C236" s="319">
        <f t="shared" ca="1" si="240"/>
        <v>0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241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245"/>
        <v>2.5</v>
      </c>
      <c r="JD236" s="144">
        <v>3</v>
      </c>
      <c r="JE236" s="144">
        <v>3</v>
      </c>
      <c r="JF236" s="362">
        <f t="shared" si="246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247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248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  <c r="OU236" s="144">
        <v>0</v>
      </c>
      <c r="OV236" s="144">
        <v>0</v>
      </c>
      <c r="OW236" s="144">
        <v>0</v>
      </c>
      <c r="OY236" s="341">
        <f t="shared" si="242"/>
        <v>0</v>
      </c>
      <c r="PD236" s="144">
        <v>1</v>
      </c>
      <c r="PE236" s="144">
        <v>1</v>
      </c>
      <c r="PF236" s="144">
        <v>1</v>
      </c>
      <c r="PG236" s="341">
        <f t="shared" si="243"/>
        <v>1</v>
      </c>
      <c r="PH236" s="144">
        <v>1</v>
      </c>
      <c r="PI236" s="144">
        <v>1</v>
      </c>
      <c r="PJ236" s="341">
        <f t="shared" si="244"/>
        <v>1</v>
      </c>
      <c r="PK236" s="144">
        <v>1</v>
      </c>
      <c r="PL236" s="144">
        <v>1</v>
      </c>
      <c r="PM236" s="473">
        <v>1</v>
      </c>
      <c r="PN236" s="144">
        <v>1</v>
      </c>
      <c r="PO236" s="473">
        <v>1</v>
      </c>
      <c r="PP236" s="144">
        <v>1</v>
      </c>
      <c r="PS236" s="144">
        <v>1</v>
      </c>
      <c r="PT236" s="144">
        <v>1</v>
      </c>
      <c r="PU236" s="144">
        <v>1</v>
      </c>
      <c r="PV236" s="473">
        <v>1</v>
      </c>
      <c r="PW236" s="144">
        <v>1</v>
      </c>
      <c r="PX236" s="144">
        <v>1</v>
      </c>
      <c r="PY236" s="144">
        <v>1</v>
      </c>
      <c r="PZ236" s="144">
        <v>1</v>
      </c>
      <c r="QA236" s="144">
        <v>2</v>
      </c>
      <c r="QB236" s="144">
        <v>2</v>
      </c>
      <c r="QC236" s="144">
        <v>2</v>
      </c>
      <c r="QD236" s="144">
        <v>1</v>
      </c>
      <c r="QE236" s="144">
        <v>1</v>
      </c>
      <c r="QF236" s="144">
        <v>1</v>
      </c>
    </row>
    <row r="237" spans="1:460" s="144" customFormat="1" x14ac:dyDescent="0.2">
      <c r="A237" s="318"/>
      <c r="B237" s="318">
        <v>15</v>
      </c>
      <c r="C237" s="319">
        <f t="shared" ca="1" si="240"/>
        <v>1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241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245"/>
        <v>5.5</v>
      </c>
      <c r="JD237" s="144">
        <v>5</v>
      </c>
      <c r="JE237" s="144">
        <v>9</v>
      </c>
      <c r="JF237" s="362">
        <f t="shared" si="246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247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248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  <c r="OU237" s="144">
        <v>5</v>
      </c>
      <c r="OV237" s="144">
        <v>5</v>
      </c>
      <c r="OW237" s="144">
        <v>6</v>
      </c>
      <c r="OX237" s="144">
        <v>8</v>
      </c>
      <c r="OY237" s="341">
        <f t="shared" si="242"/>
        <v>7.5</v>
      </c>
      <c r="OZ237" s="144">
        <v>7</v>
      </c>
      <c r="PA237" s="144">
        <v>7</v>
      </c>
      <c r="PB237" s="144">
        <v>7</v>
      </c>
      <c r="PC237" s="144">
        <v>7</v>
      </c>
      <c r="PD237" s="144">
        <v>7</v>
      </c>
      <c r="PE237" s="144">
        <v>9</v>
      </c>
      <c r="PF237" s="144">
        <v>8</v>
      </c>
      <c r="PG237" s="341">
        <f t="shared" si="243"/>
        <v>8.5</v>
      </c>
      <c r="PH237" s="144">
        <v>9</v>
      </c>
      <c r="PI237" s="144">
        <v>8</v>
      </c>
      <c r="PJ237" s="341">
        <f t="shared" si="244"/>
        <v>7.5</v>
      </c>
      <c r="PK237" s="144">
        <v>7</v>
      </c>
      <c r="PL237" s="144">
        <v>5</v>
      </c>
      <c r="PM237" s="473">
        <v>6</v>
      </c>
      <c r="PN237" s="144">
        <v>2</v>
      </c>
      <c r="PO237" s="473">
        <v>2</v>
      </c>
      <c r="PP237" s="144">
        <v>2</v>
      </c>
      <c r="PQ237" s="144">
        <v>2</v>
      </c>
      <c r="PR237" s="144">
        <v>3</v>
      </c>
      <c r="PS237" s="144">
        <v>2</v>
      </c>
      <c r="PT237" s="144">
        <v>2</v>
      </c>
      <c r="PU237" s="144">
        <v>1</v>
      </c>
      <c r="PV237" s="473">
        <v>1</v>
      </c>
      <c r="PW237" s="144">
        <v>2</v>
      </c>
      <c r="PX237" s="144">
        <v>2</v>
      </c>
      <c r="PY237" s="144">
        <v>2</v>
      </c>
      <c r="PZ237" s="144">
        <v>3</v>
      </c>
      <c r="QA237" s="144">
        <v>2</v>
      </c>
      <c r="QB237" s="144">
        <v>2</v>
      </c>
      <c r="QC237" s="144">
        <v>4</v>
      </c>
      <c r="QD237" s="144">
        <v>3</v>
      </c>
      <c r="QE237" s="144">
        <v>6</v>
      </c>
      <c r="QF237" s="144">
        <v>4</v>
      </c>
      <c r="QG237" s="144">
        <v>4</v>
      </c>
      <c r="QH237" s="144">
        <v>4</v>
      </c>
      <c r="QI237" s="144">
        <v>3</v>
      </c>
      <c r="QJ237" s="144">
        <v>3</v>
      </c>
      <c r="QK237" s="144">
        <v>3</v>
      </c>
      <c r="QL237" s="144">
        <v>3</v>
      </c>
      <c r="QM237" s="144">
        <v>3</v>
      </c>
      <c r="QN237" s="144">
        <v>2</v>
      </c>
      <c r="QO237" s="144">
        <v>1</v>
      </c>
      <c r="QP237" s="144">
        <v>1</v>
      </c>
      <c r="QQ237" s="144">
        <v>1</v>
      </c>
      <c r="QR237" s="144">
        <v>1</v>
      </c>
    </row>
    <row r="238" spans="1:460" s="144" customFormat="1" x14ac:dyDescent="0.2">
      <c r="A238" s="55"/>
      <c r="B238" s="318">
        <v>16</v>
      </c>
      <c r="C238" s="319">
        <f t="shared" ca="1" si="240"/>
        <v>0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241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245"/>
        <v>0</v>
      </c>
      <c r="JD238" s="144">
        <v>0</v>
      </c>
      <c r="JE238" s="144">
        <v>0</v>
      </c>
      <c r="JF238" s="362">
        <f t="shared" si="246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247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248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  <c r="OU238" s="144">
        <v>1</v>
      </c>
      <c r="OV238" s="144">
        <v>0</v>
      </c>
      <c r="OW238" s="144">
        <v>0</v>
      </c>
      <c r="OY238" s="341">
        <f t="shared" si="242"/>
        <v>0.5</v>
      </c>
      <c r="OZ238" s="144">
        <v>1</v>
      </c>
      <c r="PA238" s="144">
        <v>1</v>
      </c>
      <c r="PB238" s="144">
        <v>1</v>
      </c>
      <c r="PC238" s="144">
        <v>2</v>
      </c>
      <c r="PD238" s="144">
        <v>2</v>
      </c>
      <c r="PE238" s="144">
        <v>2</v>
      </c>
      <c r="PG238" s="341">
        <f t="shared" si="243"/>
        <v>0.5</v>
      </c>
      <c r="PH238" s="144">
        <v>1</v>
      </c>
      <c r="PJ238" s="341">
        <f t="shared" si="244"/>
        <v>0</v>
      </c>
      <c r="PM238" s="473"/>
      <c r="PO238" s="473"/>
      <c r="PP238" s="144">
        <v>1</v>
      </c>
      <c r="PQ238" s="144">
        <v>1</v>
      </c>
      <c r="PR238" s="144">
        <v>1</v>
      </c>
      <c r="PS238" s="144">
        <v>1</v>
      </c>
      <c r="PV238" s="473"/>
      <c r="QC238" s="144">
        <v>1</v>
      </c>
      <c r="QD238" s="144">
        <v>1</v>
      </c>
      <c r="QE238" s="144">
        <v>1</v>
      </c>
      <c r="QF238" s="144">
        <v>1</v>
      </c>
      <c r="QG238" s="144">
        <v>2</v>
      </c>
      <c r="QH238" s="144">
        <v>2</v>
      </c>
      <c r="QI238" s="144">
        <v>2</v>
      </c>
      <c r="QJ238" s="144">
        <v>1</v>
      </c>
    </row>
    <row r="239" spans="1:460" s="144" customFormat="1" x14ac:dyDescent="0.2">
      <c r="A239" s="318"/>
      <c r="B239" s="318">
        <v>17</v>
      </c>
      <c r="C239" s="319">
        <f t="shared" ca="1" si="240"/>
        <v>1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241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245"/>
        <v>6</v>
      </c>
      <c r="JD239" s="144">
        <v>7</v>
      </c>
      <c r="JE239" s="144">
        <v>10</v>
      </c>
      <c r="JF239" s="362">
        <f t="shared" si="246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247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248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  <c r="OU239" s="144">
        <v>1</v>
      </c>
      <c r="OV239" s="144">
        <v>1</v>
      </c>
      <c r="OW239" s="144">
        <v>1</v>
      </c>
      <c r="OX239" s="144">
        <v>3</v>
      </c>
      <c r="OY239" s="341">
        <f t="shared" si="242"/>
        <v>2.5</v>
      </c>
      <c r="OZ239" s="144">
        <v>2</v>
      </c>
      <c r="PA239" s="144">
        <v>1</v>
      </c>
      <c r="PB239" s="144">
        <v>1</v>
      </c>
      <c r="PC239" s="144">
        <v>1</v>
      </c>
      <c r="PD239" s="144">
        <v>1</v>
      </c>
      <c r="PE239" s="144">
        <v>1</v>
      </c>
      <c r="PF239" s="144">
        <v>1</v>
      </c>
      <c r="PG239" s="341">
        <f t="shared" si="243"/>
        <v>1</v>
      </c>
      <c r="PH239" s="144">
        <v>1</v>
      </c>
      <c r="PI239" s="144">
        <v>1</v>
      </c>
      <c r="PJ239" s="341">
        <f t="shared" si="244"/>
        <v>1.5</v>
      </c>
      <c r="PK239" s="144">
        <v>2</v>
      </c>
      <c r="PL239" s="144">
        <v>2</v>
      </c>
      <c r="PM239" s="473">
        <v>1</v>
      </c>
      <c r="PN239" s="144">
        <v>1</v>
      </c>
      <c r="PO239" s="473">
        <v>1</v>
      </c>
      <c r="PP239" s="144">
        <v>1</v>
      </c>
      <c r="PV239" s="473">
        <v>1</v>
      </c>
      <c r="PW239" s="144">
        <v>1</v>
      </c>
      <c r="PX239" s="144">
        <v>3</v>
      </c>
      <c r="PY239" s="144">
        <v>2</v>
      </c>
      <c r="PZ239" s="144">
        <v>2</v>
      </c>
      <c r="QA239" s="144">
        <v>1</v>
      </c>
      <c r="QB239" s="144">
        <v>1</v>
      </c>
      <c r="QC239" s="144">
        <v>1</v>
      </c>
      <c r="QD239" s="144">
        <v>2</v>
      </c>
      <c r="QE239" s="144">
        <v>3</v>
      </c>
      <c r="QF239" s="144">
        <v>3</v>
      </c>
      <c r="QG239" s="144">
        <v>2</v>
      </c>
      <c r="QH239" s="144">
        <v>3</v>
      </c>
      <c r="QI239" s="144">
        <v>1</v>
      </c>
      <c r="QJ239" s="144">
        <v>1</v>
      </c>
      <c r="QK239" s="144">
        <v>1</v>
      </c>
      <c r="QM239" s="144">
        <v>1</v>
      </c>
      <c r="QN239" s="144">
        <v>1</v>
      </c>
      <c r="QO239" s="144">
        <v>1</v>
      </c>
      <c r="QP239" s="144">
        <v>1</v>
      </c>
      <c r="QQ239" s="144">
        <v>1</v>
      </c>
      <c r="QR239" s="144">
        <v>1</v>
      </c>
    </row>
    <row r="240" spans="1:460" s="144" customFormat="1" x14ac:dyDescent="0.2">
      <c r="A240" s="55"/>
      <c r="B240" s="318">
        <v>18</v>
      </c>
      <c r="C240" s="319">
        <f t="shared" ca="1" si="240"/>
        <v>3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241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245"/>
        <v>4</v>
      </c>
      <c r="JD240" s="144">
        <v>4</v>
      </c>
      <c r="JE240" s="144">
        <v>4</v>
      </c>
      <c r="JF240" s="362">
        <f t="shared" si="246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247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248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  <c r="OU240" s="144">
        <v>2</v>
      </c>
      <c r="OV240" s="144">
        <v>2</v>
      </c>
      <c r="OW240" s="144">
        <v>2</v>
      </c>
      <c r="OX240" s="144">
        <v>2</v>
      </c>
      <c r="OY240" s="341">
        <f t="shared" si="242"/>
        <v>3.5</v>
      </c>
      <c r="OZ240" s="144">
        <v>5</v>
      </c>
      <c r="PA240" s="144">
        <v>7</v>
      </c>
      <c r="PB240" s="144">
        <v>6</v>
      </c>
      <c r="PC240" s="144">
        <v>6</v>
      </c>
      <c r="PD240" s="144">
        <v>6</v>
      </c>
      <c r="PE240" s="144">
        <v>5</v>
      </c>
      <c r="PF240" s="144">
        <v>5</v>
      </c>
      <c r="PG240" s="341">
        <f t="shared" si="243"/>
        <v>5</v>
      </c>
      <c r="PH240" s="144">
        <v>5</v>
      </c>
      <c r="PI240" s="144">
        <v>7</v>
      </c>
      <c r="PJ240" s="341">
        <f t="shared" si="244"/>
        <v>5.5</v>
      </c>
      <c r="PK240" s="144">
        <v>4</v>
      </c>
      <c r="PL240" s="144">
        <v>3</v>
      </c>
      <c r="PM240" s="473">
        <v>3</v>
      </c>
      <c r="PN240" s="144">
        <v>3</v>
      </c>
      <c r="PO240" s="473">
        <v>2</v>
      </c>
      <c r="PP240" s="144">
        <v>1</v>
      </c>
      <c r="PS240" s="144">
        <v>1</v>
      </c>
      <c r="PT240" s="144">
        <v>1</v>
      </c>
      <c r="PU240" s="144">
        <v>2</v>
      </c>
      <c r="PV240" s="473">
        <v>2</v>
      </c>
      <c r="PW240" s="144">
        <v>2</v>
      </c>
      <c r="PX240" s="144">
        <v>1</v>
      </c>
      <c r="PY240" s="144">
        <v>2</v>
      </c>
      <c r="PZ240" s="144">
        <v>3</v>
      </c>
      <c r="QA240" s="144">
        <v>3</v>
      </c>
      <c r="QB240" s="144">
        <v>3</v>
      </c>
      <c r="QC240" s="144">
        <v>1</v>
      </c>
      <c r="QD240" s="144">
        <v>2</v>
      </c>
      <c r="QE240" s="144">
        <v>2</v>
      </c>
      <c r="QF240" s="144">
        <v>2</v>
      </c>
      <c r="QG240" s="144">
        <v>2</v>
      </c>
      <c r="QH240" s="144">
        <v>2</v>
      </c>
      <c r="QI240" s="144">
        <v>2</v>
      </c>
      <c r="QJ240" s="144">
        <v>3</v>
      </c>
      <c r="QK240" s="144">
        <v>3</v>
      </c>
      <c r="QL240" s="144">
        <v>4</v>
      </c>
      <c r="QM240" s="144">
        <v>4</v>
      </c>
      <c r="QN240" s="144">
        <v>4</v>
      </c>
      <c r="QO240" s="144">
        <v>4</v>
      </c>
      <c r="QP240" s="144">
        <v>2</v>
      </c>
      <c r="QQ240" s="144">
        <v>3</v>
      </c>
      <c r="QR240" s="144">
        <v>3</v>
      </c>
    </row>
    <row r="241" spans="1:460" s="144" customFormat="1" x14ac:dyDescent="0.2">
      <c r="A241" s="318"/>
      <c r="B241" s="318">
        <v>19</v>
      </c>
      <c r="C241" s="319">
        <f t="shared" ca="1" si="240"/>
        <v>0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241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245"/>
        <v>0.5</v>
      </c>
      <c r="JD241" s="144">
        <v>0</v>
      </c>
      <c r="JE241" s="144">
        <v>0</v>
      </c>
      <c r="JF241" s="362">
        <f t="shared" si="246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247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248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  <c r="OU241" s="144">
        <v>0</v>
      </c>
      <c r="OV241" s="144">
        <v>0</v>
      </c>
      <c r="OW241" s="144">
        <v>0</v>
      </c>
      <c r="OY241" s="341">
        <f t="shared" si="242"/>
        <v>0</v>
      </c>
      <c r="PG241" s="341">
        <f t="shared" si="243"/>
        <v>0</v>
      </c>
      <c r="PJ241" s="341">
        <f t="shared" si="244"/>
        <v>0</v>
      </c>
      <c r="PM241" s="473"/>
      <c r="PO241" s="473"/>
      <c r="PV241" s="473"/>
      <c r="QD241" s="144">
        <v>1</v>
      </c>
      <c r="QE241" s="144">
        <v>1</v>
      </c>
    </row>
    <row r="242" spans="1:460" s="144" customFormat="1" x14ac:dyDescent="0.2">
      <c r="A242" s="55"/>
      <c r="B242" s="318">
        <v>20</v>
      </c>
      <c r="C242" s="319">
        <f t="shared" ca="1" si="240"/>
        <v>0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241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245"/>
        <v>2</v>
      </c>
      <c r="JD242" s="144">
        <v>2</v>
      </c>
      <c r="JE242" s="144">
        <v>3</v>
      </c>
      <c r="JF242" s="362">
        <f t="shared" si="246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247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248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  <c r="OU242" s="144">
        <v>2</v>
      </c>
      <c r="OV242" s="144">
        <v>3</v>
      </c>
      <c r="OW242" s="144">
        <v>2</v>
      </c>
      <c r="OX242" s="144">
        <v>1</v>
      </c>
      <c r="OY242" s="341">
        <f t="shared" si="242"/>
        <v>1</v>
      </c>
      <c r="OZ242" s="144">
        <v>1</v>
      </c>
      <c r="PB242" s="144">
        <v>1</v>
      </c>
      <c r="PC242" s="144">
        <v>2</v>
      </c>
      <c r="PD242" s="144">
        <v>2</v>
      </c>
      <c r="PE242" s="144">
        <v>1</v>
      </c>
      <c r="PF242" s="144">
        <v>2</v>
      </c>
      <c r="PG242" s="341">
        <f t="shared" si="243"/>
        <v>2</v>
      </c>
      <c r="PH242" s="144">
        <v>2</v>
      </c>
      <c r="PI242" s="144">
        <v>1</v>
      </c>
      <c r="PJ242" s="341">
        <f t="shared" si="244"/>
        <v>0.5</v>
      </c>
      <c r="PM242" s="473"/>
      <c r="PO242" s="473"/>
      <c r="PQ242" s="144">
        <v>1</v>
      </c>
      <c r="PR242" s="144">
        <v>1</v>
      </c>
      <c r="PU242" s="144">
        <v>1</v>
      </c>
      <c r="PV242" s="473">
        <v>1</v>
      </c>
      <c r="PW242" s="144">
        <v>1</v>
      </c>
      <c r="PX242" s="144">
        <v>1</v>
      </c>
      <c r="PY242" s="144">
        <v>1</v>
      </c>
      <c r="PZ242" s="144">
        <v>1</v>
      </c>
      <c r="QA242" s="144">
        <v>2</v>
      </c>
      <c r="QB242" s="144">
        <v>1</v>
      </c>
      <c r="QG242" s="144">
        <v>1</v>
      </c>
      <c r="QH242" s="144">
        <v>2</v>
      </c>
      <c r="QI242" s="144">
        <v>2</v>
      </c>
      <c r="QM242" s="144">
        <v>1</v>
      </c>
      <c r="QN242" s="144">
        <v>1</v>
      </c>
      <c r="QO242" s="144">
        <v>2</v>
      </c>
      <c r="QP242" s="144">
        <v>2</v>
      </c>
    </row>
    <row r="243" spans="1:460" s="144" customFormat="1" x14ac:dyDescent="0.2">
      <c r="A243" s="318"/>
      <c r="B243" s="318">
        <v>21</v>
      </c>
      <c r="C243" s="319">
        <f t="shared" ca="1" si="240"/>
        <v>0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241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245"/>
        <v>13</v>
      </c>
      <c r="JD243" s="144">
        <v>11</v>
      </c>
      <c r="JE243" s="144">
        <v>4</v>
      </c>
      <c r="JF243" s="362">
        <f t="shared" si="246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247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248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  <c r="OU243" s="144">
        <v>1</v>
      </c>
      <c r="OV243" s="144">
        <v>1</v>
      </c>
      <c r="OW243" s="144">
        <v>1</v>
      </c>
      <c r="OX243" s="144">
        <v>1</v>
      </c>
      <c r="OY243" s="341">
        <f t="shared" si="242"/>
        <v>1</v>
      </c>
      <c r="OZ243" s="144">
        <v>1</v>
      </c>
      <c r="PA243" s="144">
        <v>1</v>
      </c>
      <c r="PB243" s="144">
        <v>1</v>
      </c>
      <c r="PC243" s="144">
        <v>1</v>
      </c>
      <c r="PD243" s="144">
        <v>1</v>
      </c>
      <c r="PE243" s="144">
        <v>1</v>
      </c>
      <c r="PF243" s="144">
        <v>1</v>
      </c>
      <c r="PG243" s="341">
        <f t="shared" si="243"/>
        <v>1.5</v>
      </c>
      <c r="PH243" s="144">
        <v>2</v>
      </c>
      <c r="PI243" s="144">
        <v>2</v>
      </c>
      <c r="PJ243" s="341">
        <f t="shared" si="244"/>
        <v>2</v>
      </c>
      <c r="PK243" s="144">
        <v>2</v>
      </c>
      <c r="PL243" s="144">
        <v>3</v>
      </c>
      <c r="PM243" s="473">
        <v>3</v>
      </c>
      <c r="PN243" s="144">
        <v>3</v>
      </c>
      <c r="PO243" s="473">
        <v>2</v>
      </c>
      <c r="PP243" s="144">
        <v>1</v>
      </c>
      <c r="PQ243" s="144">
        <v>2</v>
      </c>
      <c r="PR243" s="144">
        <v>1</v>
      </c>
      <c r="PS243" s="144">
        <v>1</v>
      </c>
      <c r="PT243" s="144">
        <v>2</v>
      </c>
      <c r="PU243" s="144">
        <v>2</v>
      </c>
      <c r="PV243" s="473">
        <v>3</v>
      </c>
      <c r="PW243" s="144">
        <v>3</v>
      </c>
      <c r="PX243" s="144">
        <v>3</v>
      </c>
      <c r="QH243" s="144">
        <v>1</v>
      </c>
      <c r="QI243" s="144">
        <v>1</v>
      </c>
      <c r="QJ243" s="144">
        <v>1</v>
      </c>
      <c r="QK243" s="144">
        <v>1</v>
      </c>
      <c r="QL243" s="144">
        <v>1</v>
      </c>
      <c r="QO243" s="144">
        <v>1</v>
      </c>
      <c r="QP243" s="144">
        <v>1</v>
      </c>
    </row>
    <row r="244" spans="1:460" s="144" customFormat="1" x14ac:dyDescent="0.2">
      <c r="A244" s="55"/>
      <c r="B244" s="318">
        <v>22</v>
      </c>
      <c r="C244" s="319">
        <f t="shared" ca="1" si="240"/>
        <v>4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241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245"/>
        <v>6</v>
      </c>
      <c r="JD244" s="144">
        <v>5</v>
      </c>
      <c r="JE244" s="144">
        <v>5</v>
      </c>
      <c r="JF244" s="362">
        <f t="shared" si="246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247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248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  <c r="OU244" s="144">
        <v>0</v>
      </c>
      <c r="OV244" s="144">
        <v>0</v>
      </c>
      <c r="OW244" s="144">
        <v>2</v>
      </c>
      <c r="OX244" s="144">
        <v>3</v>
      </c>
      <c r="OY244" s="341">
        <f t="shared" si="242"/>
        <v>2.5</v>
      </c>
      <c r="OZ244" s="144">
        <v>2</v>
      </c>
      <c r="PA244" s="144">
        <v>3</v>
      </c>
      <c r="PB244" s="144">
        <v>4</v>
      </c>
      <c r="PC244" s="144">
        <v>5</v>
      </c>
      <c r="PD244" s="144">
        <v>4</v>
      </c>
      <c r="PE244" s="144">
        <v>4</v>
      </c>
      <c r="PF244" s="144">
        <v>7</v>
      </c>
      <c r="PG244" s="341">
        <f t="shared" si="243"/>
        <v>6</v>
      </c>
      <c r="PH244" s="144">
        <v>5</v>
      </c>
      <c r="PI244" s="144">
        <v>4</v>
      </c>
      <c r="PJ244" s="341">
        <f t="shared" si="244"/>
        <v>4.5</v>
      </c>
      <c r="PK244" s="144">
        <v>5</v>
      </c>
      <c r="PL244" s="144">
        <v>4</v>
      </c>
      <c r="PM244" s="473">
        <v>2</v>
      </c>
      <c r="PN244" s="144">
        <v>1</v>
      </c>
      <c r="PO244" s="473">
        <v>2</v>
      </c>
      <c r="PP244" s="144">
        <v>1</v>
      </c>
      <c r="PQ244" s="144">
        <v>1</v>
      </c>
      <c r="PR244" s="144">
        <v>1</v>
      </c>
      <c r="PS244" s="144">
        <v>1</v>
      </c>
      <c r="PT244" s="144">
        <v>2</v>
      </c>
      <c r="PU244" s="144">
        <v>2</v>
      </c>
      <c r="PV244" s="473">
        <v>2</v>
      </c>
      <c r="PW244" s="144">
        <v>2</v>
      </c>
      <c r="PX244" s="144">
        <v>3</v>
      </c>
      <c r="PY244" s="144">
        <v>2</v>
      </c>
      <c r="PZ244" s="144">
        <v>1</v>
      </c>
      <c r="QA244" s="144">
        <v>1</v>
      </c>
      <c r="QB244" s="144">
        <v>1</v>
      </c>
      <c r="QC244" s="144">
        <v>1</v>
      </c>
      <c r="QD244" s="144">
        <v>1</v>
      </c>
      <c r="QE244" s="144">
        <v>1</v>
      </c>
      <c r="QF244" s="144">
        <v>1</v>
      </c>
      <c r="QG244" s="144">
        <v>1</v>
      </c>
      <c r="QH244" s="144">
        <v>1</v>
      </c>
      <c r="QI244" s="144">
        <v>2</v>
      </c>
      <c r="QJ244" s="144">
        <v>2</v>
      </c>
      <c r="QK244" s="144">
        <v>1</v>
      </c>
      <c r="QL244" s="144">
        <v>1</v>
      </c>
      <c r="QM244" s="144">
        <v>1</v>
      </c>
      <c r="QN244" s="144">
        <v>2</v>
      </c>
      <c r="QO244" s="144">
        <v>3</v>
      </c>
      <c r="QP244" s="144">
        <v>3</v>
      </c>
      <c r="QQ244" s="144">
        <v>3</v>
      </c>
      <c r="QR244" s="144">
        <v>4</v>
      </c>
    </row>
    <row r="245" spans="1:460" s="144" customFormat="1" x14ac:dyDescent="0.2">
      <c r="A245" s="318"/>
      <c r="B245" s="318">
        <v>23</v>
      </c>
      <c r="C245" s="319">
        <f t="shared" ca="1" si="240"/>
        <v>18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241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245"/>
        <v>28.5</v>
      </c>
      <c r="JD245" s="144">
        <v>28</v>
      </c>
      <c r="JE245" s="144">
        <v>27</v>
      </c>
      <c r="JF245" s="362">
        <f t="shared" si="246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247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248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  <c r="OU245" s="144">
        <v>15</v>
      </c>
      <c r="OV245" s="144">
        <v>15</v>
      </c>
      <c r="OW245" s="144">
        <v>14</v>
      </c>
      <c r="OX245" s="144">
        <v>15</v>
      </c>
      <c r="OY245" s="341">
        <f t="shared" si="242"/>
        <v>14.5</v>
      </c>
      <c r="OZ245" s="144">
        <v>14</v>
      </c>
      <c r="PA245" s="144">
        <v>13</v>
      </c>
      <c r="PB245" s="144">
        <v>12</v>
      </c>
      <c r="PC245" s="144">
        <v>16</v>
      </c>
      <c r="PD245" s="144">
        <v>16</v>
      </c>
      <c r="PE245" s="144">
        <v>17</v>
      </c>
      <c r="PF245" s="144">
        <v>19</v>
      </c>
      <c r="PG245" s="341">
        <f t="shared" si="243"/>
        <v>21</v>
      </c>
      <c r="PH245" s="144">
        <v>23</v>
      </c>
      <c r="PI245" s="144">
        <v>21</v>
      </c>
      <c r="PJ245" s="341">
        <f t="shared" si="244"/>
        <v>21.5</v>
      </c>
      <c r="PK245" s="144">
        <v>22</v>
      </c>
      <c r="PL245" s="144">
        <v>25</v>
      </c>
      <c r="PM245" s="473">
        <v>26</v>
      </c>
      <c r="PN245" s="144">
        <v>24</v>
      </c>
      <c r="PO245" s="473">
        <v>24</v>
      </c>
      <c r="PP245" s="144">
        <v>24</v>
      </c>
      <c r="PQ245" s="144">
        <v>26</v>
      </c>
      <c r="PR245" s="144">
        <v>29</v>
      </c>
      <c r="PS245" s="144">
        <v>27</v>
      </c>
      <c r="PT245" s="144">
        <v>26</v>
      </c>
      <c r="PU245" s="144">
        <v>23</v>
      </c>
      <c r="PV245" s="473">
        <v>23</v>
      </c>
      <c r="PW245" s="144">
        <v>22</v>
      </c>
      <c r="PX245" s="144">
        <v>19</v>
      </c>
      <c r="PY245" s="144">
        <v>20</v>
      </c>
      <c r="PZ245" s="144">
        <v>12</v>
      </c>
      <c r="QA245" s="144">
        <v>16</v>
      </c>
      <c r="QB245" s="144">
        <v>16</v>
      </c>
      <c r="QC245" s="144">
        <v>15</v>
      </c>
      <c r="QD245" s="144">
        <v>13</v>
      </c>
      <c r="QE245" s="144">
        <v>14</v>
      </c>
      <c r="QF245" s="144">
        <v>14</v>
      </c>
      <c r="QG245" s="144">
        <v>16</v>
      </c>
      <c r="QH245" s="144">
        <v>17</v>
      </c>
      <c r="QI245" s="144">
        <v>17</v>
      </c>
      <c r="QJ245" s="144">
        <v>14</v>
      </c>
      <c r="QK245" s="144">
        <v>16</v>
      </c>
      <c r="QL245" s="144">
        <v>17</v>
      </c>
      <c r="QM245" s="144">
        <v>17</v>
      </c>
      <c r="QN245" s="144">
        <v>15</v>
      </c>
      <c r="QO245" s="144">
        <v>16</v>
      </c>
      <c r="QP245" s="144">
        <v>17</v>
      </c>
      <c r="QQ245" s="144">
        <v>19</v>
      </c>
      <c r="QR245" s="144">
        <v>18</v>
      </c>
    </row>
    <row r="246" spans="1:460" s="144" customFormat="1" x14ac:dyDescent="0.2">
      <c r="A246" s="55"/>
      <c r="B246" s="318">
        <v>24</v>
      </c>
      <c r="C246" s="319">
        <f t="shared" ca="1" si="240"/>
        <v>0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241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245"/>
        <v>3.5</v>
      </c>
      <c r="JD246" s="144">
        <v>4</v>
      </c>
      <c r="JE246" s="144">
        <v>3</v>
      </c>
      <c r="JF246" s="362">
        <f t="shared" si="246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247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248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  <c r="OU246" s="144">
        <v>1</v>
      </c>
      <c r="OV246" s="144">
        <v>0</v>
      </c>
      <c r="OW246" s="144">
        <v>0</v>
      </c>
      <c r="OY246" s="341">
        <f t="shared" si="242"/>
        <v>0</v>
      </c>
      <c r="PA246" s="144">
        <v>1</v>
      </c>
      <c r="PB246" s="144">
        <v>1</v>
      </c>
      <c r="PC246" s="144">
        <v>1</v>
      </c>
      <c r="PD246" s="144">
        <v>1</v>
      </c>
      <c r="PE246" s="144">
        <v>1</v>
      </c>
      <c r="PF246" s="144">
        <v>2</v>
      </c>
      <c r="PG246" s="341">
        <f t="shared" si="243"/>
        <v>1.5</v>
      </c>
      <c r="PH246" s="144">
        <v>1</v>
      </c>
      <c r="PI246" s="144">
        <v>1</v>
      </c>
      <c r="PJ246" s="341">
        <f t="shared" si="244"/>
        <v>1</v>
      </c>
      <c r="PK246" s="144">
        <v>1</v>
      </c>
      <c r="PL246" s="144">
        <v>1</v>
      </c>
      <c r="PM246" s="473"/>
      <c r="PO246" s="473"/>
      <c r="PT246" s="144">
        <v>1</v>
      </c>
      <c r="PU246" s="144">
        <v>1</v>
      </c>
      <c r="PV246" s="473">
        <v>1</v>
      </c>
      <c r="PW246" s="144">
        <v>1</v>
      </c>
      <c r="QA246" s="144">
        <v>1</v>
      </c>
      <c r="QE246" s="144">
        <v>1</v>
      </c>
      <c r="QF246" s="144">
        <v>2</v>
      </c>
      <c r="QG246" s="144">
        <v>1</v>
      </c>
      <c r="QH246" s="144">
        <v>1</v>
      </c>
      <c r="QK246" s="144">
        <v>1</v>
      </c>
      <c r="QL246" s="144">
        <v>1</v>
      </c>
    </row>
    <row r="247" spans="1:460" x14ac:dyDescent="0.2">
      <c r="B247" s="27" t="s">
        <v>45</v>
      </c>
      <c r="C247" s="174">
        <f ca="1">SUM(C223:C246)</f>
        <v>61</v>
      </c>
      <c r="D247" s="154"/>
      <c r="E247" s="154"/>
      <c r="F247" s="154"/>
      <c r="G247" s="325">
        <f t="shared" ref="G247:R247" si="249">SUM(G223:G246)</f>
        <v>648</v>
      </c>
      <c r="H247" s="325">
        <f t="shared" si="249"/>
        <v>614</v>
      </c>
      <c r="I247" s="325">
        <f t="shared" si="249"/>
        <v>623.5</v>
      </c>
      <c r="J247" s="325">
        <f t="shared" si="249"/>
        <v>633</v>
      </c>
      <c r="K247" s="325">
        <f t="shared" si="249"/>
        <v>647</v>
      </c>
      <c r="L247" s="325">
        <f t="shared" si="249"/>
        <v>631</v>
      </c>
      <c r="M247" s="325">
        <f t="shared" si="249"/>
        <v>641</v>
      </c>
      <c r="N247" s="325">
        <f t="shared" si="249"/>
        <v>650</v>
      </c>
      <c r="O247" s="325">
        <f t="shared" si="249"/>
        <v>657</v>
      </c>
      <c r="P247" s="325">
        <f t="shared" si="249"/>
        <v>663</v>
      </c>
      <c r="Q247" s="325">
        <f t="shared" si="249"/>
        <v>652</v>
      </c>
      <c r="R247" s="325">
        <f t="shared" si="249"/>
        <v>679</v>
      </c>
      <c r="S247" s="325">
        <f t="shared" ref="S247:CD247" si="250">SUM(S223:S246)</f>
        <v>675</v>
      </c>
      <c r="T247" s="325">
        <f t="shared" si="250"/>
        <v>685</v>
      </c>
      <c r="U247" s="325">
        <f t="shared" si="250"/>
        <v>665</v>
      </c>
      <c r="V247" s="325">
        <f t="shared" si="250"/>
        <v>665</v>
      </c>
      <c r="W247" s="325">
        <f t="shared" si="250"/>
        <v>669</v>
      </c>
      <c r="X247" s="325">
        <f t="shared" si="250"/>
        <v>650</v>
      </c>
      <c r="Y247" s="325">
        <f t="shared" si="250"/>
        <v>660</v>
      </c>
      <c r="Z247" s="325">
        <f t="shared" si="250"/>
        <v>661</v>
      </c>
      <c r="AA247" s="325">
        <f t="shared" si="250"/>
        <v>673</v>
      </c>
      <c r="AB247" s="325">
        <f t="shared" si="250"/>
        <v>697</v>
      </c>
      <c r="AC247" s="325">
        <f t="shared" si="250"/>
        <v>678</v>
      </c>
      <c r="AD247" s="325">
        <f t="shared" si="250"/>
        <v>680</v>
      </c>
      <c r="AE247" s="325">
        <f t="shared" si="250"/>
        <v>695</v>
      </c>
      <c r="AF247" s="325">
        <f t="shared" si="250"/>
        <v>725</v>
      </c>
      <c r="AG247" s="325">
        <f t="shared" si="250"/>
        <v>724</v>
      </c>
      <c r="AH247" s="325">
        <f t="shared" si="250"/>
        <v>737</v>
      </c>
      <c r="AI247" s="325">
        <f t="shared" si="250"/>
        <v>704</v>
      </c>
      <c r="AJ247" s="325">
        <f t="shared" si="250"/>
        <v>699</v>
      </c>
      <c r="AK247" s="325">
        <f t="shared" si="250"/>
        <v>693</v>
      </c>
      <c r="AL247" s="325">
        <f t="shared" si="250"/>
        <v>695</v>
      </c>
      <c r="AM247" s="325">
        <f t="shared" si="250"/>
        <v>716</v>
      </c>
      <c r="AN247" s="325">
        <f t="shared" si="250"/>
        <v>732</v>
      </c>
      <c r="AO247" s="325">
        <f t="shared" si="250"/>
        <v>742</v>
      </c>
      <c r="AP247" s="325">
        <f t="shared" si="250"/>
        <v>751</v>
      </c>
      <c r="AQ247" s="325">
        <f t="shared" si="250"/>
        <v>760</v>
      </c>
      <c r="AR247" s="325">
        <f t="shared" si="250"/>
        <v>763</v>
      </c>
      <c r="AS247" s="325">
        <f t="shared" si="250"/>
        <v>767</v>
      </c>
      <c r="AT247" s="325">
        <f t="shared" si="250"/>
        <v>756</v>
      </c>
      <c r="AU247" s="325">
        <f t="shared" si="250"/>
        <v>756</v>
      </c>
      <c r="AV247" s="325">
        <f t="shared" si="250"/>
        <v>748</v>
      </c>
      <c r="AW247" s="420">
        <f t="shared" si="250"/>
        <v>778</v>
      </c>
      <c r="AX247" s="420">
        <f t="shared" si="250"/>
        <v>762</v>
      </c>
      <c r="AY247" s="420">
        <f t="shared" si="250"/>
        <v>724</v>
      </c>
      <c r="AZ247" s="420">
        <f t="shared" si="250"/>
        <v>732</v>
      </c>
      <c r="BA247" s="420">
        <f t="shared" si="250"/>
        <v>729</v>
      </c>
      <c r="BB247" s="420">
        <f t="shared" si="250"/>
        <v>748</v>
      </c>
      <c r="BC247" s="420">
        <f t="shared" si="250"/>
        <v>719</v>
      </c>
      <c r="BD247" s="420">
        <f t="shared" si="250"/>
        <v>726</v>
      </c>
      <c r="BE247" s="420">
        <f t="shared" si="250"/>
        <v>713</v>
      </c>
      <c r="BF247" s="420">
        <f t="shared" si="250"/>
        <v>730</v>
      </c>
      <c r="BG247" s="325">
        <f t="shared" si="250"/>
        <v>744</v>
      </c>
      <c r="BH247" s="325">
        <f t="shared" si="250"/>
        <v>731</v>
      </c>
      <c r="BI247" s="325">
        <f t="shared" si="250"/>
        <v>695</v>
      </c>
      <c r="BJ247" s="325">
        <f t="shared" si="250"/>
        <v>673</v>
      </c>
      <c r="BK247" s="325">
        <f t="shared" si="250"/>
        <v>678</v>
      </c>
      <c r="BL247" s="325">
        <f t="shared" si="250"/>
        <v>649</v>
      </c>
      <c r="BM247" s="325">
        <f t="shared" si="250"/>
        <v>645</v>
      </c>
      <c r="BN247" s="325">
        <f t="shared" si="250"/>
        <v>649</v>
      </c>
      <c r="BO247" s="325">
        <f t="shared" si="250"/>
        <v>646</v>
      </c>
      <c r="BP247" s="325">
        <f t="shared" si="250"/>
        <v>636</v>
      </c>
      <c r="BQ247" s="325">
        <f t="shared" si="250"/>
        <v>634</v>
      </c>
      <c r="BR247" s="325">
        <f t="shared" si="250"/>
        <v>644</v>
      </c>
      <c r="BS247" s="325">
        <f t="shared" si="250"/>
        <v>0</v>
      </c>
      <c r="BT247" s="325">
        <f t="shared" si="250"/>
        <v>454</v>
      </c>
      <c r="BU247" s="325">
        <f t="shared" si="250"/>
        <v>440</v>
      </c>
      <c r="BV247" s="325">
        <f t="shared" si="250"/>
        <v>456</v>
      </c>
      <c r="BW247" s="325">
        <f t="shared" si="250"/>
        <v>459</v>
      </c>
      <c r="BX247" s="325">
        <f t="shared" si="250"/>
        <v>432</v>
      </c>
      <c r="BY247" s="325">
        <f t="shared" si="250"/>
        <v>395</v>
      </c>
      <c r="BZ247" s="325">
        <f t="shared" si="250"/>
        <v>399</v>
      </c>
      <c r="CA247" s="325">
        <f t="shared" si="250"/>
        <v>400</v>
      </c>
      <c r="CB247" s="325">
        <f t="shared" si="250"/>
        <v>378</v>
      </c>
      <c r="CC247" s="325">
        <f t="shared" si="250"/>
        <v>362</v>
      </c>
      <c r="CD247" s="325">
        <f t="shared" si="250"/>
        <v>368</v>
      </c>
      <c r="CE247" s="325">
        <f t="shared" ref="CE247:DQ247" si="251">SUM(CE223:CE246)</f>
        <v>374</v>
      </c>
      <c r="CF247" s="325">
        <f t="shared" si="251"/>
        <v>385</v>
      </c>
      <c r="CG247" s="325">
        <f t="shared" si="251"/>
        <v>395</v>
      </c>
      <c r="CH247" s="325">
        <f t="shared" si="251"/>
        <v>389</v>
      </c>
      <c r="CI247" s="325">
        <f t="shared" si="251"/>
        <v>384</v>
      </c>
      <c r="CJ247" s="325">
        <f t="shared" si="251"/>
        <v>376</v>
      </c>
      <c r="CK247" s="325">
        <f t="shared" si="251"/>
        <v>380</v>
      </c>
      <c r="CL247" s="325">
        <f t="shared" si="251"/>
        <v>371</v>
      </c>
      <c r="CM247" s="325">
        <f t="shared" si="251"/>
        <v>375</v>
      </c>
      <c r="CN247" s="325">
        <f t="shared" si="251"/>
        <v>385</v>
      </c>
      <c r="CO247" s="325">
        <f t="shared" si="251"/>
        <v>368</v>
      </c>
      <c r="CP247" s="325">
        <f t="shared" si="251"/>
        <v>370</v>
      </c>
      <c r="CQ247" s="325">
        <f t="shared" si="251"/>
        <v>370</v>
      </c>
      <c r="CR247" s="325">
        <f t="shared" si="251"/>
        <v>361</v>
      </c>
      <c r="CS247" s="325">
        <f t="shared" si="251"/>
        <v>376</v>
      </c>
      <c r="CT247" s="325">
        <f t="shared" si="251"/>
        <v>359</v>
      </c>
      <c r="CU247" s="325">
        <f t="shared" si="251"/>
        <v>352</v>
      </c>
      <c r="CV247" s="325">
        <f t="shared" si="251"/>
        <v>337</v>
      </c>
      <c r="CW247" s="325">
        <f t="shared" si="251"/>
        <v>334</v>
      </c>
      <c r="CX247" s="325">
        <f t="shared" si="251"/>
        <v>306</v>
      </c>
      <c r="CY247" s="325">
        <f t="shared" si="251"/>
        <v>298</v>
      </c>
      <c r="CZ247" s="325">
        <f t="shared" si="251"/>
        <v>281</v>
      </c>
      <c r="DA247" s="325">
        <f t="shared" si="251"/>
        <v>276</v>
      </c>
      <c r="DB247" s="325">
        <f t="shared" si="251"/>
        <v>269</v>
      </c>
      <c r="DC247" s="325">
        <f t="shared" si="251"/>
        <v>254</v>
      </c>
      <c r="DD247" s="325">
        <f t="shared" si="251"/>
        <v>251</v>
      </c>
      <c r="DE247" s="325">
        <f t="shared" si="251"/>
        <v>262</v>
      </c>
      <c r="DF247" s="325">
        <f t="shared" si="251"/>
        <v>260.5</v>
      </c>
      <c r="DG247" s="325">
        <f t="shared" si="251"/>
        <v>259</v>
      </c>
      <c r="DH247" s="325">
        <f t="shared" si="251"/>
        <v>254</v>
      </c>
      <c r="DI247" s="325">
        <f t="shared" si="251"/>
        <v>243</v>
      </c>
      <c r="DJ247" s="325">
        <f t="shared" si="251"/>
        <v>242</v>
      </c>
      <c r="DK247" s="325">
        <f t="shared" si="251"/>
        <v>222</v>
      </c>
      <c r="DL247" s="325">
        <f t="shared" si="251"/>
        <v>222</v>
      </c>
      <c r="DM247" s="325">
        <f t="shared" si="251"/>
        <v>226</v>
      </c>
      <c r="DN247" s="325">
        <f t="shared" si="251"/>
        <v>241</v>
      </c>
      <c r="DO247" s="325">
        <f t="shared" si="251"/>
        <v>247</v>
      </c>
      <c r="DP247" s="325">
        <f t="shared" si="251"/>
        <v>237</v>
      </c>
      <c r="DQ247" s="325">
        <f t="shared" si="251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52">SUM(DT223:DT246)</f>
        <v>211</v>
      </c>
      <c r="DU247" s="396">
        <f t="shared" si="252"/>
        <v>201</v>
      </c>
      <c r="DV247" s="396">
        <f t="shared" si="252"/>
        <v>196</v>
      </c>
      <c r="DW247" s="396">
        <f t="shared" si="252"/>
        <v>199</v>
      </c>
      <c r="DX247" s="396">
        <f t="shared" si="252"/>
        <v>208</v>
      </c>
      <c r="DY247" s="396">
        <f t="shared" si="252"/>
        <v>218</v>
      </c>
      <c r="DZ247" s="396">
        <f t="shared" si="252"/>
        <v>217</v>
      </c>
      <c r="EA247" s="396">
        <f t="shared" si="252"/>
        <v>219</v>
      </c>
      <c r="EB247" s="396">
        <f t="shared" si="252"/>
        <v>218</v>
      </c>
      <c r="EC247" s="396">
        <f t="shared" si="252"/>
        <v>213</v>
      </c>
      <c r="ED247" s="396">
        <f t="shared" si="252"/>
        <v>213</v>
      </c>
      <c r="EE247" s="396">
        <f t="shared" si="252"/>
        <v>219</v>
      </c>
      <c r="EF247" s="396">
        <f t="shared" si="252"/>
        <v>205</v>
      </c>
      <c r="EG247" s="396">
        <f t="shared" si="252"/>
        <v>206</v>
      </c>
      <c r="EH247" s="396">
        <f t="shared" si="252"/>
        <v>202</v>
      </c>
      <c r="EI247" s="396">
        <f t="shared" si="252"/>
        <v>210</v>
      </c>
      <c r="EJ247" s="396">
        <f t="shared" si="252"/>
        <v>221</v>
      </c>
      <c r="EK247" s="396">
        <f t="shared" si="252"/>
        <v>222</v>
      </c>
      <c r="EL247" s="396">
        <f t="shared" si="252"/>
        <v>223</v>
      </c>
      <c r="EM247" s="396">
        <f t="shared" si="252"/>
        <v>230</v>
      </c>
      <c r="EN247" s="396">
        <f t="shared" si="252"/>
        <v>230</v>
      </c>
      <c r="EO247" s="396">
        <f t="shared" si="252"/>
        <v>216</v>
      </c>
      <c r="EP247" s="396">
        <f t="shared" si="252"/>
        <v>189</v>
      </c>
      <c r="EQ247" s="396">
        <f t="shared" si="252"/>
        <v>176</v>
      </c>
      <c r="ER247" s="396">
        <f t="shared" si="252"/>
        <v>179</v>
      </c>
      <c r="ES247" s="396">
        <f t="shared" si="252"/>
        <v>180</v>
      </c>
      <c r="ET247" s="396">
        <f t="shared" si="252"/>
        <v>173</v>
      </c>
      <c r="EU247" s="396">
        <f t="shared" si="252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53">SUM(EZ223:EZ246)</f>
        <v>177</v>
      </c>
      <c r="FA247" s="396">
        <f t="shared" si="253"/>
        <v>174</v>
      </c>
      <c r="FB247" s="396">
        <f t="shared" si="253"/>
        <v>183</v>
      </c>
      <c r="FC247" s="396">
        <f t="shared" si="253"/>
        <v>174</v>
      </c>
      <c r="FD247" s="396">
        <f t="shared" si="253"/>
        <v>173</v>
      </c>
      <c r="FE247" s="418">
        <f t="shared" si="253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54">SUM(FJ223:FJ246)</f>
        <v>154</v>
      </c>
      <c r="FK247" s="396">
        <f t="shared" si="254"/>
        <v>158</v>
      </c>
      <c r="FL247" s="396">
        <f t="shared" si="254"/>
        <v>151</v>
      </c>
      <c r="FM247" s="396">
        <f t="shared" si="254"/>
        <v>150</v>
      </c>
      <c r="FN247" s="396">
        <f t="shared" si="254"/>
        <v>151</v>
      </c>
      <c r="FO247" s="396">
        <f t="shared" si="254"/>
        <v>145</v>
      </c>
      <c r="FP247" s="396">
        <f t="shared" si="254"/>
        <v>146</v>
      </c>
      <c r="FQ247" s="396">
        <f t="shared" si="254"/>
        <v>143</v>
      </c>
      <c r="FR247" s="396">
        <f t="shared" si="254"/>
        <v>146</v>
      </c>
      <c r="FS247" s="396">
        <f t="shared" si="254"/>
        <v>147</v>
      </c>
      <c r="FT247" s="396">
        <f t="shared" si="254"/>
        <v>146</v>
      </c>
      <c r="FU247" s="396">
        <f t="shared" si="254"/>
        <v>141</v>
      </c>
      <c r="FV247" s="396">
        <f t="shared" si="254"/>
        <v>137</v>
      </c>
      <c r="FW247" s="396">
        <f t="shared" si="254"/>
        <v>125</v>
      </c>
      <c r="FX247" s="396">
        <f t="shared" si="254"/>
        <v>121</v>
      </c>
      <c r="FY247" s="396">
        <f t="shared" si="254"/>
        <v>121</v>
      </c>
      <c r="FZ247" s="396">
        <f t="shared" si="254"/>
        <v>132</v>
      </c>
      <c r="GA247" s="396">
        <f t="shared" si="254"/>
        <v>122</v>
      </c>
      <c r="GB247" s="396">
        <f t="shared" si="254"/>
        <v>125</v>
      </c>
      <c r="GC247" s="396">
        <f t="shared" si="254"/>
        <v>118</v>
      </c>
      <c r="GD247" s="396">
        <f t="shared" si="254"/>
        <v>117</v>
      </c>
      <c r="GE247" s="396">
        <f t="shared" si="254"/>
        <v>121</v>
      </c>
      <c r="GF247" s="396">
        <f t="shared" si="254"/>
        <v>118</v>
      </c>
      <c r="GG247" s="396">
        <f t="shared" si="254"/>
        <v>134</v>
      </c>
      <c r="GH247" s="396">
        <f t="shared" si="254"/>
        <v>127</v>
      </c>
      <c r="GI247" s="396">
        <f t="shared" si="254"/>
        <v>135</v>
      </c>
      <c r="GJ247" s="396">
        <f t="shared" si="254"/>
        <v>133</v>
      </c>
      <c r="GK247" s="396">
        <f t="shared" si="254"/>
        <v>133</v>
      </c>
      <c r="GL247" s="396">
        <f t="shared" si="254"/>
        <v>134</v>
      </c>
      <c r="GM247" s="396">
        <f t="shared" si="254"/>
        <v>131</v>
      </c>
      <c r="GN247" s="396">
        <f t="shared" si="254"/>
        <v>135</v>
      </c>
      <c r="GO247" s="396">
        <f t="shared" si="254"/>
        <v>144</v>
      </c>
      <c r="GP247" s="396">
        <f t="shared" si="254"/>
        <v>152</v>
      </c>
      <c r="GQ247" s="396">
        <f t="shared" si="254"/>
        <v>167</v>
      </c>
      <c r="GR247" s="396">
        <f t="shared" si="254"/>
        <v>181</v>
      </c>
      <c r="GS247" s="396">
        <f t="shared" si="254"/>
        <v>188</v>
      </c>
      <c r="GT247" s="396">
        <f t="shared" si="254"/>
        <v>192</v>
      </c>
      <c r="GU247" s="396">
        <f t="shared" si="254"/>
        <v>175</v>
      </c>
      <c r="GV247" s="396">
        <f t="shared" si="254"/>
        <v>163</v>
      </c>
      <c r="GW247" s="396">
        <f t="shared" si="254"/>
        <v>175</v>
      </c>
      <c r="GX247" s="396">
        <f t="shared" si="254"/>
        <v>182</v>
      </c>
      <c r="GY247" s="396">
        <f t="shared" si="254"/>
        <v>181</v>
      </c>
      <c r="GZ247" s="396">
        <f t="shared" si="254"/>
        <v>196</v>
      </c>
      <c r="HA247" s="396">
        <f t="shared" si="254"/>
        <v>195</v>
      </c>
      <c r="HB247" s="396">
        <f t="shared" si="254"/>
        <v>192</v>
      </c>
      <c r="HC247" s="396">
        <f t="shared" si="254"/>
        <v>193</v>
      </c>
      <c r="HD247" s="396">
        <f t="shared" si="254"/>
        <v>191</v>
      </c>
      <c r="HE247" s="396">
        <f t="shared" si="254"/>
        <v>188</v>
      </c>
      <c r="HF247" s="396">
        <f t="shared" si="254"/>
        <v>183</v>
      </c>
      <c r="HG247" s="396">
        <f t="shared" si="254"/>
        <v>195</v>
      </c>
      <c r="HH247" s="396">
        <f t="shared" si="254"/>
        <v>175</v>
      </c>
      <c r="HI247" s="396">
        <f t="shared" si="254"/>
        <v>175</v>
      </c>
      <c r="HJ247" s="396">
        <f t="shared" si="254"/>
        <v>165</v>
      </c>
      <c r="HK247" s="396">
        <f t="shared" si="254"/>
        <v>158</v>
      </c>
      <c r="HL247" s="396">
        <f t="shared" si="254"/>
        <v>152</v>
      </c>
      <c r="HM247" s="396">
        <f t="shared" si="254"/>
        <v>149</v>
      </c>
      <c r="HN247" s="396">
        <f t="shared" si="254"/>
        <v>146</v>
      </c>
      <c r="HO247" s="396">
        <f t="shared" si="254"/>
        <v>147</v>
      </c>
      <c r="HP247" s="396">
        <f t="shared" si="254"/>
        <v>134</v>
      </c>
      <c r="HQ247" s="396">
        <f t="shared" si="254"/>
        <v>132</v>
      </c>
      <c r="HR247" s="396">
        <f t="shared" si="254"/>
        <v>135</v>
      </c>
      <c r="HS247" s="396">
        <f t="shared" si="254"/>
        <v>130</v>
      </c>
      <c r="HT247" s="396">
        <f t="shared" si="254"/>
        <v>135</v>
      </c>
      <c r="HU247" s="396">
        <f t="shared" si="254"/>
        <v>127</v>
      </c>
      <c r="HV247" s="396">
        <f t="shared" ref="HV247:KG247" si="255">SUM(HV223:HV246)</f>
        <v>124</v>
      </c>
      <c r="HW247" s="396">
        <f t="shared" si="255"/>
        <v>129</v>
      </c>
      <c r="HX247" s="396">
        <f t="shared" si="255"/>
        <v>140</v>
      </c>
      <c r="HY247" s="396">
        <f t="shared" si="255"/>
        <v>148</v>
      </c>
      <c r="HZ247" s="396">
        <f t="shared" si="255"/>
        <v>145</v>
      </c>
      <c r="IA247" s="396">
        <f t="shared" si="255"/>
        <v>141</v>
      </c>
      <c r="IB247" s="396">
        <f t="shared" si="255"/>
        <v>137</v>
      </c>
      <c r="IC247" s="396">
        <f t="shared" si="255"/>
        <v>133</v>
      </c>
      <c r="ID247" s="396">
        <f t="shared" si="255"/>
        <v>125</v>
      </c>
      <c r="IE247" s="396">
        <f t="shared" si="255"/>
        <v>123</v>
      </c>
      <c r="IF247" s="396">
        <f t="shared" si="255"/>
        <v>123</v>
      </c>
      <c r="IG247" s="396">
        <f t="shared" si="255"/>
        <v>121</v>
      </c>
      <c r="IH247" s="396">
        <f t="shared" si="255"/>
        <v>112</v>
      </c>
      <c r="II247" s="396">
        <f t="shared" si="255"/>
        <v>118</v>
      </c>
      <c r="IJ247" s="396">
        <f t="shared" si="255"/>
        <v>132</v>
      </c>
      <c r="IK247" s="396">
        <f t="shared" si="255"/>
        <v>147</v>
      </c>
      <c r="IL247" s="396">
        <f t="shared" si="255"/>
        <v>147</v>
      </c>
      <c r="IM247" s="396">
        <f t="shared" si="255"/>
        <v>141</v>
      </c>
      <c r="IN247" s="442">
        <f t="shared" si="255"/>
        <v>141.5</v>
      </c>
      <c r="IO247" s="396">
        <f t="shared" si="255"/>
        <v>142</v>
      </c>
      <c r="IP247" s="396">
        <f t="shared" si="255"/>
        <v>142</v>
      </c>
      <c r="IQ247" s="396">
        <f t="shared" si="255"/>
        <v>143</v>
      </c>
      <c r="IR247" s="396">
        <f t="shared" si="255"/>
        <v>144</v>
      </c>
      <c r="IS247" s="396">
        <f t="shared" si="255"/>
        <v>140</v>
      </c>
      <c r="IT247" s="396">
        <f t="shared" si="255"/>
        <v>137</v>
      </c>
      <c r="IU247" s="396">
        <f t="shared" si="255"/>
        <v>139</v>
      </c>
      <c r="IV247" s="396">
        <f t="shared" si="255"/>
        <v>138</v>
      </c>
      <c r="IW247" s="396">
        <f t="shared" si="255"/>
        <v>143</v>
      </c>
      <c r="IX247" s="396">
        <f t="shared" si="255"/>
        <v>140</v>
      </c>
      <c r="IY247" s="396">
        <f t="shared" si="255"/>
        <v>141</v>
      </c>
      <c r="IZ247" s="396">
        <f t="shared" si="255"/>
        <v>144</v>
      </c>
      <c r="JA247" s="396">
        <f t="shared" si="255"/>
        <v>144</v>
      </c>
      <c r="JB247" s="396">
        <f t="shared" si="255"/>
        <v>144</v>
      </c>
      <c r="JC247" s="442">
        <f t="shared" si="255"/>
        <v>143</v>
      </c>
      <c r="JD247" s="396">
        <f t="shared" si="255"/>
        <v>142</v>
      </c>
      <c r="JE247" s="396">
        <f t="shared" si="255"/>
        <v>140</v>
      </c>
      <c r="JF247" s="454">
        <f t="shared" si="255"/>
        <v>140</v>
      </c>
      <c r="JG247" s="396">
        <f t="shared" si="255"/>
        <v>140</v>
      </c>
      <c r="JH247" s="396">
        <f t="shared" si="255"/>
        <v>126</v>
      </c>
      <c r="JI247" s="396">
        <f t="shared" si="255"/>
        <v>118</v>
      </c>
      <c r="JJ247" s="396">
        <f t="shared" si="255"/>
        <v>123</v>
      </c>
      <c r="JK247" s="396">
        <f t="shared" si="255"/>
        <v>125</v>
      </c>
      <c r="JL247" s="396">
        <f t="shared" si="255"/>
        <v>132</v>
      </c>
      <c r="JM247" s="396">
        <f t="shared" si="255"/>
        <v>128</v>
      </c>
      <c r="JN247" s="442">
        <f t="shared" si="255"/>
        <v>129</v>
      </c>
      <c r="JO247" s="396">
        <f t="shared" si="255"/>
        <v>130</v>
      </c>
      <c r="JP247" s="396">
        <f t="shared" si="255"/>
        <v>124</v>
      </c>
      <c r="JQ247" s="396">
        <f t="shared" si="255"/>
        <v>123</v>
      </c>
      <c r="JR247" s="396">
        <f t="shared" si="255"/>
        <v>123</v>
      </c>
      <c r="JS247" s="396">
        <f t="shared" si="255"/>
        <v>122</v>
      </c>
      <c r="JT247" s="396">
        <f t="shared" si="255"/>
        <v>118</v>
      </c>
      <c r="JU247" s="396">
        <f t="shared" si="255"/>
        <v>112</v>
      </c>
      <c r="JV247" s="442">
        <f t="shared" si="255"/>
        <v>108</v>
      </c>
      <c r="JW247" s="396">
        <f t="shared" si="255"/>
        <v>104</v>
      </c>
      <c r="JX247" s="396">
        <f t="shared" si="255"/>
        <v>107</v>
      </c>
      <c r="JY247" s="396">
        <f t="shared" si="255"/>
        <v>116</v>
      </c>
      <c r="JZ247" s="396">
        <f t="shared" si="255"/>
        <v>115</v>
      </c>
      <c r="KA247" s="396">
        <f t="shared" si="255"/>
        <v>120</v>
      </c>
      <c r="KB247" s="396">
        <f t="shared" si="255"/>
        <v>110</v>
      </c>
      <c r="KC247" s="396">
        <f t="shared" si="255"/>
        <v>103</v>
      </c>
      <c r="KD247" s="396">
        <f t="shared" si="255"/>
        <v>143</v>
      </c>
      <c r="KE247" s="396">
        <f t="shared" si="255"/>
        <v>114</v>
      </c>
      <c r="KF247" s="396">
        <f t="shared" si="255"/>
        <v>120</v>
      </c>
      <c r="KG247" s="396">
        <f t="shared" si="255"/>
        <v>121</v>
      </c>
      <c r="KH247" s="396">
        <f t="shared" ref="KH247:MS247" si="256">SUM(KH223:KH246)</f>
        <v>114</v>
      </c>
      <c r="KI247" s="396">
        <f t="shared" si="256"/>
        <v>123</v>
      </c>
      <c r="KJ247" s="396">
        <f t="shared" si="256"/>
        <v>127</v>
      </c>
      <c r="KK247" s="396">
        <f t="shared" si="256"/>
        <v>133</v>
      </c>
      <c r="KL247" s="396">
        <f t="shared" si="256"/>
        <v>137</v>
      </c>
      <c r="KM247" s="396">
        <f t="shared" si="256"/>
        <v>124</v>
      </c>
      <c r="KN247" s="396">
        <f t="shared" si="256"/>
        <v>125</v>
      </c>
      <c r="KO247" s="396">
        <f t="shared" si="256"/>
        <v>127.5</v>
      </c>
      <c r="KP247" s="396">
        <f t="shared" si="256"/>
        <v>130</v>
      </c>
      <c r="KQ247" s="396">
        <f t="shared" si="256"/>
        <v>131</v>
      </c>
      <c r="KR247" s="396">
        <f t="shared" si="256"/>
        <v>126</v>
      </c>
      <c r="KS247" s="396">
        <f t="shared" si="256"/>
        <v>129</v>
      </c>
      <c r="KT247" s="396">
        <f t="shared" si="256"/>
        <v>132</v>
      </c>
      <c r="KU247" s="396">
        <f t="shared" si="256"/>
        <v>126</v>
      </c>
      <c r="KV247" s="396">
        <f t="shared" si="256"/>
        <v>113</v>
      </c>
      <c r="KW247" s="396">
        <f t="shared" si="256"/>
        <v>115</v>
      </c>
      <c r="KX247" s="396">
        <f t="shared" si="256"/>
        <v>118</v>
      </c>
      <c r="KY247" s="396">
        <f t="shared" si="256"/>
        <v>120</v>
      </c>
      <c r="KZ247" s="396">
        <f t="shared" si="256"/>
        <v>124</v>
      </c>
      <c r="LA247" s="396">
        <f t="shared" si="256"/>
        <v>140</v>
      </c>
      <c r="LB247" s="396">
        <f t="shared" si="256"/>
        <v>135</v>
      </c>
      <c r="LC247" s="396">
        <f t="shared" si="256"/>
        <v>131</v>
      </c>
      <c r="LD247" s="396">
        <f t="shared" si="256"/>
        <v>132</v>
      </c>
      <c r="LE247" s="396">
        <f t="shared" si="256"/>
        <v>142</v>
      </c>
      <c r="LF247" s="396">
        <f t="shared" si="256"/>
        <v>148</v>
      </c>
      <c r="LG247" s="396">
        <f t="shared" si="256"/>
        <v>149</v>
      </c>
      <c r="LH247" s="396">
        <f t="shared" si="256"/>
        <v>144</v>
      </c>
      <c r="LI247" s="396">
        <f t="shared" si="256"/>
        <v>140</v>
      </c>
      <c r="LJ247" s="396">
        <f t="shared" si="256"/>
        <v>127</v>
      </c>
      <c r="LK247" s="396">
        <f t="shared" si="256"/>
        <v>130</v>
      </c>
      <c r="LL247" s="396">
        <f t="shared" si="256"/>
        <v>128</v>
      </c>
      <c r="LM247" s="396">
        <f t="shared" si="256"/>
        <v>126</v>
      </c>
      <c r="LN247" s="396">
        <f t="shared" si="256"/>
        <v>133</v>
      </c>
      <c r="LO247" s="396">
        <f t="shared" si="256"/>
        <v>136</v>
      </c>
      <c r="LP247" s="396">
        <f t="shared" si="256"/>
        <v>143</v>
      </c>
      <c r="LQ247" s="396">
        <f t="shared" si="256"/>
        <v>141</v>
      </c>
      <c r="LR247" s="396">
        <f t="shared" si="256"/>
        <v>135</v>
      </c>
      <c r="LS247" s="396">
        <f t="shared" si="256"/>
        <v>137</v>
      </c>
      <c r="LT247" s="396">
        <f t="shared" si="256"/>
        <v>138</v>
      </c>
      <c r="LU247" s="396">
        <f t="shared" si="256"/>
        <v>130</v>
      </c>
      <c r="LV247" s="396">
        <f t="shared" si="256"/>
        <v>133</v>
      </c>
      <c r="LW247" s="396">
        <f t="shared" si="256"/>
        <v>132</v>
      </c>
      <c r="LX247" s="396">
        <f t="shared" si="256"/>
        <v>128</v>
      </c>
      <c r="LY247" s="396">
        <f t="shared" si="256"/>
        <v>122</v>
      </c>
      <c r="LZ247" s="396">
        <f t="shared" si="256"/>
        <v>125</v>
      </c>
      <c r="MA247" s="396">
        <f t="shared" si="256"/>
        <v>129</v>
      </c>
      <c r="MB247" s="396">
        <f t="shared" si="256"/>
        <v>126</v>
      </c>
      <c r="MC247" s="396">
        <f t="shared" si="256"/>
        <v>128</v>
      </c>
      <c r="MD247" s="396">
        <f t="shared" si="256"/>
        <v>109</v>
      </c>
      <c r="ME247" s="396">
        <f t="shared" si="256"/>
        <v>107</v>
      </c>
      <c r="MF247" s="396">
        <f t="shared" si="256"/>
        <v>108</v>
      </c>
      <c r="MG247" s="396">
        <f t="shared" si="256"/>
        <v>107</v>
      </c>
      <c r="MH247" s="396">
        <f t="shared" si="256"/>
        <v>101</v>
      </c>
      <c r="MI247" s="396">
        <f t="shared" si="256"/>
        <v>102</v>
      </c>
      <c r="MJ247" s="396">
        <f t="shared" si="256"/>
        <v>103</v>
      </c>
      <c r="MK247" s="396">
        <f t="shared" si="256"/>
        <v>106</v>
      </c>
      <c r="ML247" s="396">
        <f t="shared" si="256"/>
        <v>113</v>
      </c>
      <c r="MM247" s="396">
        <f t="shared" si="256"/>
        <v>101</v>
      </c>
      <c r="MN247" s="396">
        <f t="shared" si="256"/>
        <v>94</v>
      </c>
      <c r="MO247" s="396">
        <f t="shared" si="256"/>
        <v>89</v>
      </c>
      <c r="MP247" s="396">
        <f t="shared" ref="MP247" si="257">SUM(MP223:MP246)</f>
        <v>87</v>
      </c>
      <c r="MQ247" s="396">
        <f t="shared" si="256"/>
        <v>88</v>
      </c>
      <c r="MR247" s="396">
        <f t="shared" si="256"/>
        <v>90</v>
      </c>
      <c r="MS247" s="396">
        <f t="shared" si="256"/>
        <v>92</v>
      </c>
      <c r="MT247" s="396">
        <f t="shared" ref="MT247:PE247" si="258">SUM(MT223:MT246)</f>
        <v>92</v>
      </c>
      <c r="MU247" s="396">
        <f t="shared" si="258"/>
        <v>100</v>
      </c>
      <c r="MV247" s="396">
        <f t="shared" si="258"/>
        <v>106</v>
      </c>
      <c r="MW247" s="396">
        <f t="shared" si="258"/>
        <v>107</v>
      </c>
      <c r="MX247" s="396">
        <f t="shared" si="258"/>
        <v>115</v>
      </c>
      <c r="MY247" s="396">
        <f t="shared" si="258"/>
        <v>120</v>
      </c>
      <c r="MZ247" s="396">
        <f t="shared" si="258"/>
        <v>117</v>
      </c>
      <c r="NA247" s="396">
        <f t="shared" si="258"/>
        <v>120</v>
      </c>
      <c r="NB247" s="396">
        <f t="shared" si="258"/>
        <v>125</v>
      </c>
      <c r="NC247" s="396">
        <f t="shared" si="258"/>
        <v>130</v>
      </c>
      <c r="ND247" s="396">
        <f t="shared" si="258"/>
        <v>123</v>
      </c>
      <c r="NE247" s="396">
        <f t="shared" si="258"/>
        <v>118</v>
      </c>
      <c r="NF247" s="396">
        <f t="shared" si="258"/>
        <v>108</v>
      </c>
      <c r="NG247" s="396">
        <f t="shared" si="258"/>
        <v>111</v>
      </c>
      <c r="NH247" s="396">
        <f t="shared" si="258"/>
        <v>111</v>
      </c>
      <c r="NI247" s="396">
        <f t="shared" si="258"/>
        <v>96</v>
      </c>
      <c r="NJ247" s="396">
        <f t="shared" si="258"/>
        <v>95</v>
      </c>
      <c r="NK247" s="396">
        <f t="shared" si="258"/>
        <v>96</v>
      </c>
      <c r="NL247" s="396">
        <f t="shared" si="258"/>
        <v>97</v>
      </c>
      <c r="NM247" s="396">
        <f t="shared" si="258"/>
        <v>89</v>
      </c>
      <c r="NN247" s="396">
        <f t="shared" si="258"/>
        <v>87</v>
      </c>
      <c r="NO247" s="396">
        <f t="shared" si="258"/>
        <v>97</v>
      </c>
      <c r="NP247" s="396">
        <f t="shared" si="258"/>
        <v>97</v>
      </c>
      <c r="NQ247" s="396">
        <f t="shared" si="258"/>
        <v>94</v>
      </c>
      <c r="NR247" s="396">
        <f t="shared" si="258"/>
        <v>95</v>
      </c>
      <c r="NS247" s="396">
        <f t="shared" si="258"/>
        <v>88</v>
      </c>
      <c r="NT247" s="396">
        <f t="shared" si="258"/>
        <v>92</v>
      </c>
      <c r="NU247" s="396">
        <f t="shared" si="258"/>
        <v>87</v>
      </c>
      <c r="NV247" s="396">
        <f t="shared" si="258"/>
        <v>92</v>
      </c>
      <c r="NW247" s="396">
        <f t="shared" si="258"/>
        <v>93</v>
      </c>
      <c r="NX247" s="396">
        <f t="shared" si="258"/>
        <v>90</v>
      </c>
      <c r="NY247" s="396">
        <f t="shared" si="258"/>
        <v>79</v>
      </c>
      <c r="NZ247" s="396">
        <f t="shared" si="258"/>
        <v>71</v>
      </c>
      <c r="OA247" s="396">
        <f t="shared" si="258"/>
        <v>65</v>
      </c>
      <c r="OB247" s="396">
        <f t="shared" si="258"/>
        <v>66</v>
      </c>
      <c r="OC247" s="396">
        <f t="shared" si="258"/>
        <v>65</v>
      </c>
      <c r="OD247" s="396">
        <f t="shared" si="258"/>
        <v>63</v>
      </c>
      <c r="OE247" s="396">
        <f t="shared" si="258"/>
        <v>68</v>
      </c>
      <c r="OF247" s="396">
        <f t="shared" si="258"/>
        <v>71</v>
      </c>
      <c r="OG247" s="396">
        <f t="shared" si="258"/>
        <v>70</v>
      </c>
      <c r="OH247" s="396">
        <f t="shared" si="258"/>
        <v>73</v>
      </c>
      <c r="OI247" s="396">
        <f t="shared" si="258"/>
        <v>73</v>
      </c>
      <c r="OJ247" s="396">
        <f t="shared" si="258"/>
        <v>74</v>
      </c>
      <c r="OK247" s="396">
        <f t="shared" si="258"/>
        <v>73</v>
      </c>
      <c r="OL247" s="396">
        <f t="shared" si="258"/>
        <v>80</v>
      </c>
      <c r="OM247" s="396">
        <f t="shared" si="258"/>
        <v>71</v>
      </c>
      <c r="ON247" s="396">
        <f t="shared" si="258"/>
        <v>63</v>
      </c>
      <c r="OO247" s="396">
        <f t="shared" si="258"/>
        <v>75</v>
      </c>
      <c r="OP247" s="396">
        <f t="shared" si="258"/>
        <v>70</v>
      </c>
      <c r="OQ247" s="396">
        <f t="shared" si="258"/>
        <v>67</v>
      </c>
      <c r="OR247" s="396">
        <f t="shared" si="258"/>
        <v>62</v>
      </c>
      <c r="OS247" s="396">
        <f t="shared" si="258"/>
        <v>61</v>
      </c>
      <c r="OT247" s="396">
        <f t="shared" si="258"/>
        <v>60</v>
      </c>
      <c r="OU247" s="396">
        <f t="shared" si="258"/>
        <v>64</v>
      </c>
      <c r="OV247" s="396">
        <f t="shared" si="258"/>
        <v>62</v>
      </c>
      <c r="OW247" s="396">
        <f t="shared" si="258"/>
        <v>67</v>
      </c>
      <c r="OX247" s="396">
        <f t="shared" si="258"/>
        <v>70</v>
      </c>
      <c r="OY247" s="396">
        <f t="shared" si="258"/>
        <v>68</v>
      </c>
      <c r="OZ247" s="396">
        <f t="shared" si="258"/>
        <v>66</v>
      </c>
      <c r="PA247" s="396">
        <f t="shared" si="258"/>
        <v>67</v>
      </c>
      <c r="PB247" s="396">
        <f t="shared" si="258"/>
        <v>72</v>
      </c>
      <c r="PC247" s="396">
        <f t="shared" si="258"/>
        <v>80</v>
      </c>
      <c r="PD247" s="396">
        <f t="shared" si="258"/>
        <v>87</v>
      </c>
      <c r="PE247" s="396">
        <f t="shared" si="258"/>
        <v>91</v>
      </c>
      <c r="PF247" s="396">
        <f t="shared" ref="PF247:PT247" si="259">SUM(PF223:PF246)</f>
        <v>97</v>
      </c>
      <c r="PG247" s="396">
        <f t="shared" si="259"/>
        <v>99.5</v>
      </c>
      <c r="PH247" s="396">
        <f t="shared" si="259"/>
        <v>102</v>
      </c>
      <c r="PI247" s="396">
        <f t="shared" si="259"/>
        <v>97</v>
      </c>
      <c r="PJ247" s="396">
        <f t="shared" si="259"/>
        <v>95</v>
      </c>
      <c r="PK247" s="396">
        <f t="shared" si="259"/>
        <v>93</v>
      </c>
      <c r="PL247" s="396">
        <f t="shared" si="259"/>
        <v>94</v>
      </c>
      <c r="PM247" s="396">
        <f t="shared" si="259"/>
        <v>96</v>
      </c>
      <c r="PN247" s="396">
        <f t="shared" si="259"/>
        <v>88</v>
      </c>
      <c r="PO247" s="396">
        <f t="shared" si="259"/>
        <v>81</v>
      </c>
      <c r="PP247" s="396">
        <f t="shared" si="259"/>
        <v>77</v>
      </c>
      <c r="PQ247" s="396">
        <f t="shared" si="259"/>
        <v>82</v>
      </c>
      <c r="PR247" s="396">
        <f t="shared" si="259"/>
        <v>79</v>
      </c>
      <c r="PS247" s="396">
        <f t="shared" si="259"/>
        <v>80</v>
      </c>
      <c r="PT247" s="396">
        <f t="shared" si="259"/>
        <v>81</v>
      </c>
      <c r="PU247" s="478">
        <f t="shared" ref="PU247:QA247" si="260">SUM(PU223:PU246)</f>
        <v>76</v>
      </c>
      <c r="PV247" s="478">
        <f t="shared" si="260"/>
        <v>77</v>
      </c>
      <c r="PW247" s="478">
        <f t="shared" si="260"/>
        <v>79</v>
      </c>
      <c r="PX247" s="478">
        <f t="shared" si="260"/>
        <v>73</v>
      </c>
      <c r="PY247" s="478">
        <f t="shared" si="260"/>
        <v>70</v>
      </c>
      <c r="PZ247" s="478">
        <f t="shared" si="260"/>
        <v>60</v>
      </c>
      <c r="QA247" s="478">
        <f t="shared" si="260"/>
        <v>63</v>
      </c>
      <c r="QB247" s="478">
        <f t="shared" ref="QB247:QG247" si="261">SUM(QB223:QB246)</f>
        <v>60</v>
      </c>
      <c r="QC247" s="478">
        <f t="shared" si="261"/>
        <v>60</v>
      </c>
      <c r="QD247" s="478">
        <f t="shared" si="261"/>
        <v>54</v>
      </c>
      <c r="QE247" s="478">
        <f t="shared" si="261"/>
        <v>64</v>
      </c>
      <c r="QF247" s="478">
        <f t="shared" si="261"/>
        <v>61</v>
      </c>
      <c r="QG247" s="478">
        <f t="shared" si="261"/>
        <v>66</v>
      </c>
      <c r="QH247" s="478">
        <f t="shared" ref="QH247:QM247" si="262">SUM(QH223:QH246)</f>
        <v>71</v>
      </c>
      <c r="QI247" s="478">
        <f t="shared" si="262"/>
        <v>65</v>
      </c>
      <c r="QJ247" s="478">
        <f t="shared" si="262"/>
        <v>66</v>
      </c>
      <c r="QK247" s="478">
        <f t="shared" si="262"/>
        <v>68</v>
      </c>
      <c r="QL247" s="478">
        <f t="shared" si="262"/>
        <v>70</v>
      </c>
      <c r="QM247" s="478">
        <f t="shared" si="262"/>
        <v>70</v>
      </c>
      <c r="QN247" s="478">
        <f>SUM(QN223:QN246)</f>
        <v>70</v>
      </c>
      <c r="QO247" s="478">
        <f>SUM(QO223:QO246)</f>
        <v>72</v>
      </c>
      <c r="QP247" s="478">
        <f>SUM(QP223:QP246)</f>
        <v>68</v>
      </c>
      <c r="QQ247" s="478">
        <f>SUM(QQ223:QQ246)</f>
        <v>62</v>
      </c>
      <c r="QR247" s="478">
        <f>SUM(QR223:QR246)</f>
        <v>61</v>
      </c>
    </row>
    <row r="248" spans="1:460" s="144" customFormat="1" x14ac:dyDescent="0.2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460" s="144" customFormat="1" x14ac:dyDescent="0.2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460" x14ac:dyDescent="0.2">
      <c r="A250" s="55"/>
      <c r="B250" s="1">
        <v>1</v>
      </c>
      <c r="C250" s="166">
        <f t="shared" ref="C250:C273" ca="1" si="263">OFFSET($F$249,$B250,$E$4)</f>
        <v>10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64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1">
        <f t="shared" ref="OY250:OY273" si="265">SUM(OX250+OZ250)/2</f>
        <v>13.5</v>
      </c>
      <c r="OZ250" s="473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341">
        <f t="shared" ref="PG250:PG273" si="266">SUM(PF250+PH250)/2</f>
        <v>13.5</v>
      </c>
      <c r="PH250">
        <v>15</v>
      </c>
      <c r="PI250">
        <v>15</v>
      </c>
      <c r="PJ250" s="341">
        <f t="shared" ref="PJ250:PJ273" si="267">SUM(PI250+PK250)/2</f>
        <v>15</v>
      </c>
      <c r="PK250">
        <v>15</v>
      </c>
      <c r="PL250">
        <v>16</v>
      </c>
      <c r="PM250" s="473">
        <v>16</v>
      </c>
      <c r="PN250">
        <v>17</v>
      </c>
      <c r="PO250" s="473">
        <v>18</v>
      </c>
      <c r="PP250">
        <v>19</v>
      </c>
      <c r="PQ250">
        <v>18</v>
      </c>
      <c r="PR250">
        <v>19</v>
      </c>
      <c r="PS250">
        <v>18</v>
      </c>
      <c r="PT250">
        <v>18</v>
      </c>
      <c r="PU250">
        <v>18</v>
      </c>
      <c r="PV250">
        <v>17</v>
      </c>
      <c r="PW250">
        <v>16</v>
      </c>
      <c r="PX250">
        <v>16</v>
      </c>
      <c r="PY250">
        <v>17</v>
      </c>
      <c r="PZ250">
        <v>13</v>
      </c>
      <c r="QA250">
        <v>13</v>
      </c>
      <c r="QB250">
        <v>11</v>
      </c>
      <c r="QC250">
        <v>11</v>
      </c>
      <c r="QD250">
        <v>10</v>
      </c>
      <c r="QE250">
        <v>12</v>
      </c>
      <c r="QF250">
        <v>13</v>
      </c>
      <c r="QG250">
        <v>12</v>
      </c>
      <c r="QH250">
        <v>13</v>
      </c>
      <c r="QI250">
        <v>13</v>
      </c>
      <c r="QJ250">
        <v>14</v>
      </c>
      <c r="QK250">
        <v>16</v>
      </c>
      <c r="QL250">
        <v>14</v>
      </c>
      <c r="QM250">
        <v>11</v>
      </c>
      <c r="QN250">
        <v>11</v>
      </c>
      <c r="QO250">
        <v>11</v>
      </c>
      <c r="QP250">
        <v>12</v>
      </c>
      <c r="QQ250">
        <v>10</v>
      </c>
      <c r="QR250">
        <v>10</v>
      </c>
    </row>
    <row r="251" spans="1:460" x14ac:dyDescent="0.2">
      <c r="B251" s="1">
        <v>2</v>
      </c>
      <c r="C251" s="166">
        <f t="shared" ca="1" si="263"/>
        <v>15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64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68">(JB251+JD251)/2</f>
        <v>8</v>
      </c>
      <c r="JD251">
        <v>8</v>
      </c>
      <c r="JE251">
        <v>9</v>
      </c>
      <c r="JF251" s="362">
        <f t="shared" ref="JF251:JF273" si="269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70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71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1">
        <f t="shared" si="265"/>
        <v>15</v>
      </c>
      <c r="OZ251" s="473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341">
        <f t="shared" si="266"/>
        <v>14</v>
      </c>
      <c r="PH251">
        <v>16</v>
      </c>
      <c r="PI251">
        <v>16</v>
      </c>
      <c r="PJ251" s="341">
        <f t="shared" si="267"/>
        <v>16.5</v>
      </c>
      <c r="PK251">
        <v>17</v>
      </c>
      <c r="PL251">
        <v>17</v>
      </c>
      <c r="PM251" s="473">
        <v>14</v>
      </c>
      <c r="PN251">
        <v>16</v>
      </c>
      <c r="PO251" s="473">
        <v>17</v>
      </c>
      <c r="PP251">
        <v>21</v>
      </c>
      <c r="PQ251">
        <v>20</v>
      </c>
      <c r="PR251">
        <v>21</v>
      </c>
      <c r="PS251">
        <v>20</v>
      </c>
      <c r="PT251">
        <v>21</v>
      </c>
      <c r="PU251">
        <v>20</v>
      </c>
      <c r="PV251">
        <v>18</v>
      </c>
      <c r="PW251">
        <v>17</v>
      </c>
      <c r="PX251">
        <v>15</v>
      </c>
      <c r="PY251">
        <v>15</v>
      </c>
      <c r="PZ251">
        <v>16</v>
      </c>
      <c r="QA251">
        <v>16</v>
      </c>
      <c r="QB251">
        <v>16</v>
      </c>
      <c r="QC251">
        <v>19</v>
      </c>
      <c r="QD251">
        <v>19</v>
      </c>
      <c r="QE251">
        <v>18</v>
      </c>
      <c r="QF251">
        <v>20</v>
      </c>
      <c r="QG251">
        <v>18</v>
      </c>
      <c r="QH251">
        <v>16</v>
      </c>
      <c r="QI251">
        <v>13</v>
      </c>
      <c r="QJ251">
        <v>15</v>
      </c>
      <c r="QK251">
        <v>15</v>
      </c>
      <c r="QL251">
        <v>16</v>
      </c>
      <c r="QM251">
        <v>15</v>
      </c>
      <c r="QN251">
        <v>15</v>
      </c>
      <c r="QO251">
        <v>15</v>
      </c>
      <c r="QP251">
        <v>15</v>
      </c>
      <c r="QQ251">
        <v>16</v>
      </c>
      <c r="QR251">
        <v>15</v>
      </c>
    </row>
    <row r="252" spans="1:460" x14ac:dyDescent="0.2">
      <c r="A252" s="55"/>
      <c r="B252" s="1">
        <v>3</v>
      </c>
      <c r="C252" s="166">
        <f t="shared" ca="1" si="263"/>
        <v>13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64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68"/>
        <v>3.5</v>
      </c>
      <c r="JD252">
        <v>3</v>
      </c>
      <c r="JE252">
        <v>4</v>
      </c>
      <c r="JF252" s="362">
        <f t="shared" si="269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70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71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1">
        <f t="shared" si="265"/>
        <v>13</v>
      </c>
      <c r="OZ252" s="473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341">
        <f t="shared" si="266"/>
        <v>11.5</v>
      </c>
      <c r="PH252">
        <v>11</v>
      </c>
      <c r="PI252">
        <v>11</v>
      </c>
      <c r="PJ252" s="341">
        <f t="shared" si="267"/>
        <v>11</v>
      </c>
      <c r="PK252">
        <v>11</v>
      </c>
      <c r="PL252">
        <v>12</v>
      </c>
      <c r="PM252" s="473">
        <v>10</v>
      </c>
      <c r="PN252">
        <v>10</v>
      </c>
      <c r="PO252" s="473">
        <v>11</v>
      </c>
      <c r="PP252">
        <v>12</v>
      </c>
      <c r="PQ252">
        <v>13</v>
      </c>
      <c r="PR252">
        <v>11</v>
      </c>
      <c r="PS252">
        <v>12</v>
      </c>
      <c r="PT252">
        <v>12</v>
      </c>
      <c r="PU252">
        <v>11</v>
      </c>
      <c r="PV252">
        <v>10</v>
      </c>
      <c r="PW252">
        <v>12</v>
      </c>
      <c r="PX252">
        <v>14</v>
      </c>
      <c r="PY252">
        <v>14</v>
      </c>
      <c r="PZ252">
        <v>13</v>
      </c>
      <c r="QA252">
        <v>15</v>
      </c>
      <c r="QB252">
        <v>16</v>
      </c>
      <c r="QC252">
        <v>17</v>
      </c>
      <c r="QD252">
        <v>16</v>
      </c>
      <c r="QE252">
        <v>16</v>
      </c>
      <c r="QF252">
        <v>15</v>
      </c>
      <c r="QG252">
        <v>17</v>
      </c>
      <c r="QH252">
        <v>17</v>
      </c>
      <c r="QI252">
        <v>16</v>
      </c>
      <c r="QJ252">
        <v>17</v>
      </c>
      <c r="QK252">
        <v>15</v>
      </c>
      <c r="QL252">
        <v>15</v>
      </c>
      <c r="QM252">
        <v>15</v>
      </c>
      <c r="QN252">
        <v>15</v>
      </c>
      <c r="QO252">
        <v>15</v>
      </c>
      <c r="QP252">
        <v>16</v>
      </c>
      <c r="QQ252">
        <v>14</v>
      </c>
      <c r="QR252">
        <v>13</v>
      </c>
    </row>
    <row r="253" spans="1:460" x14ac:dyDescent="0.2">
      <c r="B253" s="1">
        <v>4</v>
      </c>
      <c r="C253" s="166">
        <f t="shared" ca="1" si="263"/>
        <v>10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64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68"/>
        <v>17.5</v>
      </c>
      <c r="JD253">
        <v>17</v>
      </c>
      <c r="JE253">
        <v>19</v>
      </c>
      <c r="JF253" s="362">
        <f t="shared" si="269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70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71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1">
        <f t="shared" si="265"/>
        <v>13</v>
      </c>
      <c r="OZ253" s="473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341">
        <f t="shared" si="266"/>
        <v>15</v>
      </c>
      <c r="PH253">
        <v>15</v>
      </c>
      <c r="PI253">
        <v>13</v>
      </c>
      <c r="PJ253" s="341">
        <f t="shared" si="267"/>
        <v>13</v>
      </c>
      <c r="PK253">
        <v>13</v>
      </c>
      <c r="PL253">
        <v>15</v>
      </c>
      <c r="PM253" s="473">
        <v>14</v>
      </c>
      <c r="PN253">
        <v>12</v>
      </c>
      <c r="PO253" s="473">
        <v>13</v>
      </c>
      <c r="PP253">
        <v>15</v>
      </c>
      <c r="PQ253">
        <v>14</v>
      </c>
      <c r="PR253">
        <v>13</v>
      </c>
      <c r="PS253">
        <v>14</v>
      </c>
      <c r="PT253">
        <v>14</v>
      </c>
      <c r="PU253">
        <v>13</v>
      </c>
      <c r="PV253">
        <v>13</v>
      </c>
      <c r="PW253">
        <v>13</v>
      </c>
      <c r="PX253">
        <v>14</v>
      </c>
      <c r="PY253">
        <v>12</v>
      </c>
      <c r="PZ253">
        <v>12</v>
      </c>
      <c r="QA253">
        <v>12</v>
      </c>
      <c r="QB253">
        <v>14</v>
      </c>
      <c r="QC253">
        <v>14</v>
      </c>
      <c r="QD253">
        <v>14</v>
      </c>
      <c r="QE253">
        <v>13</v>
      </c>
      <c r="QF253">
        <v>9</v>
      </c>
      <c r="QG253">
        <v>11</v>
      </c>
      <c r="QH253">
        <v>11</v>
      </c>
      <c r="QI253">
        <v>11</v>
      </c>
      <c r="QJ253">
        <v>11</v>
      </c>
      <c r="QK253">
        <v>12</v>
      </c>
      <c r="QL253">
        <v>12</v>
      </c>
      <c r="QM253">
        <v>12</v>
      </c>
      <c r="QN253">
        <v>12</v>
      </c>
      <c r="QO253">
        <v>11</v>
      </c>
      <c r="QP253">
        <v>11</v>
      </c>
      <c r="QQ253">
        <v>11</v>
      </c>
      <c r="QR253">
        <v>10</v>
      </c>
    </row>
    <row r="254" spans="1:460" s="144" customFormat="1" x14ac:dyDescent="0.2">
      <c r="A254" s="55"/>
      <c r="B254" s="318">
        <v>5</v>
      </c>
      <c r="C254" s="319">
        <f t="shared" ca="1" si="263"/>
        <v>33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64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68"/>
        <v>21.5</v>
      </c>
      <c r="JD254" s="144">
        <v>21</v>
      </c>
      <c r="JE254" s="144">
        <v>23</v>
      </c>
      <c r="JF254" s="362">
        <f t="shared" si="269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70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71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  <c r="OU254" s="144">
        <v>30</v>
      </c>
      <c r="OV254" s="144">
        <v>28</v>
      </c>
      <c r="OW254" s="144">
        <v>30</v>
      </c>
      <c r="OX254" s="144">
        <v>29</v>
      </c>
      <c r="OY254" s="341">
        <f t="shared" si="265"/>
        <v>25.5</v>
      </c>
      <c r="OZ254" s="473">
        <v>22</v>
      </c>
      <c r="PA254" s="144">
        <v>24</v>
      </c>
      <c r="PB254" s="144">
        <v>25</v>
      </c>
      <c r="PC254" s="144">
        <v>26</v>
      </c>
      <c r="PD254" s="144">
        <v>24</v>
      </c>
      <c r="PE254" s="144">
        <v>24</v>
      </c>
      <c r="PF254" s="144">
        <v>24</v>
      </c>
      <c r="PG254" s="341">
        <f t="shared" si="266"/>
        <v>24</v>
      </c>
      <c r="PH254" s="144">
        <v>24</v>
      </c>
      <c r="PI254" s="144">
        <v>24</v>
      </c>
      <c r="PJ254" s="341">
        <f t="shared" si="267"/>
        <v>24</v>
      </c>
      <c r="PK254" s="144">
        <v>24</v>
      </c>
      <c r="PL254" s="144">
        <v>23</v>
      </c>
      <c r="PM254" s="473">
        <v>21</v>
      </c>
      <c r="PN254" s="144">
        <v>21</v>
      </c>
      <c r="PO254" s="473">
        <v>20</v>
      </c>
      <c r="PP254" s="144">
        <v>19</v>
      </c>
      <c r="PQ254" s="144">
        <v>18</v>
      </c>
      <c r="PR254" s="144">
        <v>19</v>
      </c>
      <c r="PS254" s="144">
        <v>21</v>
      </c>
      <c r="PT254" s="144">
        <v>22</v>
      </c>
      <c r="PU254" s="144">
        <v>22</v>
      </c>
      <c r="PV254" s="144">
        <v>24</v>
      </c>
      <c r="PW254" s="144">
        <v>25</v>
      </c>
      <c r="PX254" s="144">
        <v>25</v>
      </c>
      <c r="PY254" s="144">
        <v>26</v>
      </c>
      <c r="PZ254" s="144">
        <v>25</v>
      </c>
      <c r="QA254" s="144">
        <v>28</v>
      </c>
      <c r="QB254" s="144">
        <v>31</v>
      </c>
      <c r="QC254" s="144">
        <v>31</v>
      </c>
      <c r="QD254" s="144">
        <v>30</v>
      </c>
      <c r="QE254" s="144">
        <v>31</v>
      </c>
      <c r="QF254" s="144">
        <v>32</v>
      </c>
      <c r="QG254" s="144">
        <v>29</v>
      </c>
      <c r="QH254" s="144">
        <v>30</v>
      </c>
      <c r="QI254" s="144">
        <v>30</v>
      </c>
      <c r="QJ254" s="144">
        <v>33</v>
      </c>
      <c r="QK254" s="144">
        <v>32</v>
      </c>
      <c r="QL254" s="144">
        <v>32</v>
      </c>
      <c r="QM254" s="144">
        <v>30</v>
      </c>
      <c r="QN254" s="144">
        <v>32</v>
      </c>
      <c r="QO254" s="144">
        <v>32</v>
      </c>
      <c r="QP254" s="144">
        <v>29</v>
      </c>
      <c r="QQ254" s="144">
        <v>30</v>
      </c>
      <c r="QR254" s="144">
        <v>33</v>
      </c>
    </row>
    <row r="255" spans="1:460" s="144" customFormat="1" x14ac:dyDescent="0.2">
      <c r="A255" s="318"/>
      <c r="B255" s="318">
        <v>6</v>
      </c>
      <c r="C255" s="319">
        <f t="shared" ca="1" si="263"/>
        <v>3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64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68"/>
        <v>4</v>
      </c>
      <c r="JD255" s="144">
        <v>5</v>
      </c>
      <c r="JE255" s="144">
        <v>6</v>
      </c>
      <c r="JF255" s="362">
        <f t="shared" si="269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70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71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  <c r="OU255" s="144">
        <v>6</v>
      </c>
      <c r="OV255" s="144">
        <v>6</v>
      </c>
      <c r="OW255" s="144">
        <v>6</v>
      </c>
      <c r="OX255" s="144">
        <v>6</v>
      </c>
      <c r="OY255" s="341">
        <f t="shared" si="265"/>
        <v>6</v>
      </c>
      <c r="OZ255" s="473">
        <v>6</v>
      </c>
      <c r="PA255" s="144">
        <v>6</v>
      </c>
      <c r="PB255" s="144">
        <v>6</v>
      </c>
      <c r="PC255" s="144">
        <v>6</v>
      </c>
      <c r="PD255" s="144">
        <v>6</v>
      </c>
      <c r="PE255" s="144">
        <v>5</v>
      </c>
      <c r="PF255" s="144">
        <v>5</v>
      </c>
      <c r="PG255" s="341">
        <f t="shared" si="266"/>
        <v>4.5</v>
      </c>
      <c r="PH255" s="144">
        <v>4</v>
      </c>
      <c r="PI255" s="144">
        <v>4</v>
      </c>
      <c r="PJ255" s="341">
        <f t="shared" si="267"/>
        <v>3.5</v>
      </c>
      <c r="PK255" s="144">
        <v>3</v>
      </c>
      <c r="PL255" s="144">
        <v>3</v>
      </c>
      <c r="PM255" s="473">
        <v>3</v>
      </c>
      <c r="PN255" s="144">
        <v>3</v>
      </c>
      <c r="PO255" s="473">
        <v>3</v>
      </c>
      <c r="PP255" s="144">
        <v>2</v>
      </c>
      <c r="PQ255" s="144">
        <v>2</v>
      </c>
      <c r="PR255" s="144">
        <v>2</v>
      </c>
      <c r="PS255" s="144">
        <v>2</v>
      </c>
      <c r="PT255" s="144">
        <v>2</v>
      </c>
      <c r="PU255" s="144">
        <v>2</v>
      </c>
      <c r="PV255" s="144">
        <v>2</v>
      </c>
      <c r="PW255" s="144">
        <v>2</v>
      </c>
      <c r="PX255" s="144">
        <v>3</v>
      </c>
      <c r="PY255" s="144">
        <v>2</v>
      </c>
      <c r="PZ255" s="144">
        <v>2</v>
      </c>
      <c r="QA255" s="144">
        <v>2</v>
      </c>
      <c r="QB255" s="144">
        <v>2</v>
      </c>
      <c r="QC255" s="144">
        <v>2</v>
      </c>
      <c r="QD255" s="144">
        <v>2</v>
      </c>
      <c r="QE255" s="144">
        <v>2</v>
      </c>
      <c r="QF255" s="144">
        <v>3</v>
      </c>
      <c r="QG255" s="144">
        <v>3</v>
      </c>
      <c r="QH255" s="144">
        <v>3</v>
      </c>
      <c r="QI255" s="144">
        <v>2</v>
      </c>
      <c r="QJ255" s="144">
        <v>3</v>
      </c>
      <c r="QK255" s="144">
        <v>3</v>
      </c>
      <c r="QL255" s="144">
        <v>4</v>
      </c>
      <c r="QM255" s="144">
        <v>4</v>
      </c>
      <c r="QN255" s="144">
        <v>4</v>
      </c>
      <c r="QO255" s="144">
        <v>4</v>
      </c>
      <c r="QP255" s="144">
        <v>4</v>
      </c>
      <c r="QQ255" s="144">
        <v>3</v>
      </c>
      <c r="QR255" s="144">
        <v>3</v>
      </c>
    </row>
    <row r="256" spans="1:460" s="144" customFormat="1" x14ac:dyDescent="0.2">
      <c r="A256" s="55"/>
      <c r="B256" s="318">
        <v>7</v>
      </c>
      <c r="C256" s="319">
        <f t="shared" ca="1" si="263"/>
        <v>3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64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68"/>
        <v>7.5</v>
      </c>
      <c r="JD256" s="144">
        <v>7</v>
      </c>
      <c r="JE256" s="144">
        <v>8</v>
      </c>
      <c r="JF256" s="362">
        <f t="shared" si="269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70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71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  <c r="OU256" s="144">
        <v>5</v>
      </c>
      <c r="OV256" s="144">
        <v>5</v>
      </c>
      <c r="OW256" s="144">
        <v>5</v>
      </c>
      <c r="OX256" s="144">
        <v>5</v>
      </c>
      <c r="OY256" s="341">
        <f t="shared" si="265"/>
        <v>4</v>
      </c>
      <c r="OZ256" s="473">
        <v>3</v>
      </c>
      <c r="PA256" s="144">
        <v>3</v>
      </c>
      <c r="PB256" s="144">
        <v>3</v>
      </c>
      <c r="PC256" s="144">
        <v>3</v>
      </c>
      <c r="PD256" s="144">
        <v>3</v>
      </c>
      <c r="PE256" s="144">
        <v>3</v>
      </c>
      <c r="PF256" s="144">
        <v>3</v>
      </c>
      <c r="PG256" s="341">
        <f t="shared" si="266"/>
        <v>4</v>
      </c>
      <c r="PH256" s="144">
        <v>5</v>
      </c>
      <c r="PI256" s="144">
        <v>4</v>
      </c>
      <c r="PJ256" s="341">
        <f t="shared" si="267"/>
        <v>4</v>
      </c>
      <c r="PK256" s="144">
        <v>4</v>
      </c>
      <c r="PL256" s="144">
        <v>4</v>
      </c>
      <c r="PM256" s="473">
        <v>4</v>
      </c>
      <c r="PN256" s="144">
        <v>2</v>
      </c>
      <c r="PO256" s="473">
        <v>2</v>
      </c>
      <c r="PP256" s="144">
        <v>1</v>
      </c>
      <c r="PQ256" s="144">
        <v>1</v>
      </c>
      <c r="PR256" s="144">
        <v>2</v>
      </c>
      <c r="PS256" s="144">
        <v>2</v>
      </c>
      <c r="PT256" s="144">
        <v>2</v>
      </c>
      <c r="PU256" s="144">
        <v>2</v>
      </c>
      <c r="PV256" s="144">
        <v>2</v>
      </c>
      <c r="PW256" s="144">
        <v>2</v>
      </c>
      <c r="PX256" s="144">
        <v>2</v>
      </c>
      <c r="PY256" s="144">
        <v>2</v>
      </c>
      <c r="PZ256" s="144">
        <v>2</v>
      </c>
      <c r="QA256" s="144">
        <v>2</v>
      </c>
      <c r="QB256" s="144">
        <v>2</v>
      </c>
      <c r="QC256" s="144">
        <v>3</v>
      </c>
      <c r="QD256" s="144">
        <v>3</v>
      </c>
      <c r="QE256" s="144">
        <v>5</v>
      </c>
      <c r="QF256" s="144">
        <v>5</v>
      </c>
      <c r="QG256" s="144">
        <v>5</v>
      </c>
      <c r="QH256" s="144">
        <v>5</v>
      </c>
      <c r="QI256" s="144">
        <v>5</v>
      </c>
      <c r="QJ256" s="144">
        <v>5</v>
      </c>
      <c r="QK256" s="144">
        <v>5</v>
      </c>
      <c r="QL256" s="144">
        <v>5</v>
      </c>
      <c r="QM256" s="144">
        <v>5</v>
      </c>
      <c r="QN256" s="144">
        <v>4</v>
      </c>
      <c r="QO256" s="144">
        <v>4</v>
      </c>
      <c r="QP256" s="144">
        <v>4</v>
      </c>
      <c r="QQ256" s="144">
        <v>3</v>
      </c>
      <c r="QR256" s="144">
        <v>3</v>
      </c>
    </row>
    <row r="257" spans="1:460" s="144" customFormat="1" x14ac:dyDescent="0.2">
      <c r="A257" s="318"/>
      <c r="B257" s="318">
        <v>8</v>
      </c>
      <c r="C257" s="319">
        <f t="shared" ca="1" si="263"/>
        <v>105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64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68"/>
        <v>136.5</v>
      </c>
      <c r="JD257" s="144">
        <v>139</v>
      </c>
      <c r="JE257" s="144">
        <v>146</v>
      </c>
      <c r="JF257" s="362">
        <f t="shared" si="269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70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71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  <c r="OU257" s="144">
        <v>130</v>
      </c>
      <c r="OV257" s="144">
        <v>131</v>
      </c>
      <c r="OW257" s="144">
        <v>132</v>
      </c>
      <c r="OX257" s="144">
        <v>139</v>
      </c>
      <c r="OY257" s="341">
        <f t="shared" si="265"/>
        <v>140</v>
      </c>
      <c r="OZ257" s="473">
        <v>141</v>
      </c>
      <c r="PA257" s="144">
        <v>139</v>
      </c>
      <c r="PB257" s="144">
        <v>143</v>
      </c>
      <c r="PC257" s="144">
        <v>142</v>
      </c>
      <c r="PD257" s="144">
        <v>141</v>
      </c>
      <c r="PE257" s="144">
        <v>140</v>
      </c>
      <c r="PF257" s="144">
        <v>140</v>
      </c>
      <c r="PG257" s="341">
        <f t="shared" si="266"/>
        <v>141.5</v>
      </c>
      <c r="PH257" s="144">
        <v>143</v>
      </c>
      <c r="PI257" s="144">
        <v>142</v>
      </c>
      <c r="PJ257" s="341">
        <f t="shared" si="267"/>
        <v>136</v>
      </c>
      <c r="PK257" s="144">
        <v>130</v>
      </c>
      <c r="PL257" s="144">
        <v>132</v>
      </c>
      <c r="PM257" s="473">
        <v>122</v>
      </c>
      <c r="PN257" s="144">
        <v>123</v>
      </c>
      <c r="PO257" s="473">
        <v>122</v>
      </c>
      <c r="PP257" s="144">
        <v>124</v>
      </c>
      <c r="PQ257" s="144">
        <v>124</v>
      </c>
      <c r="PR257" s="144">
        <v>121</v>
      </c>
      <c r="PS257" s="144">
        <v>122</v>
      </c>
      <c r="PT257" s="144">
        <v>127</v>
      </c>
      <c r="PU257" s="144">
        <v>131</v>
      </c>
      <c r="PV257" s="144">
        <v>129</v>
      </c>
      <c r="PW257" s="144">
        <v>131</v>
      </c>
      <c r="PX257" s="144">
        <v>126</v>
      </c>
      <c r="PY257" s="144">
        <v>129</v>
      </c>
      <c r="PZ257" s="144">
        <v>126</v>
      </c>
      <c r="QA257" s="144">
        <v>120</v>
      </c>
      <c r="QB257" s="144">
        <v>122</v>
      </c>
      <c r="QC257" s="144">
        <v>118</v>
      </c>
      <c r="QD257" s="144">
        <v>114</v>
      </c>
      <c r="QE257" s="144">
        <v>111</v>
      </c>
      <c r="QF257" s="144">
        <v>110</v>
      </c>
      <c r="QG257" s="144">
        <v>114</v>
      </c>
      <c r="QH257" s="144">
        <v>115</v>
      </c>
      <c r="QI257" s="144">
        <v>111</v>
      </c>
      <c r="QJ257" s="144">
        <v>110</v>
      </c>
      <c r="QK257" s="144">
        <v>108</v>
      </c>
      <c r="QL257" s="144">
        <v>111</v>
      </c>
      <c r="QM257" s="144">
        <v>110</v>
      </c>
      <c r="QN257" s="144">
        <v>111</v>
      </c>
      <c r="QO257" s="144">
        <v>112</v>
      </c>
      <c r="QP257" s="144">
        <v>112</v>
      </c>
      <c r="QQ257" s="144">
        <v>105</v>
      </c>
      <c r="QR257" s="144">
        <v>105</v>
      </c>
    </row>
    <row r="258" spans="1:460" s="144" customFormat="1" x14ac:dyDescent="0.2">
      <c r="A258" s="55"/>
      <c r="B258" s="318">
        <v>9</v>
      </c>
      <c r="C258" s="319">
        <f t="shared" ca="1" si="263"/>
        <v>8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64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68"/>
        <v>6</v>
      </c>
      <c r="JD258" s="144">
        <v>6</v>
      </c>
      <c r="JE258" s="144">
        <v>6</v>
      </c>
      <c r="JF258" s="362">
        <f t="shared" si="269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70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71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  <c r="OU258" s="144">
        <v>13</v>
      </c>
      <c r="OV258" s="144">
        <v>13</v>
      </c>
      <c r="OW258" s="144">
        <v>13</v>
      </c>
      <c r="OX258" s="144">
        <v>11</v>
      </c>
      <c r="OY258" s="341">
        <f t="shared" si="265"/>
        <v>10.5</v>
      </c>
      <c r="OZ258" s="473">
        <v>10</v>
      </c>
      <c r="PA258" s="144">
        <v>9</v>
      </c>
      <c r="PB258" s="144">
        <v>9</v>
      </c>
      <c r="PC258" s="144">
        <v>9</v>
      </c>
      <c r="PD258" s="144">
        <v>7</v>
      </c>
      <c r="PE258" s="144">
        <v>6</v>
      </c>
      <c r="PF258" s="144">
        <v>7</v>
      </c>
      <c r="PG258" s="341">
        <f t="shared" si="266"/>
        <v>7</v>
      </c>
      <c r="PH258" s="144">
        <v>7</v>
      </c>
      <c r="PI258" s="144">
        <v>7</v>
      </c>
      <c r="PJ258" s="341">
        <f t="shared" si="267"/>
        <v>7</v>
      </c>
      <c r="PK258" s="144">
        <v>7</v>
      </c>
      <c r="PL258" s="144">
        <v>10</v>
      </c>
      <c r="PM258" s="473">
        <v>9</v>
      </c>
      <c r="PN258" s="144">
        <v>9</v>
      </c>
      <c r="PO258" s="473">
        <v>11</v>
      </c>
      <c r="PP258" s="144">
        <v>11</v>
      </c>
      <c r="PQ258" s="144">
        <v>11</v>
      </c>
      <c r="PR258" s="144">
        <v>11</v>
      </c>
      <c r="PS258" s="144">
        <v>10</v>
      </c>
      <c r="PT258" s="144">
        <v>11</v>
      </c>
      <c r="PU258" s="144">
        <v>10</v>
      </c>
      <c r="PV258" s="144">
        <v>9</v>
      </c>
      <c r="PW258" s="144">
        <v>9</v>
      </c>
      <c r="PX258" s="144">
        <v>12</v>
      </c>
      <c r="PY258" s="144">
        <v>12</v>
      </c>
      <c r="PZ258" s="144">
        <v>13</v>
      </c>
      <c r="QA258" s="144">
        <v>13</v>
      </c>
      <c r="QB258" s="144">
        <v>11</v>
      </c>
      <c r="QC258" s="144">
        <v>12</v>
      </c>
      <c r="QD258" s="144">
        <v>12</v>
      </c>
      <c r="QE258" s="144">
        <v>11</v>
      </c>
      <c r="QF258" s="144">
        <v>11</v>
      </c>
      <c r="QG258" s="144">
        <v>11</v>
      </c>
      <c r="QH258" s="144">
        <v>11</v>
      </c>
      <c r="QI258" s="144">
        <v>11</v>
      </c>
      <c r="QJ258" s="144">
        <v>12</v>
      </c>
      <c r="QK258" s="144">
        <v>11</v>
      </c>
      <c r="QL258" s="144">
        <v>10</v>
      </c>
      <c r="QM258" s="144">
        <v>9</v>
      </c>
      <c r="QN258" s="144">
        <v>9</v>
      </c>
      <c r="QO258" s="144">
        <v>10</v>
      </c>
      <c r="QP258" s="144">
        <v>10</v>
      </c>
      <c r="QQ258" s="144">
        <v>10</v>
      </c>
      <c r="QR258" s="144">
        <v>8</v>
      </c>
    </row>
    <row r="259" spans="1:460" s="144" customFormat="1" x14ac:dyDescent="0.2">
      <c r="A259" s="318"/>
      <c r="B259" s="318">
        <v>10</v>
      </c>
      <c r="C259" s="319">
        <f t="shared" ca="1" si="263"/>
        <v>36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64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68"/>
        <v>42</v>
      </c>
      <c r="JD259" s="144">
        <v>42</v>
      </c>
      <c r="JE259" s="144">
        <v>39</v>
      </c>
      <c r="JF259" s="362">
        <f t="shared" si="269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70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71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  <c r="OU259" s="144">
        <v>40</v>
      </c>
      <c r="OV259" s="144">
        <v>39</v>
      </c>
      <c r="OW259" s="144">
        <v>37</v>
      </c>
      <c r="OX259" s="144">
        <v>39</v>
      </c>
      <c r="OY259" s="341">
        <f t="shared" si="265"/>
        <v>40</v>
      </c>
      <c r="OZ259" s="473">
        <v>41</v>
      </c>
      <c r="PA259" s="144">
        <v>42</v>
      </c>
      <c r="PB259" s="144">
        <v>46</v>
      </c>
      <c r="PC259" s="144">
        <v>49</v>
      </c>
      <c r="PD259" s="144">
        <v>46</v>
      </c>
      <c r="PE259" s="144">
        <v>46</v>
      </c>
      <c r="PF259" s="144">
        <v>50</v>
      </c>
      <c r="PG259" s="341">
        <f t="shared" si="266"/>
        <v>51.5</v>
      </c>
      <c r="PH259" s="144">
        <v>53</v>
      </c>
      <c r="PI259" s="144">
        <v>52</v>
      </c>
      <c r="PJ259" s="341">
        <f t="shared" si="267"/>
        <v>53</v>
      </c>
      <c r="PK259" s="144">
        <v>54</v>
      </c>
      <c r="PL259" s="144">
        <v>55</v>
      </c>
      <c r="PM259" s="473">
        <v>54</v>
      </c>
      <c r="PN259" s="144">
        <v>54</v>
      </c>
      <c r="PO259" s="473">
        <v>57</v>
      </c>
      <c r="PP259" s="144">
        <v>59</v>
      </c>
      <c r="PQ259" s="144">
        <v>49</v>
      </c>
      <c r="PR259" s="144">
        <v>49</v>
      </c>
      <c r="PS259" s="144">
        <v>48</v>
      </c>
      <c r="PT259" s="144">
        <v>49</v>
      </c>
      <c r="PU259" s="144">
        <v>44</v>
      </c>
      <c r="PV259" s="144">
        <v>39</v>
      </c>
      <c r="PW259" s="144">
        <v>38</v>
      </c>
      <c r="PX259" s="144">
        <v>39</v>
      </c>
      <c r="PY259" s="144">
        <v>37</v>
      </c>
      <c r="PZ259" s="144">
        <v>36</v>
      </c>
      <c r="QA259" s="144">
        <v>38</v>
      </c>
      <c r="QB259" s="144">
        <v>39</v>
      </c>
      <c r="QC259" s="144">
        <v>40</v>
      </c>
      <c r="QD259" s="144">
        <v>36</v>
      </c>
      <c r="QE259" s="144">
        <v>37</v>
      </c>
      <c r="QF259" s="144">
        <v>37</v>
      </c>
      <c r="QG259" s="144">
        <v>37</v>
      </c>
      <c r="QH259" s="144">
        <v>35</v>
      </c>
      <c r="QI259" s="144">
        <v>32</v>
      </c>
      <c r="QJ259" s="144">
        <v>32</v>
      </c>
      <c r="QK259" s="144">
        <v>36</v>
      </c>
      <c r="QL259" s="144">
        <v>38</v>
      </c>
      <c r="QM259" s="144">
        <v>35</v>
      </c>
      <c r="QN259" s="144">
        <v>38</v>
      </c>
      <c r="QO259" s="144">
        <v>38</v>
      </c>
      <c r="QP259" s="144">
        <v>39</v>
      </c>
      <c r="QQ259" s="144">
        <v>38</v>
      </c>
      <c r="QR259" s="144">
        <v>36</v>
      </c>
    </row>
    <row r="260" spans="1:460" s="144" customFormat="1" x14ac:dyDescent="0.2">
      <c r="A260" s="55"/>
      <c r="B260" s="318">
        <v>11</v>
      </c>
      <c r="C260" s="319">
        <f t="shared" ca="1" si="263"/>
        <v>79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64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68"/>
        <v>89</v>
      </c>
      <c r="JD260" s="144">
        <v>90</v>
      </c>
      <c r="JE260" s="144">
        <v>93</v>
      </c>
      <c r="JF260" s="362">
        <f t="shared" si="269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70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71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  <c r="OU260" s="144">
        <v>64</v>
      </c>
      <c r="OV260" s="144">
        <v>63</v>
      </c>
      <c r="OW260" s="144">
        <v>61</v>
      </c>
      <c r="OX260" s="144">
        <v>62</v>
      </c>
      <c r="OY260" s="341">
        <f t="shared" si="265"/>
        <v>59.5</v>
      </c>
      <c r="OZ260" s="473">
        <v>57</v>
      </c>
      <c r="PA260" s="144">
        <v>57</v>
      </c>
      <c r="PB260" s="144">
        <v>61</v>
      </c>
      <c r="PC260" s="144">
        <v>62</v>
      </c>
      <c r="PD260" s="144">
        <v>61</v>
      </c>
      <c r="PE260" s="144">
        <v>63</v>
      </c>
      <c r="PF260" s="144">
        <v>62</v>
      </c>
      <c r="PG260" s="341">
        <f t="shared" si="266"/>
        <v>63</v>
      </c>
      <c r="PH260" s="144">
        <v>64</v>
      </c>
      <c r="PI260" s="144">
        <v>65</v>
      </c>
      <c r="PJ260" s="341">
        <f t="shared" si="267"/>
        <v>65.5</v>
      </c>
      <c r="PK260" s="144">
        <v>66</v>
      </c>
      <c r="PL260" s="144">
        <v>74</v>
      </c>
      <c r="PM260" s="473">
        <v>68</v>
      </c>
      <c r="PN260" s="144">
        <v>72</v>
      </c>
      <c r="PO260" s="473">
        <v>73</v>
      </c>
      <c r="PP260" s="144">
        <v>73</v>
      </c>
      <c r="PQ260" s="144">
        <v>67</v>
      </c>
      <c r="PR260" s="144">
        <v>69</v>
      </c>
      <c r="PS260" s="144">
        <v>69</v>
      </c>
      <c r="PT260" s="144">
        <v>70</v>
      </c>
      <c r="PU260" s="144">
        <v>63</v>
      </c>
      <c r="PV260" s="144">
        <v>63</v>
      </c>
      <c r="PW260" s="144">
        <v>66</v>
      </c>
      <c r="PX260" s="144">
        <v>69</v>
      </c>
      <c r="PY260" s="144">
        <v>69</v>
      </c>
      <c r="PZ260" s="144">
        <v>66</v>
      </c>
      <c r="QA260" s="144">
        <v>74</v>
      </c>
      <c r="QB260" s="144">
        <v>78</v>
      </c>
      <c r="QC260" s="144">
        <v>77</v>
      </c>
      <c r="QD260" s="144">
        <v>69</v>
      </c>
      <c r="QE260" s="144">
        <v>73</v>
      </c>
      <c r="QF260" s="144">
        <v>75</v>
      </c>
      <c r="QG260" s="144">
        <v>80</v>
      </c>
      <c r="QH260" s="144">
        <v>82</v>
      </c>
      <c r="QI260" s="144">
        <v>80</v>
      </c>
      <c r="QJ260" s="144">
        <v>81</v>
      </c>
      <c r="QK260" s="144">
        <v>78</v>
      </c>
      <c r="QL260" s="144">
        <v>79</v>
      </c>
      <c r="QM260" s="144">
        <v>79</v>
      </c>
      <c r="QN260" s="144">
        <v>79</v>
      </c>
      <c r="QO260" s="144">
        <v>81</v>
      </c>
      <c r="QP260" s="144">
        <v>86</v>
      </c>
      <c r="QQ260" s="144">
        <v>78</v>
      </c>
      <c r="QR260" s="144">
        <v>79</v>
      </c>
    </row>
    <row r="261" spans="1:460" s="144" customFormat="1" x14ac:dyDescent="0.2">
      <c r="A261" s="318"/>
      <c r="B261" s="318">
        <v>12</v>
      </c>
      <c r="C261" s="319">
        <f t="shared" ca="1" si="263"/>
        <v>120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64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68"/>
        <v>202</v>
      </c>
      <c r="JD261" s="144">
        <v>198</v>
      </c>
      <c r="JE261" s="144">
        <v>193</v>
      </c>
      <c r="JF261" s="362">
        <f t="shared" si="269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70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71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  <c r="OU261" s="144">
        <v>134</v>
      </c>
      <c r="OV261" s="144">
        <v>134</v>
      </c>
      <c r="OW261" s="144">
        <v>131</v>
      </c>
      <c r="OX261" s="144">
        <v>138</v>
      </c>
      <c r="OY261" s="341">
        <f t="shared" si="265"/>
        <v>141</v>
      </c>
      <c r="OZ261" s="473">
        <v>144</v>
      </c>
      <c r="PA261" s="144">
        <v>145</v>
      </c>
      <c r="PB261" s="144">
        <v>144</v>
      </c>
      <c r="PC261" s="144">
        <v>147</v>
      </c>
      <c r="PD261" s="144">
        <v>139</v>
      </c>
      <c r="PE261" s="144">
        <v>134</v>
      </c>
      <c r="PF261" s="144">
        <v>131</v>
      </c>
      <c r="PG261" s="341">
        <f t="shared" si="266"/>
        <v>129.5</v>
      </c>
      <c r="PH261" s="144">
        <v>128</v>
      </c>
      <c r="PI261" s="144">
        <v>128</v>
      </c>
      <c r="PJ261" s="341">
        <f t="shared" si="267"/>
        <v>126.5</v>
      </c>
      <c r="PK261" s="144">
        <v>125</v>
      </c>
      <c r="PL261" s="144">
        <v>124</v>
      </c>
      <c r="PM261" s="473">
        <v>126</v>
      </c>
      <c r="PN261" s="144">
        <v>124</v>
      </c>
      <c r="PO261" s="473">
        <v>124</v>
      </c>
      <c r="PP261" s="144">
        <v>124</v>
      </c>
      <c r="PQ261" s="144">
        <v>124</v>
      </c>
      <c r="PR261" s="144">
        <v>119</v>
      </c>
      <c r="PS261" s="144">
        <v>118</v>
      </c>
      <c r="PT261" s="144">
        <v>122</v>
      </c>
      <c r="PU261" s="144">
        <v>121</v>
      </c>
      <c r="PV261" s="144">
        <v>122</v>
      </c>
      <c r="PW261" s="144">
        <v>124</v>
      </c>
      <c r="PX261" s="144">
        <v>126</v>
      </c>
      <c r="PY261" s="144">
        <v>129</v>
      </c>
      <c r="PZ261" s="144">
        <v>127</v>
      </c>
      <c r="QA261" s="144">
        <v>122</v>
      </c>
      <c r="QB261" s="144">
        <v>132</v>
      </c>
      <c r="QC261" s="144">
        <v>137</v>
      </c>
      <c r="QD261" s="144">
        <v>132</v>
      </c>
      <c r="QE261" s="144">
        <v>130</v>
      </c>
      <c r="QF261" s="144">
        <v>130</v>
      </c>
      <c r="QG261" s="144">
        <v>131</v>
      </c>
      <c r="QH261" s="144">
        <v>130</v>
      </c>
      <c r="QI261" s="144">
        <v>128</v>
      </c>
      <c r="QJ261" s="144">
        <v>124</v>
      </c>
      <c r="QK261" s="144">
        <v>130</v>
      </c>
      <c r="QL261" s="144">
        <v>127</v>
      </c>
      <c r="QM261" s="144">
        <v>128</v>
      </c>
      <c r="QN261" s="144">
        <v>124</v>
      </c>
      <c r="QO261" s="144">
        <v>123</v>
      </c>
      <c r="QP261" s="144">
        <v>129</v>
      </c>
      <c r="QQ261" s="144">
        <v>124</v>
      </c>
      <c r="QR261" s="144">
        <v>120</v>
      </c>
    </row>
    <row r="262" spans="1:460" s="144" customFormat="1" x14ac:dyDescent="0.2">
      <c r="A262" s="55"/>
      <c r="B262" s="318">
        <v>13</v>
      </c>
      <c r="C262" s="319">
        <f t="shared" ca="1" si="263"/>
        <v>14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64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68"/>
        <v>28</v>
      </c>
      <c r="JD262" s="144">
        <v>29</v>
      </c>
      <c r="JE262" s="144">
        <v>25</v>
      </c>
      <c r="JF262" s="362">
        <f t="shared" si="269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70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71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  <c r="OU262" s="144">
        <v>12</v>
      </c>
      <c r="OV262" s="144">
        <v>10</v>
      </c>
      <c r="OW262" s="144">
        <v>8</v>
      </c>
      <c r="OX262" s="144">
        <v>10</v>
      </c>
      <c r="OY262" s="341">
        <f t="shared" si="265"/>
        <v>10</v>
      </c>
      <c r="OZ262" s="473">
        <v>10</v>
      </c>
      <c r="PA262" s="144">
        <v>10</v>
      </c>
      <c r="PB262" s="144">
        <v>11</v>
      </c>
      <c r="PC262" s="144">
        <v>11</v>
      </c>
      <c r="PD262" s="144">
        <v>9</v>
      </c>
      <c r="PE262" s="144">
        <v>11</v>
      </c>
      <c r="PF262" s="144">
        <v>11</v>
      </c>
      <c r="PG262" s="341">
        <f t="shared" si="266"/>
        <v>10.5</v>
      </c>
      <c r="PH262" s="144">
        <v>10</v>
      </c>
      <c r="PI262" s="144">
        <v>10</v>
      </c>
      <c r="PJ262" s="341">
        <f t="shared" si="267"/>
        <v>12.5</v>
      </c>
      <c r="PK262" s="144">
        <v>15</v>
      </c>
      <c r="PL262" s="144">
        <v>16</v>
      </c>
      <c r="PM262" s="473">
        <v>13</v>
      </c>
      <c r="PN262" s="144">
        <v>14</v>
      </c>
      <c r="PO262" s="473">
        <v>13</v>
      </c>
      <c r="PP262" s="144">
        <v>13</v>
      </c>
      <c r="PQ262" s="144">
        <v>13</v>
      </c>
      <c r="PR262" s="144">
        <v>12</v>
      </c>
      <c r="PS262" s="144">
        <v>13</v>
      </c>
      <c r="PT262" s="144">
        <v>14</v>
      </c>
      <c r="PU262" s="144">
        <v>11</v>
      </c>
      <c r="PV262" s="144">
        <v>11</v>
      </c>
      <c r="PW262" s="144">
        <v>11</v>
      </c>
      <c r="PX262" s="144">
        <v>10</v>
      </c>
      <c r="PY262" s="144">
        <v>11</v>
      </c>
      <c r="PZ262" s="144">
        <v>12</v>
      </c>
      <c r="QA262" s="144">
        <v>11</v>
      </c>
      <c r="QB262" s="144">
        <v>12</v>
      </c>
      <c r="QC262" s="144">
        <v>12</v>
      </c>
      <c r="QD262" s="144">
        <v>11</v>
      </c>
      <c r="QE262" s="144">
        <v>10</v>
      </c>
      <c r="QF262" s="144">
        <v>9</v>
      </c>
      <c r="QG262" s="144">
        <v>9</v>
      </c>
      <c r="QH262" s="144">
        <v>8</v>
      </c>
      <c r="QI262" s="144">
        <v>7</v>
      </c>
      <c r="QJ262" s="144">
        <v>7</v>
      </c>
      <c r="QK262" s="144">
        <v>10</v>
      </c>
      <c r="QL262" s="144">
        <v>9</v>
      </c>
      <c r="QM262" s="144">
        <v>11</v>
      </c>
      <c r="QN262" s="144">
        <v>12</v>
      </c>
      <c r="QO262" s="144">
        <v>12</v>
      </c>
      <c r="QP262" s="144">
        <v>15</v>
      </c>
      <c r="QQ262" s="144">
        <v>14</v>
      </c>
      <c r="QR262" s="144">
        <v>14</v>
      </c>
    </row>
    <row r="263" spans="1:460" s="144" customFormat="1" x14ac:dyDescent="0.2">
      <c r="A263" s="318"/>
      <c r="B263" s="318">
        <v>14</v>
      </c>
      <c r="C263" s="319">
        <f t="shared" ca="1" si="263"/>
        <v>5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64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68"/>
        <v>12.5</v>
      </c>
      <c r="JD263" s="144">
        <v>13</v>
      </c>
      <c r="JE263" s="144">
        <v>13</v>
      </c>
      <c r="JF263" s="362">
        <f t="shared" si="269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70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71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  <c r="OU263" s="144">
        <v>10</v>
      </c>
      <c r="OV263" s="144">
        <v>11</v>
      </c>
      <c r="OW263" s="144">
        <v>9</v>
      </c>
      <c r="OX263" s="144">
        <v>9</v>
      </c>
      <c r="OY263" s="341">
        <f t="shared" si="265"/>
        <v>9</v>
      </c>
      <c r="OZ263" s="473">
        <v>9</v>
      </c>
      <c r="PA263" s="144">
        <v>7</v>
      </c>
      <c r="PB263" s="144">
        <v>6</v>
      </c>
      <c r="PC263" s="144">
        <v>6</v>
      </c>
      <c r="PD263" s="144">
        <v>5</v>
      </c>
      <c r="PE263" s="144">
        <v>6</v>
      </c>
      <c r="PF263" s="144">
        <v>5</v>
      </c>
      <c r="PG263" s="341">
        <f t="shared" si="266"/>
        <v>4.5</v>
      </c>
      <c r="PH263" s="144">
        <v>4</v>
      </c>
      <c r="PI263" s="144">
        <v>3</v>
      </c>
      <c r="PJ263" s="341">
        <f t="shared" si="267"/>
        <v>3.5</v>
      </c>
      <c r="PK263" s="144">
        <v>4</v>
      </c>
      <c r="PL263" s="144">
        <v>3</v>
      </c>
      <c r="PM263" s="473">
        <v>3</v>
      </c>
      <c r="PN263" s="144">
        <v>4</v>
      </c>
      <c r="PO263" s="473">
        <v>5</v>
      </c>
      <c r="PP263" s="144">
        <v>5</v>
      </c>
      <c r="PQ263" s="144">
        <v>5</v>
      </c>
      <c r="PR263" s="144">
        <v>6</v>
      </c>
      <c r="PS263" s="144">
        <v>7</v>
      </c>
      <c r="PT263" s="144">
        <v>7</v>
      </c>
      <c r="PU263" s="144">
        <v>7</v>
      </c>
      <c r="PV263" s="144">
        <v>6</v>
      </c>
      <c r="PW263" s="144">
        <v>6</v>
      </c>
      <c r="PX263" s="144">
        <v>7</v>
      </c>
      <c r="PY263" s="144">
        <v>6</v>
      </c>
      <c r="PZ263" s="144">
        <v>6</v>
      </c>
      <c r="QA263" s="144">
        <v>6</v>
      </c>
      <c r="QB263" s="144">
        <v>6</v>
      </c>
      <c r="QC263" s="144">
        <v>7</v>
      </c>
      <c r="QD263" s="144">
        <v>5</v>
      </c>
      <c r="QE263" s="144">
        <v>5</v>
      </c>
      <c r="QF263" s="144">
        <v>8</v>
      </c>
      <c r="QG263" s="144">
        <v>8</v>
      </c>
      <c r="QH263" s="144">
        <v>8</v>
      </c>
      <c r="QI263" s="144">
        <v>7</v>
      </c>
      <c r="QJ263" s="144">
        <v>7</v>
      </c>
      <c r="QK263" s="144">
        <v>7</v>
      </c>
      <c r="QL263" s="144">
        <v>7</v>
      </c>
      <c r="QM263" s="144">
        <v>7</v>
      </c>
      <c r="QN263" s="144">
        <v>7</v>
      </c>
      <c r="QO263" s="144">
        <v>4</v>
      </c>
      <c r="QP263" s="144">
        <v>5</v>
      </c>
      <c r="QQ263" s="144">
        <v>5</v>
      </c>
      <c r="QR263" s="144">
        <v>5</v>
      </c>
    </row>
    <row r="264" spans="1:460" s="144" customFormat="1" x14ac:dyDescent="0.2">
      <c r="A264" s="55"/>
      <c r="B264" s="318">
        <v>15</v>
      </c>
      <c r="C264" s="319">
        <f t="shared" ca="1" si="263"/>
        <v>29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64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68"/>
        <v>54</v>
      </c>
      <c r="JD264" s="144">
        <v>54</v>
      </c>
      <c r="JE264" s="144">
        <v>48</v>
      </c>
      <c r="JF264" s="362">
        <f t="shared" si="269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70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71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  <c r="OU264" s="144">
        <v>24</v>
      </c>
      <c r="OV264" s="144">
        <v>24</v>
      </c>
      <c r="OW264" s="144">
        <v>26</v>
      </c>
      <c r="OX264" s="144">
        <v>27</v>
      </c>
      <c r="OY264" s="341">
        <f t="shared" si="265"/>
        <v>27.5</v>
      </c>
      <c r="OZ264" s="473">
        <v>28</v>
      </c>
      <c r="PA264" s="144">
        <v>28</v>
      </c>
      <c r="PB264" s="144">
        <v>30</v>
      </c>
      <c r="PC264" s="144">
        <v>29</v>
      </c>
      <c r="PD264" s="144">
        <v>27</v>
      </c>
      <c r="PE264" s="144">
        <v>28</v>
      </c>
      <c r="PF264" s="144">
        <v>30</v>
      </c>
      <c r="PG264" s="341">
        <f t="shared" si="266"/>
        <v>29.5</v>
      </c>
      <c r="PH264" s="144">
        <v>29</v>
      </c>
      <c r="PI264" s="144">
        <v>30</v>
      </c>
      <c r="PJ264" s="341">
        <f t="shared" si="267"/>
        <v>32.5</v>
      </c>
      <c r="PK264" s="144">
        <v>35</v>
      </c>
      <c r="PL264" s="144">
        <v>38</v>
      </c>
      <c r="PM264" s="473">
        <v>39</v>
      </c>
      <c r="PN264" s="144">
        <v>39</v>
      </c>
      <c r="PO264" s="473">
        <v>36</v>
      </c>
      <c r="PP264" s="144">
        <v>33</v>
      </c>
      <c r="PQ264" s="144">
        <v>35</v>
      </c>
      <c r="PR264" s="144">
        <v>29</v>
      </c>
      <c r="PS264" s="144">
        <v>30</v>
      </c>
      <c r="PT264" s="144">
        <v>32</v>
      </c>
      <c r="PU264" s="144">
        <v>32</v>
      </c>
      <c r="PV264" s="144">
        <v>31</v>
      </c>
      <c r="PW264" s="144">
        <v>34</v>
      </c>
      <c r="PX264" s="144">
        <v>28</v>
      </c>
      <c r="PY264" s="144">
        <v>27</v>
      </c>
      <c r="PZ264" s="144">
        <v>27</v>
      </c>
      <c r="QA264" s="144">
        <v>26</v>
      </c>
      <c r="QB264" s="144">
        <v>24</v>
      </c>
      <c r="QC264" s="144">
        <v>28</v>
      </c>
      <c r="QD264" s="144">
        <v>31</v>
      </c>
      <c r="QE264" s="144">
        <v>29</v>
      </c>
      <c r="QF264" s="144">
        <v>29</v>
      </c>
      <c r="QG264" s="144">
        <v>32</v>
      </c>
      <c r="QH264" s="144">
        <v>31</v>
      </c>
      <c r="QI264" s="144">
        <v>30</v>
      </c>
      <c r="QJ264" s="144">
        <v>26</v>
      </c>
      <c r="QK264" s="144">
        <v>28</v>
      </c>
      <c r="QL264" s="144">
        <v>29</v>
      </c>
      <c r="QM264" s="144">
        <v>30</v>
      </c>
      <c r="QN264" s="144">
        <v>30</v>
      </c>
      <c r="QO264" s="144">
        <v>31</v>
      </c>
      <c r="QP264" s="144">
        <v>29</v>
      </c>
      <c r="QQ264" s="144">
        <v>29</v>
      </c>
      <c r="QR264" s="144">
        <v>29</v>
      </c>
    </row>
    <row r="265" spans="1:460" s="144" customFormat="1" x14ac:dyDescent="0.2">
      <c r="A265" s="318"/>
      <c r="B265" s="318">
        <v>16</v>
      </c>
      <c r="C265" s="319">
        <f t="shared" ca="1" si="263"/>
        <v>26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64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68"/>
        <v>71.5</v>
      </c>
      <c r="JD265" s="144">
        <v>72</v>
      </c>
      <c r="JE265" s="144">
        <v>74</v>
      </c>
      <c r="JF265" s="362">
        <f t="shared" si="269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70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71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  <c r="OU265" s="144">
        <v>35</v>
      </c>
      <c r="OV265" s="144">
        <v>32</v>
      </c>
      <c r="OW265" s="144">
        <v>32</v>
      </c>
      <c r="OX265" s="144">
        <v>32</v>
      </c>
      <c r="OY265" s="341">
        <f t="shared" si="265"/>
        <v>31.5</v>
      </c>
      <c r="OZ265" s="473">
        <v>31</v>
      </c>
      <c r="PA265" s="144">
        <v>35</v>
      </c>
      <c r="PB265" s="144">
        <v>40</v>
      </c>
      <c r="PC265" s="144">
        <v>44</v>
      </c>
      <c r="PD265" s="144">
        <v>44</v>
      </c>
      <c r="PE265" s="144">
        <v>39</v>
      </c>
      <c r="PF265" s="144">
        <v>45</v>
      </c>
      <c r="PG265" s="341">
        <f t="shared" si="266"/>
        <v>42.5</v>
      </c>
      <c r="PH265" s="144">
        <v>40</v>
      </c>
      <c r="PI265" s="144">
        <v>35</v>
      </c>
      <c r="PJ265" s="341">
        <f t="shared" si="267"/>
        <v>36</v>
      </c>
      <c r="PK265" s="144">
        <v>37</v>
      </c>
      <c r="PL265" s="144">
        <v>39</v>
      </c>
      <c r="PM265" s="473">
        <v>38</v>
      </c>
      <c r="PN265" s="144">
        <v>34</v>
      </c>
      <c r="PO265" s="473">
        <v>35</v>
      </c>
      <c r="PP265" s="144">
        <v>33</v>
      </c>
      <c r="PQ265" s="144">
        <v>28</v>
      </c>
      <c r="PR265" s="144">
        <v>29</v>
      </c>
      <c r="PS265" s="144">
        <v>30</v>
      </c>
      <c r="PT265" s="144">
        <v>31</v>
      </c>
      <c r="PU265" s="144">
        <v>33</v>
      </c>
      <c r="PV265" s="144">
        <v>30</v>
      </c>
      <c r="PW265" s="144">
        <v>30</v>
      </c>
      <c r="PX265" s="144">
        <v>32</v>
      </c>
      <c r="PY265" s="144">
        <v>31</v>
      </c>
      <c r="PZ265" s="144">
        <v>28</v>
      </c>
      <c r="QA265" s="144">
        <v>30</v>
      </c>
      <c r="QB265" s="144">
        <v>31</v>
      </c>
      <c r="QC265" s="144">
        <v>32</v>
      </c>
      <c r="QD265" s="144">
        <v>29</v>
      </c>
      <c r="QE265" s="144">
        <v>29</v>
      </c>
      <c r="QF265" s="144">
        <v>31</v>
      </c>
      <c r="QG265" s="144">
        <v>30</v>
      </c>
      <c r="QH265" s="144">
        <v>24</v>
      </c>
      <c r="QI265" s="144">
        <v>24</v>
      </c>
      <c r="QJ265" s="144">
        <v>24</v>
      </c>
      <c r="QK265" s="144">
        <v>25</v>
      </c>
      <c r="QL265" s="144">
        <v>25</v>
      </c>
      <c r="QM265" s="144">
        <v>28</v>
      </c>
      <c r="QN265" s="144">
        <v>27</v>
      </c>
      <c r="QO265" s="144">
        <v>27</v>
      </c>
      <c r="QP265" s="144">
        <v>29</v>
      </c>
      <c r="QQ265" s="144">
        <v>27</v>
      </c>
      <c r="QR265" s="144">
        <v>26</v>
      </c>
    </row>
    <row r="266" spans="1:460" s="144" customFormat="1" x14ac:dyDescent="0.2">
      <c r="A266" s="55"/>
      <c r="B266" s="318">
        <v>17</v>
      </c>
      <c r="C266" s="319">
        <f t="shared" ca="1" si="263"/>
        <v>32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64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68"/>
        <v>70.5</v>
      </c>
      <c r="JD266" s="144">
        <v>71</v>
      </c>
      <c r="JE266" s="144">
        <v>75</v>
      </c>
      <c r="JF266" s="362">
        <f t="shared" si="269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70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71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  <c r="OU266" s="144">
        <v>33</v>
      </c>
      <c r="OV266" s="144">
        <v>34</v>
      </c>
      <c r="OW266" s="144">
        <v>35</v>
      </c>
      <c r="OX266" s="144">
        <v>40</v>
      </c>
      <c r="OY266" s="341">
        <f t="shared" si="265"/>
        <v>41</v>
      </c>
      <c r="OZ266" s="473">
        <v>42</v>
      </c>
      <c r="PA266" s="144">
        <v>43</v>
      </c>
      <c r="PB266" s="144">
        <v>45</v>
      </c>
      <c r="PC266" s="144">
        <v>44</v>
      </c>
      <c r="PD266" s="144">
        <v>41</v>
      </c>
      <c r="PE266" s="144">
        <v>41</v>
      </c>
      <c r="PF266" s="144">
        <v>38</v>
      </c>
      <c r="PG266" s="341">
        <f t="shared" si="266"/>
        <v>39.5</v>
      </c>
      <c r="PH266" s="144">
        <v>41</v>
      </c>
      <c r="PI266" s="144">
        <v>36</v>
      </c>
      <c r="PJ266" s="341">
        <f t="shared" si="267"/>
        <v>37</v>
      </c>
      <c r="PK266" s="144">
        <v>38</v>
      </c>
      <c r="PL266" s="144">
        <v>39</v>
      </c>
      <c r="PM266" s="473">
        <v>38</v>
      </c>
      <c r="PN266" s="144">
        <v>42</v>
      </c>
      <c r="PO266" s="473">
        <v>42</v>
      </c>
      <c r="PP266" s="144">
        <v>42</v>
      </c>
      <c r="PQ266" s="144">
        <v>42</v>
      </c>
      <c r="PR266" s="144">
        <v>41</v>
      </c>
      <c r="PS266" s="144">
        <v>37</v>
      </c>
      <c r="PT266" s="144">
        <v>37</v>
      </c>
      <c r="PU266" s="144">
        <v>38</v>
      </c>
      <c r="PV266" s="144">
        <v>32</v>
      </c>
      <c r="PW266" s="144">
        <v>32</v>
      </c>
      <c r="PX266" s="144">
        <v>34</v>
      </c>
      <c r="PY266" s="144">
        <v>35</v>
      </c>
      <c r="PZ266" s="144">
        <v>33</v>
      </c>
      <c r="QA266" s="144">
        <v>38</v>
      </c>
      <c r="QB266" s="144">
        <v>34</v>
      </c>
      <c r="QC266" s="144">
        <v>31</v>
      </c>
      <c r="QD266" s="144">
        <v>33</v>
      </c>
      <c r="QE266" s="144">
        <v>32</v>
      </c>
      <c r="QF266" s="144">
        <v>32</v>
      </c>
      <c r="QG266" s="144">
        <v>32</v>
      </c>
      <c r="QH266" s="144">
        <v>31</v>
      </c>
      <c r="QI266" s="144">
        <v>32</v>
      </c>
      <c r="QJ266" s="144">
        <v>30</v>
      </c>
      <c r="QK266" s="144">
        <v>28</v>
      </c>
      <c r="QL266" s="144">
        <v>29</v>
      </c>
      <c r="QM266" s="144">
        <v>29</v>
      </c>
      <c r="QN266" s="144">
        <v>31</v>
      </c>
      <c r="QO266" s="144">
        <v>32</v>
      </c>
      <c r="QP266" s="144">
        <v>31</v>
      </c>
      <c r="QQ266" s="144">
        <v>32</v>
      </c>
      <c r="QR266" s="144">
        <v>32</v>
      </c>
    </row>
    <row r="267" spans="1:460" s="144" customFormat="1" x14ac:dyDescent="0.2">
      <c r="A267" s="318"/>
      <c r="B267" s="318">
        <v>18</v>
      </c>
      <c r="C267" s="319">
        <f t="shared" ca="1" si="263"/>
        <v>18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64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68"/>
        <v>52.5</v>
      </c>
      <c r="JD267" s="144">
        <v>52</v>
      </c>
      <c r="JE267" s="144">
        <v>50</v>
      </c>
      <c r="JF267" s="362">
        <f t="shared" si="269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70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71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  <c r="OU267" s="144">
        <v>21</v>
      </c>
      <c r="OV267" s="144">
        <v>18</v>
      </c>
      <c r="OW267" s="144">
        <v>20</v>
      </c>
      <c r="OX267" s="144">
        <v>22</v>
      </c>
      <c r="OY267" s="341">
        <f t="shared" si="265"/>
        <v>24</v>
      </c>
      <c r="OZ267" s="473">
        <v>26</v>
      </c>
      <c r="PA267" s="144">
        <v>25</v>
      </c>
      <c r="PB267" s="144">
        <v>30</v>
      </c>
      <c r="PC267" s="144">
        <v>29</v>
      </c>
      <c r="PD267" s="144">
        <v>31</v>
      </c>
      <c r="PE267" s="144">
        <v>30</v>
      </c>
      <c r="PF267" s="144">
        <v>30</v>
      </c>
      <c r="PG267" s="341">
        <f t="shared" si="266"/>
        <v>29.5</v>
      </c>
      <c r="PH267" s="144">
        <v>29</v>
      </c>
      <c r="PI267" s="144">
        <v>28</v>
      </c>
      <c r="PJ267" s="341">
        <f t="shared" si="267"/>
        <v>31</v>
      </c>
      <c r="PK267" s="144">
        <v>34</v>
      </c>
      <c r="PL267" s="144">
        <v>33</v>
      </c>
      <c r="PM267" s="473">
        <v>33</v>
      </c>
      <c r="PN267" s="144">
        <v>32</v>
      </c>
      <c r="PO267" s="473">
        <v>31</v>
      </c>
      <c r="PP267" s="144">
        <v>33</v>
      </c>
      <c r="PQ267" s="144">
        <v>34</v>
      </c>
      <c r="PR267" s="144">
        <v>33</v>
      </c>
      <c r="PS267" s="144">
        <v>31</v>
      </c>
      <c r="PT267" s="144">
        <v>31</v>
      </c>
      <c r="PU267" s="144">
        <v>31</v>
      </c>
      <c r="PV267" s="144">
        <v>33</v>
      </c>
      <c r="PW267" s="144">
        <v>34</v>
      </c>
      <c r="PX267" s="144">
        <v>33</v>
      </c>
      <c r="PY267" s="144">
        <v>30</v>
      </c>
      <c r="PZ267" s="144">
        <v>28</v>
      </c>
      <c r="QA267" s="144">
        <v>25</v>
      </c>
      <c r="QB267" s="144">
        <v>26</v>
      </c>
      <c r="QC267" s="144">
        <v>25</v>
      </c>
      <c r="QD267" s="144">
        <v>26</v>
      </c>
      <c r="QE267" s="144">
        <v>27</v>
      </c>
      <c r="QF267" s="144">
        <v>25</v>
      </c>
      <c r="QG267" s="144">
        <v>25</v>
      </c>
      <c r="QH267" s="144">
        <v>24</v>
      </c>
      <c r="QI267" s="144">
        <v>22</v>
      </c>
      <c r="QJ267" s="144">
        <v>23</v>
      </c>
      <c r="QK267" s="144">
        <v>24</v>
      </c>
      <c r="QL267" s="144">
        <v>21</v>
      </c>
      <c r="QM267" s="144">
        <v>19</v>
      </c>
      <c r="QN267" s="144">
        <v>17</v>
      </c>
      <c r="QO267" s="144">
        <v>18</v>
      </c>
      <c r="QP267" s="144">
        <v>23</v>
      </c>
      <c r="QQ267" s="144">
        <v>20</v>
      </c>
      <c r="QR267" s="144">
        <v>18</v>
      </c>
    </row>
    <row r="268" spans="1:460" s="144" customFormat="1" x14ac:dyDescent="0.2">
      <c r="A268" s="55"/>
      <c r="B268" s="318">
        <v>19</v>
      </c>
      <c r="C268" s="319">
        <f t="shared" ca="1" si="263"/>
        <v>7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64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68"/>
        <v>4</v>
      </c>
      <c r="JD268" s="144">
        <v>4</v>
      </c>
      <c r="JE268" s="144">
        <v>3</v>
      </c>
      <c r="JF268" s="362">
        <f t="shared" si="269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70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71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  <c r="OU268" s="144">
        <v>5</v>
      </c>
      <c r="OV268" s="144">
        <v>5</v>
      </c>
      <c r="OW268" s="144">
        <v>5</v>
      </c>
      <c r="OX268" s="144">
        <v>5</v>
      </c>
      <c r="OY268" s="341">
        <f t="shared" si="265"/>
        <v>4.5</v>
      </c>
      <c r="OZ268" s="473">
        <v>4</v>
      </c>
      <c r="PA268" s="144">
        <v>4</v>
      </c>
      <c r="PB268" s="144">
        <v>4</v>
      </c>
      <c r="PC268" s="144">
        <v>4</v>
      </c>
      <c r="PD268" s="144">
        <v>4</v>
      </c>
      <c r="PE268" s="144">
        <v>4</v>
      </c>
      <c r="PF268" s="144">
        <v>4</v>
      </c>
      <c r="PG268" s="341">
        <f t="shared" si="266"/>
        <v>4</v>
      </c>
      <c r="PH268" s="144">
        <v>4</v>
      </c>
      <c r="PI268" s="144">
        <v>4</v>
      </c>
      <c r="PJ268" s="341">
        <f t="shared" si="267"/>
        <v>4</v>
      </c>
      <c r="PK268" s="144">
        <v>4</v>
      </c>
      <c r="PL268" s="144">
        <v>4</v>
      </c>
      <c r="PM268" s="473">
        <v>5</v>
      </c>
      <c r="PN268" s="144">
        <v>5</v>
      </c>
      <c r="PO268" s="473">
        <v>5</v>
      </c>
      <c r="PP268" s="144">
        <v>5</v>
      </c>
      <c r="PQ268" s="144">
        <v>6</v>
      </c>
      <c r="PR268" s="144">
        <v>5</v>
      </c>
      <c r="PS268" s="144">
        <v>5</v>
      </c>
      <c r="PT268" s="144">
        <v>6</v>
      </c>
      <c r="PU268" s="144">
        <v>7</v>
      </c>
      <c r="PV268" s="144">
        <v>8</v>
      </c>
      <c r="PW268" s="144">
        <v>8</v>
      </c>
      <c r="PX268" s="144">
        <v>6</v>
      </c>
      <c r="PY268" s="144">
        <v>6</v>
      </c>
      <c r="PZ268" s="144">
        <v>6</v>
      </c>
      <c r="QA268" s="144">
        <v>6</v>
      </c>
      <c r="QB268" s="144">
        <v>6</v>
      </c>
      <c r="QC268" s="144">
        <v>6</v>
      </c>
      <c r="QD268" s="144">
        <v>6</v>
      </c>
      <c r="QE268" s="144">
        <v>6</v>
      </c>
      <c r="QF268" s="144">
        <v>6</v>
      </c>
      <c r="QG268" s="144">
        <v>6</v>
      </c>
      <c r="QH268" s="144">
        <v>7</v>
      </c>
      <c r="QI268" s="144">
        <v>7</v>
      </c>
      <c r="QJ268" s="144">
        <v>7</v>
      </c>
      <c r="QK268" s="144">
        <v>7</v>
      </c>
      <c r="QL268" s="144">
        <v>7</v>
      </c>
      <c r="QM268" s="144">
        <v>5</v>
      </c>
      <c r="QN268" s="144">
        <v>7</v>
      </c>
      <c r="QO268" s="144">
        <v>7</v>
      </c>
      <c r="QP268" s="144">
        <v>7</v>
      </c>
      <c r="QQ268" s="144">
        <v>7</v>
      </c>
      <c r="QR268" s="144">
        <v>7</v>
      </c>
    </row>
    <row r="269" spans="1:460" s="144" customFormat="1" x14ac:dyDescent="0.2">
      <c r="A269" s="318"/>
      <c r="B269" s="318">
        <v>20</v>
      </c>
      <c r="C269" s="319">
        <f t="shared" ca="1" si="263"/>
        <v>14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64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68"/>
        <v>52.5</v>
      </c>
      <c r="JD269" s="144">
        <v>54</v>
      </c>
      <c r="JE269" s="144">
        <v>59</v>
      </c>
      <c r="JF269" s="362">
        <f t="shared" si="269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70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71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  <c r="OU269" s="144">
        <v>35</v>
      </c>
      <c r="OV269" s="144">
        <v>33</v>
      </c>
      <c r="OW269" s="144">
        <v>35</v>
      </c>
      <c r="OX269" s="144">
        <v>33</v>
      </c>
      <c r="OY269" s="341">
        <f t="shared" si="265"/>
        <v>33.5</v>
      </c>
      <c r="OZ269" s="473">
        <v>34</v>
      </c>
      <c r="PA269" s="144">
        <v>34</v>
      </c>
      <c r="PB269" s="144">
        <v>32</v>
      </c>
      <c r="PC269" s="144">
        <v>31</v>
      </c>
      <c r="PD269" s="144">
        <v>28</v>
      </c>
      <c r="PE269" s="144">
        <v>29</v>
      </c>
      <c r="PF269" s="144">
        <v>28</v>
      </c>
      <c r="PG269" s="341">
        <f t="shared" si="266"/>
        <v>28</v>
      </c>
      <c r="PH269" s="144">
        <v>28</v>
      </c>
      <c r="PI269" s="144">
        <v>28</v>
      </c>
      <c r="PJ269" s="341">
        <f t="shared" si="267"/>
        <v>25.5</v>
      </c>
      <c r="PK269" s="144">
        <v>23</v>
      </c>
      <c r="PL269" s="144">
        <v>26</v>
      </c>
      <c r="PM269" s="473">
        <v>21</v>
      </c>
      <c r="PN269" s="144">
        <v>22</v>
      </c>
      <c r="PO269" s="473">
        <v>23</v>
      </c>
      <c r="PP269" s="144">
        <v>24</v>
      </c>
      <c r="PQ269" s="144">
        <v>24</v>
      </c>
      <c r="PR269" s="144">
        <v>24</v>
      </c>
      <c r="PS269" s="144">
        <v>23</v>
      </c>
      <c r="PT269" s="144">
        <v>23</v>
      </c>
      <c r="PU269" s="144">
        <v>23</v>
      </c>
      <c r="PV269" s="144">
        <v>22</v>
      </c>
      <c r="PW269" s="144">
        <v>22</v>
      </c>
      <c r="PX269" s="144">
        <v>22</v>
      </c>
      <c r="PY269" s="144">
        <v>23</v>
      </c>
      <c r="PZ269" s="144">
        <v>23</v>
      </c>
      <c r="QA269" s="144">
        <v>22</v>
      </c>
      <c r="QB269" s="144">
        <v>24</v>
      </c>
      <c r="QC269" s="144">
        <v>23</v>
      </c>
      <c r="QD269" s="144">
        <v>20</v>
      </c>
      <c r="QE269" s="144">
        <v>19</v>
      </c>
      <c r="QF269" s="144">
        <v>19</v>
      </c>
      <c r="QG269" s="144">
        <v>19</v>
      </c>
      <c r="QH269" s="144">
        <v>21</v>
      </c>
      <c r="QI269" s="144">
        <v>19</v>
      </c>
      <c r="QJ269" s="144">
        <v>20</v>
      </c>
      <c r="QK269" s="144">
        <v>18</v>
      </c>
      <c r="QL269" s="144">
        <v>17</v>
      </c>
      <c r="QM269" s="144">
        <v>14</v>
      </c>
      <c r="QN269" s="144">
        <v>16</v>
      </c>
      <c r="QO269" s="144">
        <v>17</v>
      </c>
      <c r="QP269" s="144">
        <v>15</v>
      </c>
      <c r="QQ269" s="144">
        <v>15</v>
      </c>
      <c r="QR269" s="144">
        <v>14</v>
      </c>
    </row>
    <row r="270" spans="1:460" s="144" customFormat="1" x14ac:dyDescent="0.2">
      <c r="A270" s="55"/>
      <c r="B270" s="318">
        <v>21</v>
      </c>
      <c r="C270" s="319">
        <f t="shared" ca="1" si="263"/>
        <v>18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64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68"/>
        <v>51</v>
      </c>
      <c r="JD270" s="144">
        <v>48</v>
      </c>
      <c r="JE270" s="144">
        <v>61</v>
      </c>
      <c r="JF270" s="362">
        <f t="shared" si="269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70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71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  <c r="OU270" s="144">
        <v>31</v>
      </c>
      <c r="OV270" s="144">
        <v>30</v>
      </c>
      <c r="OW270" s="144">
        <v>26</v>
      </c>
      <c r="OX270" s="144">
        <v>27</v>
      </c>
      <c r="OY270" s="341">
        <f t="shared" si="265"/>
        <v>24</v>
      </c>
      <c r="OZ270" s="473">
        <v>21</v>
      </c>
      <c r="PA270" s="144">
        <v>21</v>
      </c>
      <c r="PB270" s="144">
        <v>22</v>
      </c>
      <c r="PC270" s="144">
        <v>22</v>
      </c>
      <c r="PD270" s="144">
        <v>22</v>
      </c>
      <c r="PE270" s="144">
        <v>21</v>
      </c>
      <c r="PF270" s="144">
        <v>21</v>
      </c>
      <c r="PG270" s="341">
        <f t="shared" si="266"/>
        <v>22</v>
      </c>
      <c r="PH270" s="144">
        <v>23</v>
      </c>
      <c r="PI270" s="144">
        <v>22</v>
      </c>
      <c r="PJ270" s="341">
        <f t="shared" si="267"/>
        <v>23</v>
      </c>
      <c r="PK270" s="144">
        <v>24</v>
      </c>
      <c r="PL270" s="144">
        <v>26</v>
      </c>
      <c r="PM270" s="473">
        <v>27</v>
      </c>
      <c r="PN270" s="144">
        <v>27</v>
      </c>
      <c r="PO270" s="473">
        <v>26</v>
      </c>
      <c r="PP270" s="144">
        <v>26</v>
      </c>
      <c r="PQ270" s="144">
        <v>19</v>
      </c>
      <c r="PR270" s="144">
        <v>19</v>
      </c>
      <c r="PS270" s="144">
        <v>17</v>
      </c>
      <c r="PT270" s="144">
        <v>20</v>
      </c>
      <c r="PU270" s="144">
        <v>20</v>
      </c>
      <c r="PV270" s="144">
        <v>17</v>
      </c>
      <c r="PW270" s="144">
        <v>17</v>
      </c>
      <c r="PX270" s="144">
        <v>18</v>
      </c>
      <c r="PY270" s="144">
        <v>17</v>
      </c>
      <c r="PZ270" s="144">
        <v>16</v>
      </c>
      <c r="QA270" s="144">
        <v>16</v>
      </c>
      <c r="QB270" s="144">
        <v>17</v>
      </c>
      <c r="QC270" s="144">
        <v>17</v>
      </c>
      <c r="QD270" s="144">
        <v>16</v>
      </c>
      <c r="QE270" s="144">
        <v>16</v>
      </c>
      <c r="QF270" s="144">
        <v>15</v>
      </c>
      <c r="QG270" s="144">
        <v>14</v>
      </c>
      <c r="QH270" s="144">
        <v>14</v>
      </c>
      <c r="QI270" s="144">
        <v>14</v>
      </c>
      <c r="QJ270" s="144">
        <v>12</v>
      </c>
      <c r="QK270" s="144">
        <v>12</v>
      </c>
      <c r="QL270" s="144">
        <v>15</v>
      </c>
      <c r="QM270" s="144">
        <v>14</v>
      </c>
      <c r="QN270" s="144">
        <v>16</v>
      </c>
      <c r="QO270" s="144">
        <v>17</v>
      </c>
      <c r="QP270" s="144">
        <v>19</v>
      </c>
      <c r="QQ270" s="144">
        <v>19</v>
      </c>
      <c r="QR270" s="144">
        <v>18</v>
      </c>
    </row>
    <row r="271" spans="1:460" s="144" customFormat="1" x14ac:dyDescent="0.2">
      <c r="A271" s="318"/>
      <c r="B271" s="318">
        <v>22</v>
      </c>
      <c r="C271" s="319">
        <f t="shared" ca="1" si="263"/>
        <v>53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64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68"/>
        <v>100.5</v>
      </c>
      <c r="JD271" s="144">
        <v>107</v>
      </c>
      <c r="JE271" s="144">
        <v>116</v>
      </c>
      <c r="JF271" s="362">
        <f t="shared" si="269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70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71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  <c r="OU271" s="144">
        <v>78</v>
      </c>
      <c r="OV271" s="144">
        <v>80</v>
      </c>
      <c r="OW271" s="144">
        <v>82</v>
      </c>
      <c r="OX271" s="144">
        <v>83</v>
      </c>
      <c r="OY271" s="341">
        <f t="shared" si="265"/>
        <v>82.5</v>
      </c>
      <c r="OZ271" s="473">
        <v>82</v>
      </c>
      <c r="PA271" s="144">
        <v>83</v>
      </c>
      <c r="PB271" s="144">
        <v>79</v>
      </c>
      <c r="PC271" s="144">
        <v>77</v>
      </c>
      <c r="PD271" s="144">
        <v>77</v>
      </c>
      <c r="PE271" s="144">
        <v>73</v>
      </c>
      <c r="PF271" s="144">
        <v>76</v>
      </c>
      <c r="PG271" s="341">
        <f t="shared" si="266"/>
        <v>77</v>
      </c>
      <c r="PH271" s="144">
        <v>78</v>
      </c>
      <c r="PI271" s="144">
        <v>73</v>
      </c>
      <c r="PJ271" s="341">
        <f t="shared" si="267"/>
        <v>75.5</v>
      </c>
      <c r="PK271" s="144">
        <v>78</v>
      </c>
      <c r="PL271" s="144">
        <v>78</v>
      </c>
      <c r="PM271" s="473">
        <v>75</v>
      </c>
      <c r="PN271" s="144">
        <v>72</v>
      </c>
      <c r="PO271" s="473">
        <v>73</v>
      </c>
      <c r="PP271" s="144">
        <v>78</v>
      </c>
      <c r="PQ271" s="144">
        <v>75</v>
      </c>
      <c r="PR271" s="144">
        <v>74</v>
      </c>
      <c r="PS271" s="144">
        <v>72</v>
      </c>
      <c r="PT271" s="144">
        <v>67</v>
      </c>
      <c r="PU271" s="144">
        <v>66</v>
      </c>
      <c r="PV271" s="144">
        <v>65</v>
      </c>
      <c r="PW271" s="144">
        <v>65</v>
      </c>
      <c r="PX271" s="144">
        <v>62</v>
      </c>
      <c r="PY271" s="144">
        <v>64</v>
      </c>
      <c r="PZ271" s="144">
        <v>59</v>
      </c>
      <c r="QA271" s="144">
        <v>60</v>
      </c>
      <c r="QB271" s="144">
        <v>57</v>
      </c>
      <c r="QC271" s="144">
        <v>51</v>
      </c>
      <c r="QD271" s="144">
        <v>48</v>
      </c>
      <c r="QE271" s="144">
        <v>51</v>
      </c>
      <c r="QF271" s="144">
        <v>56</v>
      </c>
      <c r="QG271" s="144">
        <v>62</v>
      </c>
      <c r="QH271" s="144">
        <v>57</v>
      </c>
      <c r="QI271" s="144">
        <v>64</v>
      </c>
      <c r="QJ271" s="144">
        <v>64</v>
      </c>
      <c r="QK271" s="144">
        <v>64</v>
      </c>
      <c r="QL271" s="144">
        <v>63</v>
      </c>
      <c r="QM271" s="144">
        <v>62</v>
      </c>
      <c r="QN271" s="144">
        <v>62</v>
      </c>
      <c r="QO271" s="144">
        <v>58</v>
      </c>
      <c r="QP271" s="144">
        <v>56</v>
      </c>
      <c r="QQ271" s="144">
        <v>53</v>
      </c>
      <c r="QR271" s="144">
        <v>53</v>
      </c>
    </row>
    <row r="272" spans="1:460" s="144" customFormat="1" x14ac:dyDescent="0.2">
      <c r="A272" s="55"/>
      <c r="B272" s="318">
        <v>23</v>
      </c>
      <c r="C272" s="319">
        <f t="shared" ca="1" si="263"/>
        <v>79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64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68"/>
        <v>265.5</v>
      </c>
      <c r="JD272" s="144">
        <v>266</v>
      </c>
      <c r="JE272" s="144">
        <v>272</v>
      </c>
      <c r="JF272" s="362">
        <f t="shared" si="269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70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71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  <c r="OU272" s="144">
        <v>125</v>
      </c>
      <c r="OV272" s="144">
        <v>114</v>
      </c>
      <c r="OW272" s="144">
        <v>105</v>
      </c>
      <c r="OX272" s="144">
        <v>106</v>
      </c>
      <c r="OY272" s="341">
        <f t="shared" si="265"/>
        <v>99.5</v>
      </c>
      <c r="OZ272" s="473">
        <v>93</v>
      </c>
      <c r="PA272" s="144">
        <v>95</v>
      </c>
      <c r="PB272" s="144">
        <v>98</v>
      </c>
      <c r="PC272" s="144">
        <v>96</v>
      </c>
      <c r="PD272" s="144">
        <v>86</v>
      </c>
      <c r="PE272" s="144">
        <v>90</v>
      </c>
      <c r="PF272" s="144">
        <v>90</v>
      </c>
      <c r="PG272" s="341">
        <f t="shared" si="266"/>
        <v>89</v>
      </c>
      <c r="PH272" s="144">
        <v>88</v>
      </c>
      <c r="PI272" s="144">
        <v>80</v>
      </c>
      <c r="PJ272" s="341">
        <f t="shared" si="267"/>
        <v>83</v>
      </c>
      <c r="PK272" s="144">
        <v>86</v>
      </c>
      <c r="PL272" s="144">
        <v>89</v>
      </c>
      <c r="PM272" s="473">
        <v>75</v>
      </c>
      <c r="PN272" s="144">
        <v>72</v>
      </c>
      <c r="PO272" s="473">
        <v>77</v>
      </c>
      <c r="PP272" s="144">
        <v>76</v>
      </c>
      <c r="PQ272" s="144">
        <v>77</v>
      </c>
      <c r="PR272" s="144">
        <v>74</v>
      </c>
      <c r="PS272" s="144">
        <v>76</v>
      </c>
      <c r="PT272" s="144">
        <v>82</v>
      </c>
      <c r="PU272" s="144">
        <v>82</v>
      </c>
      <c r="PV272" s="144">
        <v>76</v>
      </c>
      <c r="PW272" s="144">
        <v>76</v>
      </c>
      <c r="PX272" s="144">
        <v>77</v>
      </c>
      <c r="PY272" s="144">
        <v>77</v>
      </c>
      <c r="PZ272" s="144">
        <v>69</v>
      </c>
      <c r="QA272" s="144">
        <v>74</v>
      </c>
      <c r="QB272" s="144">
        <v>73</v>
      </c>
      <c r="QC272" s="144">
        <v>73</v>
      </c>
      <c r="QD272" s="144">
        <v>68</v>
      </c>
      <c r="QE272" s="144">
        <v>62</v>
      </c>
      <c r="QF272" s="144">
        <v>66</v>
      </c>
      <c r="QG272" s="144">
        <v>67</v>
      </c>
      <c r="QH272" s="144">
        <v>65</v>
      </c>
      <c r="QI272" s="144">
        <v>67</v>
      </c>
      <c r="QJ272" s="144">
        <v>67</v>
      </c>
      <c r="QK272" s="144">
        <v>71</v>
      </c>
      <c r="QL272" s="144">
        <v>69</v>
      </c>
      <c r="QM272" s="144">
        <v>67</v>
      </c>
      <c r="QN272" s="144">
        <v>69</v>
      </c>
      <c r="QO272" s="144">
        <v>72</v>
      </c>
      <c r="QP272" s="144">
        <v>80</v>
      </c>
      <c r="QQ272" s="144">
        <v>79</v>
      </c>
      <c r="QR272" s="144">
        <v>79</v>
      </c>
    </row>
    <row r="273" spans="1:460" s="144" customFormat="1" x14ac:dyDescent="0.2">
      <c r="A273" s="318"/>
      <c r="B273" s="318">
        <v>24</v>
      </c>
      <c r="C273" s="319">
        <f t="shared" ca="1" si="263"/>
        <v>16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64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68"/>
        <v>69.5</v>
      </c>
      <c r="JD273" s="144">
        <v>93</v>
      </c>
      <c r="JE273" s="144">
        <v>47</v>
      </c>
      <c r="JF273" s="362">
        <f t="shared" si="269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70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71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  <c r="OU273" s="144">
        <v>33</v>
      </c>
      <c r="OV273" s="144">
        <v>28</v>
      </c>
      <c r="OW273" s="144">
        <v>25</v>
      </c>
      <c r="OX273" s="144">
        <v>26</v>
      </c>
      <c r="OY273" s="341">
        <f t="shared" si="265"/>
        <v>26.5</v>
      </c>
      <c r="OZ273" s="473">
        <v>27</v>
      </c>
      <c r="PA273" s="144">
        <v>29</v>
      </c>
      <c r="PB273" s="144">
        <v>28</v>
      </c>
      <c r="PC273" s="144">
        <v>27</v>
      </c>
      <c r="PD273" s="144">
        <v>24</v>
      </c>
      <c r="PE273" s="144">
        <v>20</v>
      </c>
      <c r="PF273" s="144">
        <v>21</v>
      </c>
      <c r="PG273" s="341">
        <f t="shared" si="266"/>
        <v>21</v>
      </c>
      <c r="PH273" s="144">
        <v>21</v>
      </c>
      <c r="PI273" s="144">
        <v>18</v>
      </c>
      <c r="PJ273" s="341">
        <f t="shared" si="267"/>
        <v>18</v>
      </c>
      <c r="PK273" s="144">
        <v>18</v>
      </c>
      <c r="PL273" s="144">
        <v>19</v>
      </c>
      <c r="PM273" s="473">
        <v>16</v>
      </c>
      <c r="PN273" s="144">
        <v>16</v>
      </c>
      <c r="PO273" s="473">
        <v>18</v>
      </c>
      <c r="PP273" s="144">
        <v>17</v>
      </c>
      <c r="PQ273" s="144">
        <v>14</v>
      </c>
      <c r="PR273" s="144">
        <v>17</v>
      </c>
      <c r="PS273" s="144">
        <v>19</v>
      </c>
      <c r="PT273" s="144">
        <v>21</v>
      </c>
      <c r="PU273" s="144">
        <v>21</v>
      </c>
      <c r="PV273" s="144">
        <v>19</v>
      </c>
      <c r="PW273" s="144">
        <v>18</v>
      </c>
      <c r="PX273" s="144">
        <v>15</v>
      </c>
      <c r="PY273" s="144">
        <v>17</v>
      </c>
      <c r="PZ273" s="144">
        <v>16</v>
      </c>
      <c r="QA273" s="144">
        <v>16</v>
      </c>
      <c r="QB273" s="144">
        <v>14</v>
      </c>
      <c r="QC273" s="144">
        <v>14</v>
      </c>
      <c r="QD273" s="144">
        <v>13</v>
      </c>
      <c r="QE273" s="144">
        <v>11</v>
      </c>
      <c r="QF273" s="144">
        <v>11</v>
      </c>
      <c r="QG273" s="144">
        <v>12</v>
      </c>
      <c r="QH273" s="144">
        <v>10</v>
      </c>
      <c r="QI273" s="144">
        <v>10</v>
      </c>
      <c r="QJ273" s="144">
        <v>9</v>
      </c>
      <c r="QK273" s="144">
        <v>10</v>
      </c>
      <c r="QL273" s="144">
        <v>12</v>
      </c>
      <c r="QM273" s="144">
        <v>12</v>
      </c>
      <c r="QN273" s="144">
        <v>11</v>
      </c>
      <c r="QO273" s="144">
        <v>13</v>
      </c>
      <c r="QP273" s="144">
        <v>15</v>
      </c>
      <c r="QQ273" s="144">
        <v>15</v>
      </c>
      <c r="QR273" s="144">
        <v>16</v>
      </c>
    </row>
    <row r="274" spans="1:460" x14ac:dyDescent="0.2">
      <c r="A274" s="55"/>
      <c r="B274" s="27" t="s">
        <v>45</v>
      </c>
      <c r="C274" s="174">
        <f ca="1">SUM(C250:C273)</f>
        <v>746</v>
      </c>
      <c r="D274" s="154"/>
      <c r="E274" s="154"/>
      <c r="F274" s="154"/>
      <c r="G274" s="325">
        <f t="shared" ref="G274:R274" si="272">SUM(G250:G273)</f>
        <v>956</v>
      </c>
      <c r="H274" s="325">
        <f t="shared" si="272"/>
        <v>962</v>
      </c>
      <c r="I274" s="325">
        <f t="shared" si="272"/>
        <v>961</v>
      </c>
      <c r="J274" s="325">
        <f t="shared" si="272"/>
        <v>960</v>
      </c>
      <c r="K274" s="325">
        <f t="shared" si="272"/>
        <v>978</v>
      </c>
      <c r="L274" s="325">
        <f t="shared" si="272"/>
        <v>971</v>
      </c>
      <c r="M274" s="325">
        <f t="shared" si="272"/>
        <v>987</v>
      </c>
      <c r="N274" s="325">
        <f t="shared" si="272"/>
        <v>987</v>
      </c>
      <c r="O274" s="325">
        <f t="shared" si="272"/>
        <v>970</v>
      </c>
      <c r="P274" s="325">
        <f t="shared" si="272"/>
        <v>985</v>
      </c>
      <c r="Q274" s="325">
        <f t="shared" si="272"/>
        <v>983</v>
      </c>
      <c r="R274" s="325">
        <f t="shared" si="272"/>
        <v>988</v>
      </c>
      <c r="S274" s="325">
        <f t="shared" ref="S274:CD274" si="273">SUM(S250:S273)</f>
        <v>997</v>
      </c>
      <c r="T274" s="325">
        <f t="shared" si="273"/>
        <v>981</v>
      </c>
      <c r="U274" s="325">
        <f t="shared" si="273"/>
        <v>998</v>
      </c>
      <c r="V274" s="325">
        <f t="shared" si="273"/>
        <v>1010</v>
      </c>
      <c r="W274" s="325">
        <f t="shared" si="273"/>
        <v>1018</v>
      </c>
      <c r="X274" s="325">
        <f t="shared" si="273"/>
        <v>1009</v>
      </c>
      <c r="Y274" s="325">
        <f t="shared" si="273"/>
        <v>1016</v>
      </c>
      <c r="Z274" s="325">
        <f t="shared" si="273"/>
        <v>1034</v>
      </c>
      <c r="AA274" s="325">
        <f t="shared" si="273"/>
        <v>1040</v>
      </c>
      <c r="AB274" s="325">
        <f t="shared" si="273"/>
        <v>1037</v>
      </c>
      <c r="AC274" s="325">
        <f t="shared" si="273"/>
        <v>1033</v>
      </c>
      <c r="AD274" s="325">
        <f t="shared" si="273"/>
        <v>1041</v>
      </c>
      <c r="AE274" s="325">
        <f t="shared" si="273"/>
        <v>1075</v>
      </c>
      <c r="AF274" s="325">
        <f t="shared" si="273"/>
        <v>1087</v>
      </c>
      <c r="AG274" s="325">
        <f t="shared" si="273"/>
        <v>1070</v>
      </c>
      <c r="AH274" s="325">
        <f t="shared" si="273"/>
        <v>1055</v>
      </c>
      <c r="AI274" s="325">
        <f t="shared" si="273"/>
        <v>1076</v>
      </c>
      <c r="AJ274" s="325">
        <f t="shared" si="273"/>
        <v>1096</v>
      </c>
      <c r="AK274" s="325">
        <f t="shared" si="273"/>
        <v>1107</v>
      </c>
      <c r="AL274" s="325">
        <f t="shared" si="273"/>
        <v>1104</v>
      </c>
      <c r="AM274" s="325">
        <f t="shared" si="273"/>
        <v>1119</v>
      </c>
      <c r="AN274" s="325">
        <f t="shared" si="273"/>
        <v>1122</v>
      </c>
      <c r="AO274" s="325">
        <f t="shared" si="273"/>
        <v>1142</v>
      </c>
      <c r="AP274" s="325">
        <f t="shared" si="273"/>
        <v>1146.5</v>
      </c>
      <c r="AQ274" s="325">
        <f t="shared" si="273"/>
        <v>1151</v>
      </c>
      <c r="AR274" s="325">
        <f t="shared" si="273"/>
        <v>1147</v>
      </c>
      <c r="AS274" s="325">
        <f t="shared" si="273"/>
        <v>1153</v>
      </c>
      <c r="AT274" s="325">
        <f t="shared" si="273"/>
        <v>1139</v>
      </c>
      <c r="AU274" s="325">
        <f t="shared" si="273"/>
        <v>1134</v>
      </c>
      <c r="AV274" s="325">
        <f t="shared" si="273"/>
        <v>1159</v>
      </c>
      <c r="AW274" s="420">
        <f t="shared" si="273"/>
        <v>1173</v>
      </c>
      <c r="AX274" s="420">
        <f t="shared" si="273"/>
        <v>1208</v>
      </c>
      <c r="AY274" s="420">
        <f t="shared" si="273"/>
        <v>1207</v>
      </c>
      <c r="AZ274" s="420">
        <f t="shared" si="273"/>
        <v>1208</v>
      </c>
      <c r="BA274" s="420">
        <f t="shared" si="273"/>
        <v>1211</v>
      </c>
      <c r="BB274" s="420">
        <f t="shared" si="273"/>
        <v>1222</v>
      </c>
      <c r="BC274" s="420">
        <f t="shared" si="273"/>
        <v>1213</v>
      </c>
      <c r="BD274" s="420">
        <f t="shared" si="273"/>
        <v>1251</v>
      </c>
      <c r="BE274" s="420">
        <f t="shared" si="273"/>
        <v>1282</v>
      </c>
      <c r="BF274" s="420">
        <f t="shared" si="273"/>
        <v>1285</v>
      </c>
      <c r="BG274" s="325">
        <f t="shared" si="273"/>
        <v>1278</v>
      </c>
      <c r="BH274" s="325">
        <f t="shared" si="273"/>
        <v>1252</v>
      </c>
      <c r="BI274" s="325">
        <f t="shared" si="273"/>
        <v>1255</v>
      </c>
      <c r="BJ274" s="325">
        <f t="shared" si="273"/>
        <v>1240</v>
      </c>
      <c r="BK274" s="325">
        <f t="shared" si="273"/>
        <v>1252</v>
      </c>
      <c r="BL274" s="325">
        <f t="shared" si="273"/>
        <v>1211</v>
      </c>
      <c r="BM274" s="325">
        <f t="shared" si="273"/>
        <v>1219</v>
      </c>
      <c r="BN274" s="325">
        <f t="shared" si="273"/>
        <v>1213</v>
      </c>
      <c r="BO274" s="325">
        <f t="shared" si="273"/>
        <v>1232</v>
      </c>
      <c r="BP274" s="325">
        <f t="shared" si="273"/>
        <v>1208</v>
      </c>
      <c r="BQ274" s="325">
        <f t="shared" si="273"/>
        <v>1180</v>
      </c>
      <c r="BR274" s="325">
        <f t="shared" si="273"/>
        <v>1165</v>
      </c>
      <c r="BS274" s="325">
        <f t="shared" si="273"/>
        <v>0</v>
      </c>
      <c r="BT274" s="325">
        <f t="shared" si="273"/>
        <v>1063</v>
      </c>
      <c r="BU274" s="325">
        <f t="shared" si="273"/>
        <v>1114</v>
      </c>
      <c r="BV274" s="325">
        <f t="shared" si="273"/>
        <v>1142</v>
      </c>
      <c r="BW274" s="325">
        <f t="shared" si="273"/>
        <v>1190</v>
      </c>
      <c r="BX274" s="325">
        <f t="shared" si="273"/>
        <v>1218</v>
      </c>
      <c r="BY274" s="325">
        <f t="shared" si="273"/>
        <v>1231</v>
      </c>
      <c r="BZ274" s="325">
        <f t="shared" si="273"/>
        <v>1262</v>
      </c>
      <c r="CA274" s="325">
        <f t="shared" si="273"/>
        <v>1289</v>
      </c>
      <c r="CB274" s="325">
        <f t="shared" si="273"/>
        <v>1305</v>
      </c>
      <c r="CC274" s="325">
        <f t="shared" si="273"/>
        <v>1285</v>
      </c>
      <c r="CD274" s="325">
        <f t="shared" si="273"/>
        <v>1305</v>
      </c>
      <c r="CE274" s="325">
        <f t="shared" ref="CE274:EP274" si="274">SUM(CE250:CE273)</f>
        <v>1323</v>
      </c>
      <c r="CF274" s="325">
        <f t="shared" si="274"/>
        <v>1351</v>
      </c>
      <c r="CG274" s="325">
        <f t="shared" si="274"/>
        <v>1359</v>
      </c>
      <c r="CH274" s="325">
        <f t="shared" si="274"/>
        <v>1362</v>
      </c>
      <c r="CI274" s="325">
        <f t="shared" si="274"/>
        <v>1379</v>
      </c>
      <c r="CJ274" s="325">
        <f t="shared" si="274"/>
        <v>1391</v>
      </c>
      <c r="CK274" s="325">
        <f t="shared" si="274"/>
        <v>1432</v>
      </c>
      <c r="CL274" s="325">
        <f t="shared" si="274"/>
        <v>1434</v>
      </c>
      <c r="CM274" s="325">
        <f t="shared" si="274"/>
        <v>1428</v>
      </c>
      <c r="CN274" s="325">
        <f t="shared" si="274"/>
        <v>1449</v>
      </c>
      <c r="CO274" s="325">
        <f t="shared" si="274"/>
        <v>1492</v>
      </c>
      <c r="CP274" s="325">
        <f t="shared" si="274"/>
        <v>1486</v>
      </c>
      <c r="CQ274" s="325">
        <f t="shared" si="274"/>
        <v>1481</v>
      </c>
      <c r="CR274" s="325">
        <f t="shared" si="274"/>
        <v>1516</v>
      </c>
      <c r="CS274" s="325">
        <f t="shared" si="274"/>
        <v>1539</v>
      </c>
      <c r="CT274" s="325">
        <f t="shared" si="274"/>
        <v>1525</v>
      </c>
      <c r="CU274" s="325">
        <f t="shared" si="274"/>
        <v>1533</v>
      </c>
      <c r="CV274" s="325">
        <f t="shared" si="274"/>
        <v>1584</v>
      </c>
      <c r="CW274" s="325">
        <f t="shared" si="274"/>
        <v>1566</v>
      </c>
      <c r="CX274" s="325">
        <f t="shared" si="274"/>
        <v>1652</v>
      </c>
      <c r="CY274" s="325">
        <f t="shared" si="274"/>
        <v>1656</v>
      </c>
      <c r="CZ274" s="325">
        <f t="shared" si="274"/>
        <v>1646</v>
      </c>
      <c r="DA274" s="325">
        <f t="shared" si="274"/>
        <v>1682</v>
      </c>
      <c r="DB274" s="325">
        <f t="shared" si="274"/>
        <v>1700</v>
      </c>
      <c r="DC274" s="325">
        <f t="shared" si="274"/>
        <v>1703</v>
      </c>
      <c r="DD274" s="325">
        <f t="shared" si="274"/>
        <v>1692</v>
      </c>
      <c r="DE274" s="325">
        <f t="shared" si="274"/>
        <v>1691</v>
      </c>
      <c r="DF274" s="325">
        <f t="shared" si="274"/>
        <v>1670</v>
      </c>
      <c r="DG274" s="325">
        <f t="shared" si="274"/>
        <v>1649</v>
      </c>
      <c r="DH274" s="325">
        <f t="shared" si="274"/>
        <v>1602</v>
      </c>
      <c r="DI274" s="325">
        <f t="shared" si="274"/>
        <v>1628</v>
      </c>
      <c r="DJ274" s="325">
        <f t="shared" si="274"/>
        <v>1624</v>
      </c>
      <c r="DK274" s="325">
        <f t="shared" si="274"/>
        <v>1644</v>
      </c>
      <c r="DL274" s="325">
        <f t="shared" si="274"/>
        <v>1599</v>
      </c>
      <c r="DM274" s="325">
        <f t="shared" si="274"/>
        <v>1607</v>
      </c>
      <c r="DN274" s="325">
        <f t="shared" si="274"/>
        <v>1626</v>
      </c>
      <c r="DO274" s="325">
        <f t="shared" si="274"/>
        <v>1627</v>
      </c>
      <c r="DP274" s="325">
        <f t="shared" si="274"/>
        <v>1570</v>
      </c>
      <c r="DQ274" s="325">
        <f t="shared" si="274"/>
        <v>1569</v>
      </c>
      <c r="DR274" s="396">
        <f t="shared" si="274"/>
        <v>1546</v>
      </c>
      <c r="DS274" s="325">
        <f t="shared" si="274"/>
        <v>1562</v>
      </c>
      <c r="DT274" s="396">
        <f t="shared" si="274"/>
        <v>1531</v>
      </c>
      <c r="DU274" s="396">
        <f t="shared" si="274"/>
        <v>1512</v>
      </c>
      <c r="DV274" s="396">
        <f t="shared" si="274"/>
        <v>1505</v>
      </c>
      <c r="DW274" s="396">
        <f t="shared" si="274"/>
        <v>1525</v>
      </c>
      <c r="DX274" s="396">
        <f t="shared" si="274"/>
        <v>1520</v>
      </c>
      <c r="DY274" s="396">
        <f t="shared" si="274"/>
        <v>1495</v>
      </c>
      <c r="DZ274" s="396">
        <f t="shared" si="274"/>
        <v>1504</v>
      </c>
      <c r="EA274" s="396">
        <f t="shared" si="274"/>
        <v>1496</v>
      </c>
      <c r="EB274" s="396">
        <f t="shared" si="274"/>
        <v>1486</v>
      </c>
      <c r="EC274" s="396">
        <f t="shared" si="274"/>
        <v>1480</v>
      </c>
      <c r="ED274" s="396">
        <f t="shared" si="274"/>
        <v>1468</v>
      </c>
      <c r="EE274" s="396">
        <f t="shared" si="274"/>
        <v>1482</v>
      </c>
      <c r="EF274" s="396">
        <f t="shared" si="274"/>
        <v>1509</v>
      </c>
      <c r="EG274" s="396">
        <f t="shared" si="274"/>
        <v>1482</v>
      </c>
      <c r="EH274" s="396">
        <f t="shared" si="274"/>
        <v>1457</v>
      </c>
      <c r="EI274" s="396">
        <f t="shared" si="274"/>
        <v>1462</v>
      </c>
      <c r="EJ274" s="396">
        <f t="shared" si="274"/>
        <v>1447</v>
      </c>
      <c r="EK274" s="396">
        <f t="shared" si="274"/>
        <v>1452</v>
      </c>
      <c r="EL274" s="396">
        <f t="shared" si="274"/>
        <v>1415</v>
      </c>
      <c r="EM274" s="396">
        <f t="shared" si="274"/>
        <v>1413</v>
      </c>
      <c r="EN274" s="396">
        <f t="shared" si="274"/>
        <v>1421</v>
      </c>
      <c r="EO274" s="396">
        <f t="shared" si="274"/>
        <v>1422</v>
      </c>
      <c r="EP274" s="396">
        <f t="shared" si="274"/>
        <v>1384</v>
      </c>
      <c r="EQ274" s="396">
        <f t="shared" ref="EQ274:EV274" si="275">SUM(EQ250:EQ273)</f>
        <v>1375</v>
      </c>
      <c r="ER274" s="396">
        <f t="shared" si="275"/>
        <v>1373</v>
      </c>
      <c r="ES274" s="396">
        <f t="shared" si="275"/>
        <v>1361</v>
      </c>
      <c r="ET274" s="396">
        <f t="shared" si="275"/>
        <v>1337</v>
      </c>
      <c r="EU274" s="396">
        <f t="shared" si="275"/>
        <v>1319</v>
      </c>
      <c r="EV274" s="396">
        <f t="shared" si="275"/>
        <v>1295</v>
      </c>
      <c r="EW274" s="414">
        <v>1283</v>
      </c>
      <c r="EX274" s="396">
        <f t="shared" ref="EX274:FC274" si="276">SUM(EX250:EX273)</f>
        <v>1297</v>
      </c>
      <c r="EY274" s="396">
        <f t="shared" si="276"/>
        <v>1265</v>
      </c>
      <c r="EZ274" s="396">
        <f t="shared" si="276"/>
        <v>1280</v>
      </c>
      <c r="FA274" s="396">
        <f t="shared" si="276"/>
        <v>1305</v>
      </c>
      <c r="FB274" s="396">
        <f t="shared" si="276"/>
        <v>1321</v>
      </c>
      <c r="FC274" s="396">
        <f t="shared" si="276"/>
        <v>1299</v>
      </c>
      <c r="FD274" s="396">
        <f t="shared" ref="FD274:FN274" si="277">SUM(FD250:FD273)</f>
        <v>1337</v>
      </c>
      <c r="FE274" s="418">
        <f t="shared" si="277"/>
        <v>1348</v>
      </c>
      <c r="FF274" s="396">
        <f t="shared" si="277"/>
        <v>1369</v>
      </c>
      <c r="FG274" s="396">
        <f t="shared" si="277"/>
        <v>1373</v>
      </c>
      <c r="FH274" s="396">
        <f t="shared" si="277"/>
        <v>1375</v>
      </c>
      <c r="FI274" s="396">
        <f t="shared" si="277"/>
        <v>1392</v>
      </c>
      <c r="FJ274" s="396">
        <f t="shared" si="277"/>
        <v>1383</v>
      </c>
      <c r="FK274" s="396">
        <f t="shared" si="277"/>
        <v>1389</v>
      </c>
      <c r="FL274" s="396">
        <f t="shared" si="277"/>
        <v>1380</v>
      </c>
      <c r="FM274" s="396">
        <f t="shared" si="277"/>
        <v>1380</v>
      </c>
      <c r="FN274" s="396">
        <f t="shared" si="277"/>
        <v>1395</v>
      </c>
      <c r="FO274" s="396">
        <f t="shared" ref="FO274:HZ274" si="278">SUM(FO250:FO273)</f>
        <v>1407</v>
      </c>
      <c r="FP274" s="396">
        <f t="shared" si="278"/>
        <v>1370</v>
      </c>
      <c r="FQ274" s="396">
        <f t="shared" si="278"/>
        <v>1382</v>
      </c>
      <c r="FR274" s="396">
        <f t="shared" si="278"/>
        <v>1387</v>
      </c>
      <c r="FS274" s="396">
        <f t="shared" si="278"/>
        <v>1409</v>
      </c>
      <c r="FT274" s="396">
        <f t="shared" si="278"/>
        <v>1424</v>
      </c>
      <c r="FU274" s="396">
        <f t="shared" si="278"/>
        <v>1381</v>
      </c>
      <c r="FV274" s="396">
        <f t="shared" si="278"/>
        <v>1379</v>
      </c>
      <c r="FW274" s="396">
        <f t="shared" si="278"/>
        <v>1401</v>
      </c>
      <c r="FX274" s="396">
        <f t="shared" si="278"/>
        <v>1371</v>
      </c>
      <c r="FY274" s="396">
        <f t="shared" si="278"/>
        <v>1382</v>
      </c>
      <c r="FZ274" s="396">
        <f t="shared" si="278"/>
        <v>1376</v>
      </c>
      <c r="GA274" s="396">
        <f t="shared" si="278"/>
        <v>1376</v>
      </c>
      <c r="GB274" s="396">
        <f t="shared" si="278"/>
        <v>1377</v>
      </c>
      <c r="GC274" s="396">
        <f t="shared" si="278"/>
        <v>1335</v>
      </c>
      <c r="GD274" s="396">
        <f t="shared" si="278"/>
        <v>1317</v>
      </c>
      <c r="GE274" s="396">
        <f t="shared" si="278"/>
        <v>1318</v>
      </c>
      <c r="GF274" s="396">
        <f t="shared" si="278"/>
        <v>1364</v>
      </c>
      <c r="GG274" s="396">
        <f t="shared" si="278"/>
        <v>1370</v>
      </c>
      <c r="GH274" s="396">
        <f t="shared" si="278"/>
        <v>1349</v>
      </c>
      <c r="GI274" s="396">
        <f t="shared" si="278"/>
        <v>1352</v>
      </c>
      <c r="GJ274" s="396">
        <f t="shared" si="278"/>
        <v>1362</v>
      </c>
      <c r="GK274" s="396">
        <f t="shared" si="278"/>
        <v>1387</v>
      </c>
      <c r="GL274" s="396">
        <f t="shared" si="278"/>
        <v>1354</v>
      </c>
      <c r="GM274" s="396">
        <f t="shared" si="278"/>
        <v>1379</v>
      </c>
      <c r="GN274" s="396">
        <f t="shared" si="278"/>
        <v>1387</v>
      </c>
      <c r="GO274" s="396">
        <f t="shared" si="278"/>
        <v>1409</v>
      </c>
      <c r="GP274" s="396">
        <f t="shared" si="278"/>
        <v>1389</v>
      </c>
      <c r="GQ274" s="396">
        <f t="shared" si="278"/>
        <v>1341</v>
      </c>
      <c r="GR274" s="396">
        <f t="shared" si="278"/>
        <v>1334</v>
      </c>
      <c r="GS274" s="396">
        <f t="shared" si="278"/>
        <v>1373</v>
      </c>
      <c r="GT274" s="396">
        <f t="shared" si="278"/>
        <v>1364</v>
      </c>
      <c r="GU274" s="396">
        <f t="shared" si="278"/>
        <v>1348</v>
      </c>
      <c r="GV274" s="396">
        <f t="shared" si="278"/>
        <v>1378</v>
      </c>
      <c r="GW274" s="396">
        <f t="shared" si="278"/>
        <v>1411</v>
      </c>
      <c r="GX274" s="396">
        <f t="shared" si="278"/>
        <v>1444</v>
      </c>
      <c r="GY274" s="396">
        <f t="shared" si="278"/>
        <v>1402</v>
      </c>
      <c r="GZ274" s="396">
        <f t="shared" si="278"/>
        <v>1446</v>
      </c>
      <c r="HA274" s="396">
        <f t="shared" si="278"/>
        <v>1449</v>
      </c>
      <c r="HB274" s="396">
        <f t="shared" si="278"/>
        <v>1469</v>
      </c>
      <c r="HC274" s="396">
        <f t="shared" si="278"/>
        <v>1460</v>
      </c>
      <c r="HD274" s="396">
        <f t="shared" si="278"/>
        <v>1479</v>
      </c>
      <c r="HE274" s="396">
        <f t="shared" si="278"/>
        <v>1530</v>
      </c>
      <c r="HF274" s="396">
        <f t="shared" si="278"/>
        <v>1569</v>
      </c>
      <c r="HG274" s="396">
        <f t="shared" si="278"/>
        <v>1536</v>
      </c>
      <c r="HH274" s="396">
        <f t="shared" si="278"/>
        <v>1491</v>
      </c>
      <c r="HI274" s="396">
        <f t="shared" si="278"/>
        <v>1468</v>
      </c>
      <c r="HJ274" s="396">
        <f t="shared" si="278"/>
        <v>1465</v>
      </c>
      <c r="HK274" s="396">
        <f t="shared" si="278"/>
        <v>1486</v>
      </c>
      <c r="HL274" s="396">
        <f t="shared" si="278"/>
        <v>1459</v>
      </c>
      <c r="HM274" s="396">
        <f t="shared" si="278"/>
        <v>1488</v>
      </c>
      <c r="HN274" s="396">
        <f t="shared" si="278"/>
        <v>1455</v>
      </c>
      <c r="HO274" s="396">
        <f t="shared" si="278"/>
        <v>1441</v>
      </c>
      <c r="HP274" s="396">
        <f t="shared" si="278"/>
        <v>1413</v>
      </c>
      <c r="HQ274" s="396">
        <f t="shared" si="278"/>
        <v>1395</v>
      </c>
      <c r="HR274" s="396">
        <f t="shared" si="278"/>
        <v>1448</v>
      </c>
      <c r="HS274" s="396">
        <f t="shared" si="278"/>
        <v>1402</v>
      </c>
      <c r="HT274" s="396">
        <f t="shared" si="278"/>
        <v>1361</v>
      </c>
      <c r="HU274" s="396">
        <f t="shared" si="278"/>
        <v>1338</v>
      </c>
      <c r="HV274" s="396">
        <f t="shared" si="278"/>
        <v>1331</v>
      </c>
      <c r="HW274" s="396">
        <f t="shared" si="278"/>
        <v>1354</v>
      </c>
      <c r="HX274" s="396">
        <f t="shared" si="278"/>
        <v>1388</v>
      </c>
      <c r="HY274" s="396">
        <f t="shared" si="278"/>
        <v>1337</v>
      </c>
      <c r="HZ274" s="396">
        <f t="shared" si="278"/>
        <v>1342</v>
      </c>
      <c r="IA274" s="396">
        <f t="shared" ref="IA274:KL274" si="279">SUM(IA250:IA273)</f>
        <v>1367</v>
      </c>
      <c r="IB274" s="396">
        <f t="shared" si="279"/>
        <v>1406</v>
      </c>
      <c r="IC274" s="396">
        <f t="shared" si="279"/>
        <v>1404</v>
      </c>
      <c r="ID274" s="396">
        <f t="shared" si="279"/>
        <v>1392</v>
      </c>
      <c r="IE274" s="396">
        <f t="shared" si="279"/>
        <v>1419</v>
      </c>
      <c r="IF274" s="396">
        <f t="shared" si="279"/>
        <v>1453</v>
      </c>
      <c r="IG274" s="396">
        <f t="shared" si="279"/>
        <v>1460</v>
      </c>
      <c r="IH274" s="396">
        <f t="shared" si="279"/>
        <v>1430</v>
      </c>
      <c r="II274" s="396">
        <f t="shared" si="279"/>
        <v>1413</v>
      </c>
      <c r="IJ274" s="396">
        <f t="shared" si="279"/>
        <v>1432</v>
      </c>
      <c r="IK274" s="396">
        <f t="shared" si="279"/>
        <v>1446</v>
      </c>
      <c r="IL274" s="396">
        <f t="shared" si="279"/>
        <v>1382</v>
      </c>
      <c r="IM274" s="396">
        <f t="shared" si="279"/>
        <v>1371</v>
      </c>
      <c r="IN274" s="442">
        <f t="shared" si="279"/>
        <v>1396</v>
      </c>
      <c r="IO274" s="396">
        <f t="shared" si="279"/>
        <v>1421</v>
      </c>
      <c r="IP274" s="396">
        <f t="shared" si="279"/>
        <v>1439</v>
      </c>
      <c r="IQ274" s="396">
        <f t="shared" si="279"/>
        <v>1398</v>
      </c>
      <c r="IR274" s="396">
        <f t="shared" si="279"/>
        <v>1403</v>
      </c>
      <c r="IS274" s="396">
        <f t="shared" si="279"/>
        <v>1410</v>
      </c>
      <c r="IT274" s="396">
        <f t="shared" si="279"/>
        <v>1387</v>
      </c>
      <c r="IU274" s="396">
        <f t="shared" si="279"/>
        <v>1341</v>
      </c>
      <c r="IV274" s="396">
        <f t="shared" si="279"/>
        <v>1347</v>
      </c>
      <c r="IW274" s="396">
        <f t="shared" si="279"/>
        <v>1359</v>
      </c>
      <c r="IX274" s="396">
        <f t="shared" si="279"/>
        <v>1381</v>
      </c>
      <c r="IY274" s="396">
        <f t="shared" si="279"/>
        <v>1399</v>
      </c>
      <c r="IZ274" s="396">
        <f t="shared" si="279"/>
        <v>1392</v>
      </c>
      <c r="JA274" s="396">
        <f t="shared" si="279"/>
        <v>1360</v>
      </c>
      <c r="JB274" s="396">
        <f t="shared" si="279"/>
        <v>1375</v>
      </c>
      <c r="JC274" s="442">
        <f t="shared" si="279"/>
        <v>1402.5</v>
      </c>
      <c r="JD274" s="396">
        <f t="shared" si="279"/>
        <v>1430</v>
      </c>
      <c r="JE274" s="396">
        <f t="shared" si="279"/>
        <v>1418</v>
      </c>
      <c r="JF274" s="454">
        <f t="shared" si="279"/>
        <v>1415.5</v>
      </c>
      <c r="JG274" s="396">
        <f t="shared" si="279"/>
        <v>1413</v>
      </c>
      <c r="JH274" s="396">
        <f t="shared" si="279"/>
        <v>1359</v>
      </c>
      <c r="JI274" s="396">
        <f t="shared" si="279"/>
        <v>1403</v>
      </c>
      <c r="JJ274" s="396">
        <f t="shared" si="279"/>
        <v>1353</v>
      </c>
      <c r="JK274" s="396">
        <f t="shared" si="279"/>
        <v>1376</v>
      </c>
      <c r="JL274" s="396">
        <f t="shared" si="279"/>
        <v>1423</v>
      </c>
      <c r="JM274" s="396">
        <f t="shared" si="279"/>
        <v>1345</v>
      </c>
      <c r="JN274" s="442">
        <f t="shared" si="279"/>
        <v>1360.5</v>
      </c>
      <c r="JO274" s="396">
        <f t="shared" si="279"/>
        <v>1376</v>
      </c>
      <c r="JP274" s="396">
        <f t="shared" si="279"/>
        <v>1314</v>
      </c>
      <c r="JQ274" s="396">
        <f t="shared" si="279"/>
        <v>1252</v>
      </c>
      <c r="JR274" s="396">
        <f t="shared" si="279"/>
        <v>1301</v>
      </c>
      <c r="JS274" s="396">
        <f t="shared" si="279"/>
        <v>1273</v>
      </c>
      <c r="JT274" s="396">
        <f t="shared" si="279"/>
        <v>1297</v>
      </c>
      <c r="JU274" s="396">
        <f t="shared" si="279"/>
        <v>1250</v>
      </c>
      <c r="JV274" s="442">
        <f t="shared" si="279"/>
        <v>1258.5</v>
      </c>
      <c r="JW274" s="396">
        <f t="shared" si="279"/>
        <v>1267</v>
      </c>
      <c r="JX274" s="396">
        <f t="shared" si="279"/>
        <v>1275</v>
      </c>
      <c r="JY274" s="396">
        <f t="shared" si="279"/>
        <v>1214</v>
      </c>
      <c r="JZ274" s="396">
        <f t="shared" si="279"/>
        <v>1215</v>
      </c>
      <c r="KA274" s="396">
        <f t="shared" si="279"/>
        <v>1216</v>
      </c>
      <c r="KB274" s="396">
        <f t="shared" si="279"/>
        <v>1231</v>
      </c>
      <c r="KC274" s="396">
        <f t="shared" si="279"/>
        <v>1232</v>
      </c>
      <c r="KD274" s="396">
        <f t="shared" si="279"/>
        <v>1233</v>
      </c>
      <c r="KE274" s="396">
        <f t="shared" si="279"/>
        <v>1189</v>
      </c>
      <c r="KF274" s="396">
        <f t="shared" si="279"/>
        <v>1211</v>
      </c>
      <c r="KG274" s="396">
        <f t="shared" si="279"/>
        <v>1217</v>
      </c>
      <c r="KH274" s="396">
        <f t="shared" si="279"/>
        <v>1213</v>
      </c>
      <c r="KI274" s="396">
        <f t="shared" si="279"/>
        <v>1191</v>
      </c>
      <c r="KJ274" s="396">
        <f t="shared" si="279"/>
        <v>1235</v>
      </c>
      <c r="KK274" s="396">
        <f t="shared" si="279"/>
        <v>1198</v>
      </c>
      <c r="KL274" s="396">
        <f t="shared" si="279"/>
        <v>1217</v>
      </c>
      <c r="KM274" s="396">
        <f t="shared" ref="KM274:MX274" si="280">SUM(KM250:KM273)</f>
        <v>1206</v>
      </c>
      <c r="KN274" s="396">
        <f t="shared" si="280"/>
        <v>1218</v>
      </c>
      <c r="KO274" s="396">
        <f t="shared" si="280"/>
        <v>1219</v>
      </c>
      <c r="KP274" s="396">
        <f t="shared" si="280"/>
        <v>1197</v>
      </c>
      <c r="KQ274" s="396">
        <f t="shared" si="280"/>
        <v>1194</v>
      </c>
      <c r="KR274" s="396">
        <f t="shared" si="280"/>
        <v>1218</v>
      </c>
      <c r="KS274" s="396">
        <f t="shared" si="280"/>
        <v>1218</v>
      </c>
      <c r="KT274" s="396">
        <f t="shared" si="280"/>
        <v>1302</v>
      </c>
      <c r="KU274" s="396">
        <f t="shared" si="280"/>
        <v>1512</v>
      </c>
      <c r="KV274" s="396">
        <f t="shared" si="280"/>
        <v>1618</v>
      </c>
      <c r="KW274" s="396">
        <f t="shared" si="280"/>
        <v>1312</v>
      </c>
      <c r="KX274" s="396">
        <f t="shared" si="280"/>
        <v>1356</v>
      </c>
      <c r="KY274" s="396">
        <f t="shared" si="280"/>
        <v>1342</v>
      </c>
      <c r="KZ274" s="396">
        <f t="shared" si="280"/>
        <v>1440</v>
      </c>
      <c r="LA274" s="396">
        <f t="shared" si="280"/>
        <v>1466</v>
      </c>
      <c r="LB274" s="396">
        <f t="shared" si="280"/>
        <v>1466</v>
      </c>
      <c r="LC274" s="396">
        <f t="shared" si="280"/>
        <v>1445</v>
      </c>
      <c r="LD274" s="396">
        <f t="shared" si="280"/>
        <v>1414</v>
      </c>
      <c r="LE274" s="396">
        <f t="shared" si="280"/>
        <v>1421</v>
      </c>
      <c r="LF274" s="396">
        <f t="shared" si="280"/>
        <v>1455</v>
      </c>
      <c r="LG274" s="396">
        <f t="shared" si="280"/>
        <v>1461</v>
      </c>
      <c r="LH274" s="396">
        <f t="shared" si="280"/>
        <v>1374</v>
      </c>
      <c r="LI274" s="396">
        <f t="shared" si="280"/>
        <v>1367</v>
      </c>
      <c r="LJ274" s="396">
        <f t="shared" si="280"/>
        <v>1253</v>
      </c>
      <c r="LK274" s="396">
        <f t="shared" si="280"/>
        <v>1282</v>
      </c>
      <c r="LL274" s="396">
        <f t="shared" si="280"/>
        <v>1281</v>
      </c>
      <c r="LM274" s="396">
        <f t="shared" si="280"/>
        <v>1233</v>
      </c>
      <c r="LN274" s="396">
        <f t="shared" si="280"/>
        <v>1245</v>
      </c>
      <c r="LO274" s="396">
        <f t="shared" si="280"/>
        <v>1246</v>
      </c>
      <c r="LP274" s="396">
        <f t="shared" si="280"/>
        <v>1232</v>
      </c>
      <c r="LQ274" s="396">
        <f t="shared" si="280"/>
        <v>1184</v>
      </c>
      <c r="LR274" s="396">
        <f t="shared" si="280"/>
        <v>1190</v>
      </c>
      <c r="LS274" s="396">
        <f t="shared" si="280"/>
        <v>1205</v>
      </c>
      <c r="LT274" s="396">
        <f t="shared" si="280"/>
        <v>1189</v>
      </c>
      <c r="LU274" s="396">
        <f t="shared" si="280"/>
        <v>1147</v>
      </c>
      <c r="LV274" s="396">
        <f t="shared" si="280"/>
        <v>1144</v>
      </c>
      <c r="LW274" s="396">
        <f t="shared" si="280"/>
        <v>1180</v>
      </c>
      <c r="LX274" s="396">
        <f t="shared" si="280"/>
        <v>1183</v>
      </c>
      <c r="LY274" s="396">
        <f t="shared" si="280"/>
        <v>1179</v>
      </c>
      <c r="LZ274" s="396">
        <f t="shared" si="280"/>
        <v>1179</v>
      </c>
      <c r="MA274" s="396">
        <f t="shared" si="280"/>
        <v>1197</v>
      </c>
      <c r="MB274" s="396">
        <f t="shared" si="280"/>
        <v>1202</v>
      </c>
      <c r="MC274" s="396">
        <f t="shared" si="280"/>
        <v>1208</v>
      </c>
      <c r="MD274" s="396">
        <f t="shared" si="280"/>
        <v>1168</v>
      </c>
      <c r="ME274" s="396">
        <f t="shared" si="280"/>
        <v>1185</v>
      </c>
      <c r="MF274" s="396">
        <f t="shared" si="280"/>
        <v>1183</v>
      </c>
      <c r="MG274" s="396">
        <f t="shared" si="280"/>
        <v>1193</v>
      </c>
      <c r="MH274" s="396">
        <f t="shared" si="280"/>
        <v>1158</v>
      </c>
      <c r="MI274" s="396">
        <f t="shared" si="280"/>
        <v>1144</v>
      </c>
      <c r="MJ274" s="396">
        <f t="shared" si="280"/>
        <v>1184</v>
      </c>
      <c r="MK274" s="396">
        <f t="shared" si="280"/>
        <v>1197</v>
      </c>
      <c r="ML274" s="396">
        <f t="shared" si="280"/>
        <v>1184</v>
      </c>
      <c r="MM274" s="396">
        <f t="shared" si="280"/>
        <v>1151</v>
      </c>
      <c r="MN274" s="396">
        <f t="shared" si="280"/>
        <v>1159</v>
      </c>
      <c r="MO274" s="396">
        <f t="shared" si="280"/>
        <v>1155</v>
      </c>
      <c r="MP274" s="396">
        <f t="shared" ref="MP274" si="281">SUM(MP250:MP273)</f>
        <v>1150</v>
      </c>
      <c r="MQ274" s="396">
        <f t="shared" si="280"/>
        <v>1113</v>
      </c>
      <c r="MR274" s="396">
        <f t="shared" si="280"/>
        <v>1129</v>
      </c>
      <c r="MS274" s="396">
        <f t="shared" si="280"/>
        <v>1116</v>
      </c>
      <c r="MT274" s="396">
        <f t="shared" si="280"/>
        <v>1120</v>
      </c>
      <c r="MU274" s="396">
        <f t="shared" si="280"/>
        <v>1087</v>
      </c>
      <c r="MV274" s="396">
        <f t="shared" si="280"/>
        <v>1093</v>
      </c>
      <c r="MW274" s="396">
        <f t="shared" si="280"/>
        <v>1103</v>
      </c>
      <c r="MX274" s="396">
        <f t="shared" si="280"/>
        <v>1123</v>
      </c>
      <c r="MY274" s="396">
        <f t="shared" ref="MY274:PJ274" si="282">SUM(MY250:MY273)</f>
        <v>1116</v>
      </c>
      <c r="MZ274" s="396">
        <f t="shared" si="282"/>
        <v>1092</v>
      </c>
      <c r="NA274" s="396">
        <f t="shared" si="282"/>
        <v>1093</v>
      </c>
      <c r="NB274" s="396">
        <f t="shared" si="282"/>
        <v>1107</v>
      </c>
      <c r="NC274" s="396">
        <f t="shared" si="282"/>
        <v>1118</v>
      </c>
      <c r="ND274" s="396">
        <f t="shared" si="282"/>
        <v>1076</v>
      </c>
      <c r="NE274" s="396">
        <f t="shared" si="282"/>
        <v>1077</v>
      </c>
      <c r="NF274" s="396">
        <f t="shared" si="282"/>
        <v>1094</v>
      </c>
      <c r="NG274" s="396">
        <f t="shared" si="282"/>
        <v>1084</v>
      </c>
      <c r="NH274" s="396">
        <f t="shared" si="282"/>
        <v>1065</v>
      </c>
      <c r="NI274" s="396">
        <f t="shared" si="282"/>
        <v>1022</v>
      </c>
      <c r="NJ274" s="396">
        <f t="shared" si="282"/>
        <v>1034</v>
      </c>
      <c r="NK274" s="396">
        <f t="shared" si="282"/>
        <v>1061</v>
      </c>
      <c r="NL274" s="396">
        <f t="shared" si="282"/>
        <v>1057</v>
      </c>
      <c r="NM274" s="396">
        <f t="shared" si="282"/>
        <v>1055</v>
      </c>
      <c r="NN274" s="396">
        <f t="shared" si="282"/>
        <v>1062</v>
      </c>
      <c r="NO274" s="396">
        <f t="shared" si="282"/>
        <v>1052</v>
      </c>
      <c r="NP274" s="396">
        <f t="shared" si="282"/>
        <v>1064</v>
      </c>
      <c r="NQ274" s="396">
        <f t="shared" si="282"/>
        <v>1024</v>
      </c>
      <c r="NR274" s="396">
        <f t="shared" si="282"/>
        <v>1011</v>
      </c>
      <c r="NS274" s="396">
        <f t="shared" si="282"/>
        <v>1008</v>
      </c>
      <c r="NT274" s="396">
        <f t="shared" si="282"/>
        <v>1005</v>
      </c>
      <c r="NU274" s="396">
        <f t="shared" si="282"/>
        <v>978</v>
      </c>
      <c r="NV274" s="396">
        <f t="shared" si="282"/>
        <v>956</v>
      </c>
      <c r="NW274" s="396">
        <f t="shared" si="282"/>
        <v>931</v>
      </c>
      <c r="NX274" s="396">
        <f t="shared" si="282"/>
        <v>943</v>
      </c>
      <c r="NY274" s="396">
        <f t="shared" si="282"/>
        <v>935</v>
      </c>
      <c r="NZ274" s="396">
        <f t="shared" si="282"/>
        <v>900</v>
      </c>
      <c r="OA274" s="396">
        <f t="shared" si="282"/>
        <v>917</v>
      </c>
      <c r="OB274" s="396">
        <f t="shared" si="282"/>
        <v>919</v>
      </c>
      <c r="OC274" s="396">
        <f t="shared" si="282"/>
        <v>936</v>
      </c>
      <c r="OD274" s="396">
        <f t="shared" si="282"/>
        <v>891</v>
      </c>
      <c r="OE274" s="396">
        <f t="shared" si="282"/>
        <v>914</v>
      </c>
      <c r="OF274" s="396">
        <f t="shared" si="282"/>
        <v>917</v>
      </c>
      <c r="OG274" s="396">
        <f t="shared" si="282"/>
        <v>925</v>
      </c>
      <c r="OH274" s="396">
        <f t="shared" si="282"/>
        <v>907</v>
      </c>
      <c r="OI274" s="396">
        <f t="shared" si="282"/>
        <v>907</v>
      </c>
      <c r="OJ274" s="396">
        <f t="shared" si="282"/>
        <v>917</v>
      </c>
      <c r="OK274" s="396">
        <f t="shared" si="282"/>
        <v>923</v>
      </c>
      <c r="OL274" s="396">
        <f t="shared" si="282"/>
        <v>954</v>
      </c>
      <c r="OM274" s="396">
        <f t="shared" si="282"/>
        <v>927</v>
      </c>
      <c r="ON274" s="396">
        <f t="shared" si="282"/>
        <v>921</v>
      </c>
      <c r="OO274" s="396">
        <f t="shared" si="282"/>
        <v>927</v>
      </c>
      <c r="OP274" s="396">
        <f t="shared" si="282"/>
        <v>933</v>
      </c>
      <c r="OQ274" s="396">
        <f t="shared" si="282"/>
        <v>914</v>
      </c>
      <c r="OR274" s="396">
        <f t="shared" si="282"/>
        <v>917</v>
      </c>
      <c r="OS274" s="396">
        <f t="shared" si="282"/>
        <v>920</v>
      </c>
      <c r="OT274" s="396">
        <f t="shared" si="282"/>
        <v>935</v>
      </c>
      <c r="OU274" s="396">
        <f t="shared" si="282"/>
        <v>913</v>
      </c>
      <c r="OV274" s="396">
        <f t="shared" si="282"/>
        <v>887</v>
      </c>
      <c r="OW274" s="396">
        <f t="shared" si="282"/>
        <v>874</v>
      </c>
      <c r="OX274" s="396">
        <f t="shared" si="282"/>
        <v>905</v>
      </c>
      <c r="OY274" s="396">
        <f t="shared" si="282"/>
        <v>894.5</v>
      </c>
      <c r="OZ274" s="396">
        <f t="shared" si="282"/>
        <v>884</v>
      </c>
      <c r="PA274" s="396">
        <f t="shared" si="282"/>
        <v>894</v>
      </c>
      <c r="PB274" s="396">
        <f t="shared" si="282"/>
        <v>921</v>
      </c>
      <c r="PC274" s="396">
        <f t="shared" si="282"/>
        <v>922</v>
      </c>
      <c r="PD274" s="396">
        <f t="shared" si="282"/>
        <v>882</v>
      </c>
      <c r="PE274" s="396">
        <f t="shared" si="282"/>
        <v>864</v>
      </c>
      <c r="PF274" s="396">
        <f t="shared" si="282"/>
        <v>872</v>
      </c>
      <c r="PG274" s="396">
        <f t="shared" si="282"/>
        <v>876</v>
      </c>
      <c r="PH274" s="396">
        <f t="shared" si="282"/>
        <v>880</v>
      </c>
      <c r="PI274" s="396">
        <f t="shared" si="282"/>
        <v>848</v>
      </c>
      <c r="PJ274" s="396">
        <f t="shared" si="282"/>
        <v>856.5</v>
      </c>
      <c r="PK274" s="396">
        <f t="shared" ref="PK274:PT274" si="283">SUM(PK250:PK273)</f>
        <v>865</v>
      </c>
      <c r="PL274" s="396">
        <f t="shared" si="283"/>
        <v>895</v>
      </c>
      <c r="PM274" s="396">
        <f t="shared" si="283"/>
        <v>844</v>
      </c>
      <c r="PN274" s="396">
        <f t="shared" si="283"/>
        <v>842</v>
      </c>
      <c r="PO274" s="396">
        <f t="shared" si="283"/>
        <v>855</v>
      </c>
      <c r="PP274" s="396">
        <f t="shared" si="283"/>
        <v>865</v>
      </c>
      <c r="PQ274" s="396">
        <f t="shared" si="283"/>
        <v>833</v>
      </c>
      <c r="PR274" s="396">
        <f t="shared" si="283"/>
        <v>819</v>
      </c>
      <c r="PS274" s="396">
        <f t="shared" si="283"/>
        <v>816</v>
      </c>
      <c r="PT274" s="396">
        <f t="shared" si="283"/>
        <v>841</v>
      </c>
      <c r="PU274" s="478">
        <f t="shared" ref="PU274:QA274" si="284">SUM(PU250:PU273)</f>
        <v>828</v>
      </c>
      <c r="PV274" s="478">
        <f t="shared" si="284"/>
        <v>798</v>
      </c>
      <c r="PW274" s="478">
        <f t="shared" si="284"/>
        <v>808</v>
      </c>
      <c r="PX274" s="478">
        <f t="shared" si="284"/>
        <v>805</v>
      </c>
      <c r="PY274" s="478">
        <f t="shared" si="284"/>
        <v>808</v>
      </c>
      <c r="PZ274" s="478">
        <f t="shared" si="284"/>
        <v>774</v>
      </c>
      <c r="QA274" s="478">
        <f t="shared" si="284"/>
        <v>785</v>
      </c>
      <c r="QB274" s="478">
        <f t="shared" ref="QB274:QG274" si="285">SUM(QB250:QB273)</f>
        <v>798</v>
      </c>
      <c r="QC274" s="478">
        <f t="shared" si="285"/>
        <v>800</v>
      </c>
      <c r="QD274" s="478">
        <f t="shared" si="285"/>
        <v>763</v>
      </c>
      <c r="QE274" s="478">
        <f t="shared" si="285"/>
        <v>756</v>
      </c>
      <c r="QF274" s="478">
        <f t="shared" si="285"/>
        <v>767</v>
      </c>
      <c r="QG274" s="478">
        <f t="shared" si="285"/>
        <v>784</v>
      </c>
      <c r="QH274" s="478">
        <f t="shared" ref="QH274:QM274" si="286">SUM(QH250:QH273)</f>
        <v>768</v>
      </c>
      <c r="QI274" s="478">
        <f t="shared" si="286"/>
        <v>755</v>
      </c>
      <c r="QJ274" s="478">
        <f t="shared" si="286"/>
        <v>753</v>
      </c>
      <c r="QK274" s="478">
        <f t="shared" si="286"/>
        <v>765</v>
      </c>
      <c r="QL274" s="478">
        <f t="shared" si="286"/>
        <v>766</v>
      </c>
      <c r="QM274" s="478">
        <f t="shared" si="286"/>
        <v>751</v>
      </c>
      <c r="QN274" s="478">
        <f>SUM(QN250:QN273)</f>
        <v>759</v>
      </c>
      <c r="QO274" s="478">
        <f>SUM(QO250:QO273)</f>
        <v>764</v>
      </c>
      <c r="QP274" s="478">
        <f>SUM(QP250:QP273)</f>
        <v>791</v>
      </c>
      <c r="QQ274" s="478">
        <f>SUM(QQ250:QQ273)</f>
        <v>757</v>
      </c>
      <c r="QR274" s="478">
        <f>SUM(QR250:QR273)</f>
        <v>746</v>
      </c>
    </row>
    <row r="275" spans="1:460" s="144" customFormat="1" x14ac:dyDescent="0.2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460" s="144" customFormat="1" x14ac:dyDescent="0.2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460" x14ac:dyDescent="0.2">
      <c r="B277" s="1">
        <v>1</v>
      </c>
      <c r="C277" s="166">
        <f t="shared" ref="C277:C300" ca="1" si="287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88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  <c r="OU277" s="471">
        <v>0</v>
      </c>
      <c r="OV277" s="471">
        <v>0</v>
      </c>
      <c r="OW277" s="471">
        <v>0</v>
      </c>
      <c r="OX277" s="471">
        <v>0</v>
      </c>
      <c r="OY277" s="471">
        <v>0</v>
      </c>
      <c r="OZ277" s="471">
        <v>0</v>
      </c>
      <c r="PA277" s="471">
        <v>0</v>
      </c>
      <c r="PB277">
        <v>0</v>
      </c>
      <c r="PK277" s="473"/>
      <c r="PM277" s="473"/>
      <c r="QA277" s="473"/>
    </row>
    <row r="278" spans="1:460" x14ac:dyDescent="0.2">
      <c r="A278" s="55"/>
      <c r="B278" s="1">
        <v>2</v>
      </c>
      <c r="C278" s="166">
        <f t="shared" ca="1" si="287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88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89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90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91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  <c r="OU278" s="471">
        <v>0</v>
      </c>
      <c r="OV278" s="471">
        <v>0</v>
      </c>
      <c r="OW278" s="471">
        <v>0</v>
      </c>
      <c r="OX278" s="471">
        <v>0</v>
      </c>
      <c r="OY278" s="471">
        <v>0</v>
      </c>
      <c r="OZ278" s="471">
        <v>0</v>
      </c>
      <c r="PA278" s="471">
        <v>0</v>
      </c>
      <c r="PB278">
        <v>0</v>
      </c>
      <c r="PK278" s="473"/>
      <c r="PM278" s="473"/>
      <c r="QA278" s="473"/>
    </row>
    <row r="279" spans="1:460" x14ac:dyDescent="0.2">
      <c r="B279" s="1">
        <v>3</v>
      </c>
      <c r="C279" s="166">
        <f t="shared" ca="1" si="287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88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89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90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91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  <c r="OU279" s="471">
        <v>0</v>
      </c>
      <c r="OV279" s="471">
        <v>0</v>
      </c>
      <c r="OW279" s="471">
        <v>0</v>
      </c>
      <c r="OX279" s="471">
        <v>0</v>
      </c>
      <c r="OY279" s="471">
        <v>0</v>
      </c>
      <c r="OZ279" s="471">
        <v>0</v>
      </c>
      <c r="PA279" s="471">
        <v>0</v>
      </c>
      <c r="PB279">
        <v>0</v>
      </c>
      <c r="PK279" s="473"/>
      <c r="PM279" s="473"/>
      <c r="QA279" s="473"/>
    </row>
    <row r="280" spans="1:460" x14ac:dyDescent="0.2">
      <c r="A280" s="55"/>
      <c r="B280" s="1">
        <v>4</v>
      </c>
      <c r="C280" s="166">
        <f t="shared" ca="1" si="287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88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89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90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91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  <c r="OU280" s="471">
        <v>0</v>
      </c>
      <c r="OV280" s="471">
        <v>0</v>
      </c>
      <c r="OW280" s="471">
        <v>0</v>
      </c>
      <c r="OX280" s="471">
        <v>0</v>
      </c>
      <c r="OY280" s="471">
        <v>0</v>
      </c>
      <c r="OZ280" s="471">
        <v>0</v>
      </c>
      <c r="PA280" s="471">
        <v>0</v>
      </c>
      <c r="PB280">
        <v>0</v>
      </c>
      <c r="PK280" s="473"/>
      <c r="PM280" s="473"/>
      <c r="QA280" s="473"/>
    </row>
    <row r="281" spans="1:460" s="144" customFormat="1" x14ac:dyDescent="0.2">
      <c r="A281" s="318"/>
      <c r="B281" s="318">
        <v>5</v>
      </c>
      <c r="C281" s="319">
        <f t="shared" ca="1" si="287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88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89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90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91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  <c r="OU281" s="471">
        <v>0</v>
      </c>
      <c r="OV281" s="471">
        <v>0</v>
      </c>
      <c r="OW281" s="471">
        <v>0</v>
      </c>
      <c r="OX281" s="471">
        <v>0</v>
      </c>
      <c r="OY281" s="471">
        <v>0</v>
      </c>
      <c r="OZ281" s="471">
        <v>0</v>
      </c>
      <c r="PA281" s="471">
        <v>0</v>
      </c>
      <c r="PB281" s="144">
        <v>0</v>
      </c>
      <c r="PK281" s="473"/>
      <c r="PM281" s="473"/>
      <c r="QA281" s="473"/>
    </row>
    <row r="282" spans="1:460" s="144" customFormat="1" x14ac:dyDescent="0.2">
      <c r="A282" s="55"/>
      <c r="B282" s="318">
        <v>6</v>
      </c>
      <c r="C282" s="319">
        <f t="shared" ca="1" si="287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88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89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90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91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  <c r="OU282" s="471">
        <v>0</v>
      </c>
      <c r="OV282" s="471">
        <v>0</v>
      </c>
      <c r="OW282" s="471">
        <v>0</v>
      </c>
      <c r="OX282" s="471">
        <v>0</v>
      </c>
      <c r="OY282" s="471">
        <v>0</v>
      </c>
      <c r="OZ282" s="471">
        <v>0</v>
      </c>
      <c r="PA282" s="471">
        <v>0</v>
      </c>
      <c r="PB282" s="144">
        <v>0</v>
      </c>
      <c r="PK282" s="473"/>
      <c r="PM282" s="473"/>
      <c r="QA282" s="473"/>
    </row>
    <row r="283" spans="1:460" s="144" customFormat="1" x14ac:dyDescent="0.2">
      <c r="A283" s="318"/>
      <c r="B283" s="318">
        <v>7</v>
      </c>
      <c r="C283" s="319">
        <f t="shared" ca="1" si="287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88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89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90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91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  <c r="OU283" s="471">
        <v>0</v>
      </c>
      <c r="OV283" s="471">
        <v>0</v>
      </c>
      <c r="OW283" s="471">
        <v>0</v>
      </c>
      <c r="OX283" s="471">
        <v>0</v>
      </c>
      <c r="OY283" s="471">
        <v>0</v>
      </c>
      <c r="OZ283" s="471">
        <v>0</v>
      </c>
      <c r="PA283" s="471">
        <v>0</v>
      </c>
      <c r="PB283" s="144">
        <v>0</v>
      </c>
      <c r="PK283" s="473"/>
      <c r="PM283" s="473"/>
      <c r="QA283" s="473"/>
    </row>
    <row r="284" spans="1:460" s="144" customFormat="1" x14ac:dyDescent="0.2">
      <c r="A284" s="55"/>
      <c r="B284" s="318">
        <v>8</v>
      </c>
      <c r="C284" s="319">
        <f t="shared" ca="1" si="287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88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89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90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91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  <c r="OU284" s="471">
        <v>0</v>
      </c>
      <c r="OV284" s="471">
        <v>0</v>
      </c>
      <c r="OW284" s="471">
        <v>0</v>
      </c>
      <c r="OX284" s="471">
        <v>0</v>
      </c>
      <c r="OY284" s="471">
        <v>0</v>
      </c>
      <c r="OZ284" s="471">
        <v>0</v>
      </c>
      <c r="PA284" s="471">
        <v>0</v>
      </c>
      <c r="PB284" s="144">
        <v>0</v>
      </c>
      <c r="PK284" s="473"/>
      <c r="PM284" s="473"/>
      <c r="QA284" s="473"/>
    </row>
    <row r="285" spans="1:460" s="144" customFormat="1" x14ac:dyDescent="0.2">
      <c r="A285" s="318"/>
      <c r="B285" s="318">
        <v>9</v>
      </c>
      <c r="C285" s="319">
        <f t="shared" ca="1" si="287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88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89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90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91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  <c r="OU285" s="471">
        <v>0</v>
      </c>
      <c r="OV285" s="471">
        <v>0</v>
      </c>
      <c r="OW285" s="471">
        <v>0</v>
      </c>
      <c r="OX285" s="471">
        <v>0</v>
      </c>
      <c r="OY285" s="471">
        <v>0</v>
      </c>
      <c r="OZ285" s="471">
        <v>0</v>
      </c>
      <c r="PA285" s="471">
        <v>0</v>
      </c>
      <c r="PB285" s="144">
        <v>0</v>
      </c>
      <c r="PK285" s="473"/>
      <c r="PM285" s="473"/>
      <c r="QA285" s="473"/>
    </row>
    <row r="286" spans="1:460" s="144" customFormat="1" x14ac:dyDescent="0.2">
      <c r="A286" s="55"/>
      <c r="B286" s="318">
        <v>10</v>
      </c>
      <c r="C286" s="319">
        <f t="shared" ca="1" si="287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88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89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90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91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  <c r="OU286" s="471">
        <v>0</v>
      </c>
      <c r="OV286" s="471">
        <v>0</v>
      </c>
      <c r="OW286" s="471">
        <v>0</v>
      </c>
      <c r="OX286" s="471">
        <v>0</v>
      </c>
      <c r="OY286" s="471">
        <v>0</v>
      </c>
      <c r="OZ286" s="471">
        <v>0</v>
      </c>
      <c r="PA286" s="471">
        <v>0</v>
      </c>
      <c r="PB286" s="144">
        <v>0</v>
      </c>
      <c r="PK286" s="473"/>
      <c r="PM286" s="473"/>
      <c r="QA286" s="473"/>
    </row>
    <row r="287" spans="1:460" s="144" customFormat="1" x14ac:dyDescent="0.2">
      <c r="A287" s="318"/>
      <c r="B287" s="318">
        <v>11</v>
      </c>
      <c r="C287" s="319">
        <f t="shared" ca="1" si="287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88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89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90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91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  <c r="OU287" s="471">
        <v>0</v>
      </c>
      <c r="OV287" s="471">
        <v>0</v>
      </c>
      <c r="OW287" s="471">
        <v>0</v>
      </c>
      <c r="OX287" s="471">
        <v>0</v>
      </c>
      <c r="OY287" s="471">
        <v>0</v>
      </c>
      <c r="OZ287" s="471">
        <v>0</v>
      </c>
      <c r="PA287" s="471">
        <v>0</v>
      </c>
      <c r="PB287" s="144">
        <v>0</v>
      </c>
      <c r="PK287" s="473"/>
      <c r="PM287" s="473"/>
      <c r="PX287" s="144">
        <v>1</v>
      </c>
      <c r="PY287" s="144">
        <v>1</v>
      </c>
      <c r="PZ287" s="144">
        <v>1</v>
      </c>
      <c r="QA287" s="473">
        <v>1</v>
      </c>
      <c r="QB287" s="144">
        <v>1</v>
      </c>
      <c r="QC287" s="144">
        <v>1</v>
      </c>
    </row>
    <row r="288" spans="1:460" s="144" customFormat="1" x14ac:dyDescent="0.2">
      <c r="A288" s="55"/>
      <c r="B288" s="318">
        <v>12</v>
      </c>
      <c r="C288" s="319">
        <f t="shared" ca="1" si="287"/>
        <v>0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88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89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90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91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  <c r="OU288" s="471">
        <v>0</v>
      </c>
      <c r="OV288" s="471">
        <v>0</v>
      </c>
      <c r="OW288" s="471">
        <v>0</v>
      </c>
      <c r="OX288" s="471">
        <v>0</v>
      </c>
      <c r="OY288" s="471">
        <v>0</v>
      </c>
      <c r="OZ288" s="471">
        <v>0</v>
      </c>
      <c r="PA288" s="471">
        <v>0</v>
      </c>
      <c r="PB288" s="144">
        <v>0</v>
      </c>
      <c r="PK288" s="473"/>
      <c r="PL288" s="144">
        <v>1</v>
      </c>
      <c r="PM288" s="473">
        <v>1</v>
      </c>
      <c r="PN288" s="144">
        <v>1</v>
      </c>
      <c r="PO288" s="144">
        <v>1</v>
      </c>
      <c r="PP288" s="144">
        <v>1</v>
      </c>
      <c r="PQ288" s="144">
        <v>1</v>
      </c>
      <c r="PR288" s="144">
        <v>1</v>
      </c>
      <c r="QA288" s="473"/>
    </row>
    <row r="289" spans="1:460" s="144" customFormat="1" x14ac:dyDescent="0.2">
      <c r="A289" s="318"/>
      <c r="B289" s="318">
        <v>13</v>
      </c>
      <c r="C289" s="319">
        <f t="shared" ca="1" si="287"/>
        <v>0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88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89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90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91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  <c r="OU289" s="471">
        <v>0</v>
      </c>
      <c r="OV289" s="471">
        <v>0</v>
      </c>
      <c r="OW289" s="471">
        <v>0</v>
      </c>
      <c r="OX289" s="471">
        <v>0</v>
      </c>
      <c r="OY289" s="471">
        <v>0</v>
      </c>
      <c r="OZ289" s="471">
        <v>0</v>
      </c>
      <c r="PA289" s="471">
        <v>0</v>
      </c>
      <c r="PB289" s="144">
        <v>0</v>
      </c>
      <c r="PK289" s="473">
        <v>1</v>
      </c>
      <c r="PL289" s="144">
        <v>1</v>
      </c>
      <c r="PM289" s="473">
        <v>1</v>
      </c>
      <c r="PN289" s="144">
        <v>1</v>
      </c>
      <c r="PO289" s="144">
        <v>1</v>
      </c>
      <c r="PP289" s="144">
        <v>1</v>
      </c>
      <c r="QA289" s="473"/>
    </row>
    <row r="290" spans="1:460" s="144" customFormat="1" x14ac:dyDescent="0.2">
      <c r="A290" s="55"/>
      <c r="B290" s="318">
        <v>14</v>
      </c>
      <c r="C290" s="319">
        <f t="shared" ca="1" si="287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88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89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90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91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  <c r="OU290" s="471">
        <v>0</v>
      </c>
      <c r="OV290" s="471">
        <v>0</v>
      </c>
      <c r="OW290" s="471">
        <v>0</v>
      </c>
      <c r="OX290" s="471">
        <v>0</v>
      </c>
      <c r="OY290" s="471">
        <v>0</v>
      </c>
      <c r="OZ290" s="471">
        <v>0</v>
      </c>
      <c r="PA290" s="471">
        <v>0</v>
      </c>
      <c r="PB290" s="144">
        <v>0</v>
      </c>
      <c r="PK290" s="473"/>
      <c r="PM290" s="473"/>
      <c r="QA290" s="473"/>
    </row>
    <row r="291" spans="1:460" s="144" customFormat="1" x14ac:dyDescent="0.2">
      <c r="A291" s="318"/>
      <c r="B291" s="318">
        <v>15</v>
      </c>
      <c r="C291" s="319">
        <f t="shared" ca="1" si="287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88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89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90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91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  <c r="OU291" s="471">
        <v>0</v>
      </c>
      <c r="OV291" s="471">
        <v>0</v>
      </c>
      <c r="OW291" s="471">
        <v>0</v>
      </c>
      <c r="OX291" s="471">
        <v>0</v>
      </c>
      <c r="OY291" s="471">
        <v>0</v>
      </c>
      <c r="OZ291" s="471">
        <v>0</v>
      </c>
      <c r="PA291" s="471">
        <v>0</v>
      </c>
      <c r="PB291" s="144">
        <v>0</v>
      </c>
      <c r="PK291" s="473"/>
      <c r="PM291" s="473"/>
      <c r="QA291" s="473"/>
    </row>
    <row r="292" spans="1:460" s="144" customFormat="1" x14ac:dyDescent="0.2">
      <c r="A292" s="55"/>
      <c r="B292" s="318">
        <v>16</v>
      </c>
      <c r="C292" s="319">
        <f t="shared" ca="1" si="287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88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89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90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91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  <c r="OU292" s="471">
        <v>0</v>
      </c>
      <c r="OV292" s="471">
        <v>0</v>
      </c>
      <c r="OW292" s="471">
        <v>0</v>
      </c>
      <c r="OX292" s="471">
        <v>0</v>
      </c>
      <c r="OY292" s="471">
        <v>0</v>
      </c>
      <c r="OZ292" s="471">
        <v>0</v>
      </c>
      <c r="PA292" s="471">
        <v>0</v>
      </c>
      <c r="PB292" s="144">
        <v>0</v>
      </c>
      <c r="PK292" s="473"/>
      <c r="PM292" s="473"/>
      <c r="QA292" s="473"/>
    </row>
    <row r="293" spans="1:460" s="144" customFormat="1" x14ac:dyDescent="0.2">
      <c r="A293" s="318"/>
      <c r="B293" s="318">
        <v>17</v>
      </c>
      <c r="C293" s="319">
        <f t="shared" ca="1" si="287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88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89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90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91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  <c r="OU293" s="471">
        <v>0</v>
      </c>
      <c r="OV293" s="471">
        <v>0</v>
      </c>
      <c r="OW293" s="471">
        <v>0</v>
      </c>
      <c r="OX293" s="471">
        <v>0</v>
      </c>
      <c r="OY293" s="471">
        <v>0</v>
      </c>
      <c r="OZ293" s="471">
        <v>0</v>
      </c>
      <c r="PA293" s="471">
        <v>0</v>
      </c>
      <c r="PB293" s="144">
        <v>0</v>
      </c>
      <c r="PK293" s="473"/>
      <c r="PM293" s="473"/>
      <c r="QA293" s="473"/>
    </row>
    <row r="294" spans="1:460" s="144" customFormat="1" x14ac:dyDescent="0.2">
      <c r="A294" s="55"/>
      <c r="B294" s="318">
        <v>18</v>
      </c>
      <c r="C294" s="319">
        <f t="shared" ca="1" si="287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88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89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90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91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  <c r="OU294" s="471">
        <v>0</v>
      </c>
      <c r="OV294" s="471">
        <v>0</v>
      </c>
      <c r="OW294" s="471">
        <v>0</v>
      </c>
      <c r="OX294" s="471">
        <v>0</v>
      </c>
      <c r="OY294" s="471">
        <v>0</v>
      </c>
      <c r="OZ294" s="471">
        <v>0</v>
      </c>
      <c r="PA294" s="471">
        <v>0</v>
      </c>
      <c r="PB294" s="144">
        <v>0</v>
      </c>
      <c r="PK294" s="473"/>
      <c r="PM294" s="473"/>
      <c r="QA294" s="473"/>
    </row>
    <row r="295" spans="1:460" s="144" customFormat="1" x14ac:dyDescent="0.2">
      <c r="A295" s="318"/>
      <c r="B295" s="318">
        <v>19</v>
      </c>
      <c r="C295" s="319">
        <f t="shared" ca="1" si="287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88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89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90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91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  <c r="OU295" s="471">
        <v>0</v>
      </c>
      <c r="OV295" s="471">
        <v>0</v>
      </c>
      <c r="OW295" s="471">
        <v>0</v>
      </c>
      <c r="OX295" s="471">
        <v>0</v>
      </c>
      <c r="OY295" s="471">
        <v>0</v>
      </c>
      <c r="OZ295" s="471">
        <v>0</v>
      </c>
      <c r="PA295" s="471">
        <v>0</v>
      </c>
      <c r="PB295" s="144">
        <v>0</v>
      </c>
      <c r="PK295" s="473"/>
      <c r="PM295" s="473"/>
      <c r="QA295" s="473"/>
    </row>
    <row r="296" spans="1:460" s="144" customFormat="1" x14ac:dyDescent="0.2">
      <c r="A296" s="55"/>
      <c r="B296" s="318">
        <v>20</v>
      </c>
      <c r="C296" s="319">
        <f t="shared" ca="1" si="287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88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89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90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91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  <c r="OU296" s="471">
        <v>0</v>
      </c>
      <c r="OV296" s="471">
        <v>0</v>
      </c>
      <c r="OW296" s="471">
        <v>0</v>
      </c>
      <c r="OX296" s="471">
        <v>0</v>
      </c>
      <c r="OY296" s="471">
        <v>0</v>
      </c>
      <c r="OZ296" s="471">
        <v>0</v>
      </c>
      <c r="PA296" s="471">
        <v>0</v>
      </c>
      <c r="PB296" s="144">
        <v>0</v>
      </c>
      <c r="PK296" s="473"/>
      <c r="PM296" s="473"/>
      <c r="QA296" s="473"/>
    </row>
    <row r="297" spans="1:460" s="144" customFormat="1" x14ac:dyDescent="0.2">
      <c r="A297" s="318"/>
      <c r="B297" s="318">
        <v>21</v>
      </c>
      <c r="C297" s="319">
        <f t="shared" ca="1" si="287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88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89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90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91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  <c r="OU297" s="471">
        <v>0</v>
      </c>
      <c r="OV297" s="471">
        <v>0</v>
      </c>
      <c r="OW297" s="471">
        <v>0</v>
      </c>
      <c r="OX297" s="471">
        <v>0</v>
      </c>
      <c r="OY297" s="471">
        <v>0</v>
      </c>
      <c r="OZ297" s="471">
        <v>0</v>
      </c>
      <c r="PA297" s="471">
        <v>0</v>
      </c>
      <c r="PB297" s="144">
        <v>0</v>
      </c>
      <c r="PK297" s="473"/>
      <c r="PM297" s="473"/>
      <c r="QA297" s="473"/>
    </row>
    <row r="298" spans="1:460" s="144" customFormat="1" x14ac:dyDescent="0.2">
      <c r="A298" s="55"/>
      <c r="B298" s="318">
        <v>22</v>
      </c>
      <c r="C298" s="319">
        <f t="shared" ca="1" si="287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88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89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90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91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  <c r="OU298" s="471">
        <v>0</v>
      </c>
      <c r="OV298" s="471">
        <v>0</v>
      </c>
      <c r="OW298" s="471">
        <v>0</v>
      </c>
      <c r="OX298" s="471">
        <v>0</v>
      </c>
      <c r="OY298" s="471">
        <v>0</v>
      </c>
      <c r="OZ298" s="471">
        <v>0</v>
      </c>
      <c r="PA298" s="471">
        <v>0</v>
      </c>
      <c r="PB298" s="144">
        <v>0</v>
      </c>
      <c r="PK298" s="473"/>
      <c r="PM298" s="473"/>
      <c r="QA298" s="473"/>
    </row>
    <row r="299" spans="1:460" s="144" customFormat="1" x14ac:dyDescent="0.2">
      <c r="A299" s="318"/>
      <c r="B299" s="318">
        <v>23</v>
      </c>
      <c r="C299" s="319">
        <f t="shared" ca="1" si="287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88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89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90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91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  <c r="OU299" s="471">
        <v>0</v>
      </c>
      <c r="OV299" s="471">
        <v>0</v>
      </c>
      <c r="OW299" s="471">
        <v>0</v>
      </c>
      <c r="OX299" s="471">
        <v>0</v>
      </c>
      <c r="OY299" s="471">
        <v>0</v>
      </c>
      <c r="OZ299" s="471">
        <v>0</v>
      </c>
      <c r="PA299" s="471">
        <v>0</v>
      </c>
      <c r="PB299" s="144">
        <v>0</v>
      </c>
      <c r="PK299" s="473"/>
      <c r="PM299" s="473"/>
      <c r="QA299" s="473"/>
    </row>
    <row r="300" spans="1:460" s="144" customFormat="1" x14ac:dyDescent="0.2">
      <c r="A300" s="55"/>
      <c r="B300" s="318">
        <v>24</v>
      </c>
      <c r="C300" s="319">
        <f t="shared" ca="1" si="287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88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89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90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91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  <c r="OU300" s="471">
        <v>0</v>
      </c>
      <c r="OV300" s="471">
        <v>0</v>
      </c>
      <c r="OW300" s="471">
        <v>0</v>
      </c>
      <c r="OX300" s="471">
        <v>0</v>
      </c>
      <c r="OY300" s="471">
        <v>0</v>
      </c>
      <c r="OZ300" s="471">
        <v>0</v>
      </c>
      <c r="PA300" s="471">
        <v>0</v>
      </c>
      <c r="PB300" s="144">
        <v>0</v>
      </c>
      <c r="PK300" s="473"/>
      <c r="PM300" s="473"/>
      <c r="QA300" s="473"/>
    </row>
    <row r="301" spans="1:460" x14ac:dyDescent="0.2">
      <c r="B301" s="27" t="s">
        <v>45</v>
      </c>
      <c r="C301" s="174">
        <f ca="1">SUM(C277:C300)</f>
        <v>0</v>
      </c>
      <c r="D301" s="154"/>
      <c r="E301" s="154"/>
      <c r="F301" s="154"/>
      <c r="G301" s="325">
        <f t="shared" ref="G301:R301" si="292">SUM(G277:G300)</f>
        <v>5</v>
      </c>
      <c r="H301" s="325">
        <f t="shared" si="292"/>
        <v>4</v>
      </c>
      <c r="I301" s="325">
        <f t="shared" si="292"/>
        <v>4</v>
      </c>
      <c r="J301" s="325">
        <f t="shared" si="292"/>
        <v>4</v>
      </c>
      <c r="K301" s="325">
        <f t="shared" si="292"/>
        <v>4</v>
      </c>
      <c r="L301" s="325">
        <f t="shared" si="292"/>
        <v>4</v>
      </c>
      <c r="M301" s="325">
        <f t="shared" si="292"/>
        <v>3</v>
      </c>
      <c r="N301" s="325">
        <f t="shared" si="292"/>
        <v>2</v>
      </c>
      <c r="O301" s="325">
        <f t="shared" si="292"/>
        <v>2</v>
      </c>
      <c r="P301" s="325">
        <f t="shared" si="292"/>
        <v>2</v>
      </c>
      <c r="Q301" s="325">
        <f t="shared" si="292"/>
        <v>3</v>
      </c>
      <c r="R301" s="325">
        <f t="shared" si="292"/>
        <v>2</v>
      </c>
      <c r="S301" s="325">
        <f t="shared" ref="S301:CD301" si="293">SUM(S277:S300)</f>
        <v>2</v>
      </c>
      <c r="T301" s="325">
        <f t="shared" si="293"/>
        <v>2</v>
      </c>
      <c r="U301" s="325">
        <f t="shared" si="293"/>
        <v>2</v>
      </c>
      <c r="V301" s="325">
        <f t="shared" si="293"/>
        <v>1</v>
      </c>
      <c r="W301" s="325">
        <f t="shared" si="293"/>
        <v>2</v>
      </c>
      <c r="X301" s="325">
        <f t="shared" si="293"/>
        <v>2</v>
      </c>
      <c r="Y301" s="325">
        <f t="shared" si="293"/>
        <v>2</v>
      </c>
      <c r="Z301" s="325">
        <f t="shared" si="293"/>
        <v>3</v>
      </c>
      <c r="AA301" s="325">
        <f t="shared" si="293"/>
        <v>3</v>
      </c>
      <c r="AB301" s="325">
        <f t="shared" si="293"/>
        <v>3</v>
      </c>
      <c r="AC301" s="325">
        <f t="shared" si="293"/>
        <v>4</v>
      </c>
      <c r="AD301" s="325">
        <f t="shared" si="293"/>
        <v>5</v>
      </c>
      <c r="AE301" s="325">
        <f t="shared" si="293"/>
        <v>6</v>
      </c>
      <c r="AF301" s="325">
        <f t="shared" si="293"/>
        <v>5</v>
      </c>
      <c r="AG301" s="325">
        <f t="shared" si="293"/>
        <v>5</v>
      </c>
      <c r="AH301" s="325">
        <f t="shared" si="293"/>
        <v>5</v>
      </c>
      <c r="AI301" s="325">
        <f t="shared" si="293"/>
        <v>5</v>
      </c>
      <c r="AJ301" s="325">
        <f t="shared" si="293"/>
        <v>5</v>
      </c>
      <c r="AK301" s="325">
        <f t="shared" si="293"/>
        <v>5</v>
      </c>
      <c r="AL301" s="325">
        <f t="shared" si="293"/>
        <v>5</v>
      </c>
      <c r="AM301" s="325">
        <f t="shared" si="293"/>
        <v>5</v>
      </c>
      <c r="AN301" s="325">
        <f t="shared" si="293"/>
        <v>6</v>
      </c>
      <c r="AO301" s="325">
        <f t="shared" si="293"/>
        <v>7</v>
      </c>
      <c r="AP301" s="325">
        <f t="shared" si="293"/>
        <v>6.5</v>
      </c>
      <c r="AQ301" s="325">
        <f t="shared" si="293"/>
        <v>6</v>
      </c>
      <c r="AR301" s="325">
        <f t="shared" si="293"/>
        <v>8</v>
      </c>
      <c r="AS301" s="325">
        <f t="shared" si="293"/>
        <v>9</v>
      </c>
      <c r="AT301" s="325">
        <f t="shared" si="293"/>
        <v>8</v>
      </c>
      <c r="AU301" s="325">
        <f t="shared" si="293"/>
        <v>7</v>
      </c>
      <c r="AV301" s="325">
        <f t="shared" si="293"/>
        <v>7</v>
      </c>
      <c r="AW301" s="420">
        <f t="shared" si="293"/>
        <v>7</v>
      </c>
      <c r="AX301" s="420">
        <f t="shared" si="293"/>
        <v>8</v>
      </c>
      <c r="AY301" s="420">
        <f t="shared" si="293"/>
        <v>8</v>
      </c>
      <c r="AZ301" s="420">
        <f t="shared" si="293"/>
        <v>9</v>
      </c>
      <c r="BA301" s="420">
        <f t="shared" si="293"/>
        <v>9</v>
      </c>
      <c r="BB301" s="420">
        <f t="shared" si="293"/>
        <v>9</v>
      </c>
      <c r="BC301" s="420">
        <f t="shared" si="293"/>
        <v>11</v>
      </c>
      <c r="BD301" s="420">
        <f t="shared" si="293"/>
        <v>9</v>
      </c>
      <c r="BE301" s="420">
        <f t="shared" si="293"/>
        <v>8</v>
      </c>
      <c r="BF301" s="420">
        <f t="shared" si="293"/>
        <v>7</v>
      </c>
      <c r="BG301" s="325">
        <f t="shared" si="293"/>
        <v>7</v>
      </c>
      <c r="BH301" s="325">
        <f t="shared" si="293"/>
        <v>8</v>
      </c>
      <c r="BI301" s="325">
        <f t="shared" si="293"/>
        <v>8</v>
      </c>
      <c r="BJ301" s="325">
        <f t="shared" si="293"/>
        <v>7</v>
      </c>
      <c r="BK301" s="325">
        <f t="shared" si="293"/>
        <v>7</v>
      </c>
      <c r="BL301" s="325">
        <f t="shared" si="293"/>
        <v>6</v>
      </c>
      <c r="BM301" s="325">
        <f t="shared" si="293"/>
        <v>5</v>
      </c>
      <c r="BN301" s="325">
        <f t="shared" si="293"/>
        <v>3</v>
      </c>
      <c r="BO301" s="325">
        <f t="shared" si="293"/>
        <v>4</v>
      </c>
      <c r="BP301" s="325">
        <f t="shared" si="293"/>
        <v>4</v>
      </c>
      <c r="BQ301" s="325">
        <f t="shared" si="293"/>
        <v>4</v>
      </c>
      <c r="BR301" s="325">
        <f t="shared" si="293"/>
        <v>5</v>
      </c>
      <c r="BS301" s="325">
        <f t="shared" si="293"/>
        <v>0</v>
      </c>
      <c r="BT301" s="325">
        <f t="shared" si="293"/>
        <v>1</v>
      </c>
      <c r="BU301" s="325">
        <f t="shared" si="293"/>
        <v>2</v>
      </c>
      <c r="BV301" s="325">
        <f t="shared" si="293"/>
        <v>1</v>
      </c>
      <c r="BW301" s="325">
        <f t="shared" si="293"/>
        <v>1</v>
      </c>
      <c r="BX301" s="325">
        <f t="shared" si="293"/>
        <v>1</v>
      </c>
      <c r="BY301" s="325">
        <f t="shared" si="293"/>
        <v>0</v>
      </c>
      <c r="BZ301" s="325">
        <f t="shared" si="293"/>
        <v>0</v>
      </c>
      <c r="CA301" s="325">
        <f t="shared" si="293"/>
        <v>1</v>
      </c>
      <c r="CB301" s="325">
        <f t="shared" si="293"/>
        <v>1</v>
      </c>
      <c r="CC301" s="325">
        <f t="shared" si="293"/>
        <v>2</v>
      </c>
      <c r="CD301" s="325">
        <f t="shared" si="293"/>
        <v>1</v>
      </c>
      <c r="CE301" s="325">
        <f t="shared" ref="CE301:EE301" si="294">SUM(CE277:CE300)</f>
        <v>1</v>
      </c>
      <c r="CF301" s="325">
        <f t="shared" si="294"/>
        <v>1</v>
      </c>
      <c r="CG301" s="325">
        <f t="shared" si="294"/>
        <v>1</v>
      </c>
      <c r="CH301" s="325">
        <f t="shared" si="294"/>
        <v>1</v>
      </c>
      <c r="CI301" s="325">
        <f t="shared" si="294"/>
        <v>0</v>
      </c>
      <c r="CJ301" s="325">
        <f t="shared" si="294"/>
        <v>0</v>
      </c>
      <c r="CK301" s="325">
        <f t="shared" si="294"/>
        <v>0</v>
      </c>
      <c r="CL301" s="325">
        <f t="shared" si="294"/>
        <v>0</v>
      </c>
      <c r="CM301" s="325">
        <f t="shared" si="294"/>
        <v>0</v>
      </c>
      <c r="CN301" s="325">
        <f t="shared" si="294"/>
        <v>0</v>
      </c>
      <c r="CO301" s="325">
        <f t="shared" si="294"/>
        <v>0</v>
      </c>
      <c r="CP301" s="325">
        <f t="shared" si="294"/>
        <v>0</v>
      </c>
      <c r="CQ301" s="325">
        <f t="shared" si="294"/>
        <v>0</v>
      </c>
      <c r="CR301" s="325">
        <f t="shared" si="294"/>
        <v>0</v>
      </c>
      <c r="CS301" s="325">
        <f t="shared" si="294"/>
        <v>0</v>
      </c>
      <c r="CT301" s="325">
        <f t="shared" si="294"/>
        <v>0</v>
      </c>
      <c r="CU301" s="325">
        <f t="shared" si="294"/>
        <v>0</v>
      </c>
      <c r="CV301" s="325">
        <f t="shared" si="294"/>
        <v>0</v>
      </c>
      <c r="CW301" s="325">
        <f t="shared" si="294"/>
        <v>0</v>
      </c>
      <c r="CX301" s="325">
        <f t="shared" si="294"/>
        <v>0</v>
      </c>
      <c r="CY301" s="325">
        <f t="shared" si="294"/>
        <v>0</v>
      </c>
      <c r="CZ301" s="325">
        <f t="shared" si="294"/>
        <v>0</v>
      </c>
      <c r="DA301" s="325">
        <f t="shared" si="294"/>
        <v>0</v>
      </c>
      <c r="DB301" s="325">
        <f t="shared" si="294"/>
        <v>0</v>
      </c>
      <c r="DC301" s="325">
        <f t="shared" si="294"/>
        <v>0</v>
      </c>
      <c r="DD301" s="325">
        <f t="shared" si="294"/>
        <v>0</v>
      </c>
      <c r="DE301" s="325">
        <f t="shared" si="294"/>
        <v>0</v>
      </c>
      <c r="DF301" s="325">
        <f t="shared" si="294"/>
        <v>0</v>
      </c>
      <c r="DG301" s="325">
        <f t="shared" si="294"/>
        <v>1</v>
      </c>
      <c r="DH301" s="325">
        <f t="shared" si="294"/>
        <v>1</v>
      </c>
      <c r="DI301" s="325">
        <f t="shared" si="294"/>
        <v>0</v>
      </c>
      <c r="DJ301" s="325">
        <f t="shared" si="294"/>
        <v>0</v>
      </c>
      <c r="DK301" s="325">
        <f t="shared" si="294"/>
        <v>0</v>
      </c>
      <c r="DL301" s="325">
        <f t="shared" si="294"/>
        <v>0</v>
      </c>
      <c r="DM301" s="325">
        <f t="shared" si="294"/>
        <v>1</v>
      </c>
      <c r="DN301" s="325">
        <f t="shared" si="294"/>
        <v>1</v>
      </c>
      <c r="DO301" s="325">
        <f t="shared" si="294"/>
        <v>2</v>
      </c>
      <c r="DP301" s="325">
        <f t="shared" si="294"/>
        <v>1</v>
      </c>
      <c r="DQ301" s="325">
        <f t="shared" si="294"/>
        <v>1</v>
      </c>
      <c r="DR301" s="325">
        <f t="shared" si="294"/>
        <v>1</v>
      </c>
      <c r="DS301" s="325">
        <f t="shared" si="294"/>
        <v>1</v>
      </c>
      <c r="DT301" s="325">
        <f t="shared" si="294"/>
        <v>1</v>
      </c>
      <c r="DU301" s="325">
        <f t="shared" si="294"/>
        <v>1</v>
      </c>
      <c r="DV301" s="325">
        <f t="shared" si="294"/>
        <v>1</v>
      </c>
      <c r="DW301" s="325">
        <f t="shared" si="294"/>
        <v>1</v>
      </c>
      <c r="DX301" s="325">
        <f t="shared" si="294"/>
        <v>1</v>
      </c>
      <c r="DY301" s="325">
        <f t="shared" si="294"/>
        <v>0</v>
      </c>
      <c r="DZ301" s="325">
        <f t="shared" si="294"/>
        <v>0</v>
      </c>
      <c r="EA301" s="325">
        <f t="shared" si="294"/>
        <v>0</v>
      </c>
      <c r="EB301" s="325">
        <f t="shared" si="294"/>
        <v>0</v>
      </c>
      <c r="EC301" s="325">
        <f t="shared" si="294"/>
        <v>1</v>
      </c>
      <c r="ED301" s="325">
        <f t="shared" si="294"/>
        <v>0</v>
      </c>
      <c r="EE301" s="325">
        <f t="shared" si="294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95">SUM(FA277:FA300)</f>
        <v>1</v>
      </c>
      <c r="FB301" s="396">
        <f t="shared" si="295"/>
        <v>1</v>
      </c>
      <c r="FC301" s="396">
        <f t="shared" si="295"/>
        <v>1</v>
      </c>
      <c r="FD301" s="396">
        <f t="shared" si="295"/>
        <v>2</v>
      </c>
      <c r="FE301" s="418">
        <f t="shared" si="295"/>
        <v>2</v>
      </c>
      <c r="FF301" s="396">
        <f t="shared" si="295"/>
        <v>2</v>
      </c>
      <c r="FG301" s="396">
        <f t="shared" ref="FG301:FN301" si="296">SUM(FG277:FG300)</f>
        <v>2</v>
      </c>
      <c r="FH301" s="396">
        <f t="shared" si="296"/>
        <v>1</v>
      </c>
      <c r="FI301" s="396">
        <f t="shared" si="296"/>
        <v>0</v>
      </c>
      <c r="FJ301" s="396">
        <f t="shared" si="296"/>
        <v>0</v>
      </c>
      <c r="FK301" s="396">
        <f t="shared" si="296"/>
        <v>0</v>
      </c>
      <c r="FL301" s="396">
        <f t="shared" si="296"/>
        <v>0</v>
      </c>
      <c r="FM301" s="396">
        <f t="shared" si="296"/>
        <v>0</v>
      </c>
      <c r="FN301" s="396">
        <f t="shared" si="296"/>
        <v>0</v>
      </c>
      <c r="FO301" s="396">
        <f t="shared" ref="FO301:GT301" si="297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97"/>
        <v>0</v>
      </c>
      <c r="FU301" s="396">
        <f t="shared" si="297"/>
        <v>0</v>
      </c>
      <c r="FV301" s="396">
        <f t="shared" si="297"/>
        <v>0</v>
      </c>
      <c r="FW301" s="396">
        <f t="shared" si="297"/>
        <v>0</v>
      </c>
      <c r="FX301" s="396">
        <f t="shared" si="297"/>
        <v>0</v>
      </c>
      <c r="FY301" s="396">
        <f t="shared" si="297"/>
        <v>0</v>
      </c>
      <c r="FZ301" s="396">
        <f t="shared" si="297"/>
        <v>0</v>
      </c>
      <c r="GA301" s="396">
        <f t="shared" si="297"/>
        <v>0</v>
      </c>
      <c r="GB301" s="396">
        <f t="shared" si="297"/>
        <v>0</v>
      </c>
      <c r="GC301" s="396">
        <f t="shared" si="297"/>
        <v>0</v>
      </c>
      <c r="GD301" s="396">
        <f t="shared" si="297"/>
        <v>0</v>
      </c>
      <c r="GE301" s="396">
        <f t="shared" si="297"/>
        <v>0</v>
      </c>
      <c r="GF301" s="396">
        <f t="shared" si="297"/>
        <v>0</v>
      </c>
      <c r="GG301" s="396">
        <f t="shared" si="297"/>
        <v>0</v>
      </c>
      <c r="GH301" s="396">
        <f t="shared" si="297"/>
        <v>0</v>
      </c>
      <c r="GI301" s="396">
        <f t="shared" si="297"/>
        <v>1</v>
      </c>
      <c r="GJ301" s="396">
        <f t="shared" si="297"/>
        <v>1</v>
      </c>
      <c r="GK301" s="396">
        <f t="shared" si="297"/>
        <v>1</v>
      </c>
      <c r="GL301" s="396">
        <f t="shared" si="297"/>
        <v>1</v>
      </c>
      <c r="GM301" s="396">
        <f t="shared" si="297"/>
        <v>1</v>
      </c>
      <c r="GN301" s="396">
        <f t="shared" si="297"/>
        <v>1</v>
      </c>
      <c r="GO301" s="396">
        <f t="shared" si="297"/>
        <v>1</v>
      </c>
      <c r="GP301" s="396">
        <f t="shared" si="297"/>
        <v>1</v>
      </c>
      <c r="GQ301" s="396">
        <f t="shared" si="297"/>
        <v>1</v>
      </c>
      <c r="GR301" s="396">
        <f t="shared" si="297"/>
        <v>0</v>
      </c>
      <c r="GS301" s="396">
        <f t="shared" si="297"/>
        <v>0</v>
      </c>
      <c r="GT301" s="396">
        <f t="shared" si="297"/>
        <v>0</v>
      </c>
      <c r="GU301" s="396">
        <f t="shared" ref="GU301:HZ301" si="298">SUM(GU277:GU300)</f>
        <v>0</v>
      </c>
      <c r="GV301" s="396">
        <f t="shared" si="298"/>
        <v>0</v>
      </c>
      <c r="GW301" s="396">
        <f>SUM(GW277:GW300)</f>
        <v>0</v>
      </c>
      <c r="GX301" s="396">
        <f>SUM(GX277:GX300)</f>
        <v>0</v>
      </c>
      <c r="GY301" s="396">
        <f t="shared" si="298"/>
        <v>0</v>
      </c>
      <c r="GZ301" s="396">
        <f t="shared" si="298"/>
        <v>0</v>
      </c>
      <c r="HA301" s="396">
        <f t="shared" si="298"/>
        <v>0</v>
      </c>
      <c r="HB301" s="396">
        <f t="shared" si="298"/>
        <v>0</v>
      </c>
      <c r="HC301" s="396">
        <f t="shared" si="298"/>
        <v>0</v>
      </c>
      <c r="HD301" s="396">
        <f t="shared" si="298"/>
        <v>0</v>
      </c>
      <c r="HE301" s="396">
        <f t="shared" si="298"/>
        <v>0</v>
      </c>
      <c r="HF301" s="396">
        <f t="shared" si="298"/>
        <v>0</v>
      </c>
      <c r="HG301" s="396">
        <f t="shared" si="298"/>
        <v>0</v>
      </c>
      <c r="HH301" s="396">
        <f t="shared" si="298"/>
        <v>0</v>
      </c>
      <c r="HI301" s="396">
        <f t="shared" si="298"/>
        <v>1</v>
      </c>
      <c r="HJ301" s="396">
        <f t="shared" si="298"/>
        <v>0</v>
      </c>
      <c r="HK301" s="396">
        <f t="shared" si="298"/>
        <v>0</v>
      </c>
      <c r="HL301" s="396">
        <f t="shared" si="298"/>
        <v>0</v>
      </c>
      <c r="HM301" s="396">
        <f t="shared" si="298"/>
        <v>0</v>
      </c>
      <c r="HN301" s="396">
        <f t="shared" si="298"/>
        <v>0</v>
      </c>
      <c r="HO301" s="396">
        <f t="shared" si="298"/>
        <v>0</v>
      </c>
      <c r="HP301" s="396">
        <f t="shared" si="298"/>
        <v>0</v>
      </c>
      <c r="HQ301" s="396">
        <f t="shared" si="298"/>
        <v>0</v>
      </c>
      <c r="HR301" s="396">
        <f t="shared" si="298"/>
        <v>1</v>
      </c>
      <c r="HS301" s="396">
        <f t="shared" si="298"/>
        <v>1</v>
      </c>
      <c r="HT301" s="396">
        <f t="shared" si="298"/>
        <v>1</v>
      </c>
      <c r="HU301" s="396">
        <f t="shared" si="298"/>
        <v>1</v>
      </c>
      <c r="HV301" s="396">
        <f t="shared" si="298"/>
        <v>1</v>
      </c>
      <c r="HW301" s="396">
        <f t="shared" si="298"/>
        <v>1</v>
      </c>
      <c r="HX301" s="396">
        <f t="shared" si="298"/>
        <v>1</v>
      </c>
      <c r="HY301" s="396">
        <f t="shared" si="298"/>
        <v>2</v>
      </c>
      <c r="HZ301" s="396">
        <f t="shared" si="298"/>
        <v>2</v>
      </c>
      <c r="IA301" s="396">
        <f t="shared" ref="IA301:KL301" si="299">SUM(IA277:IA300)</f>
        <v>2</v>
      </c>
      <c r="IB301" s="396">
        <f t="shared" si="299"/>
        <v>2</v>
      </c>
      <c r="IC301" s="396">
        <f t="shared" si="299"/>
        <v>2</v>
      </c>
      <c r="ID301" s="396">
        <f t="shared" si="299"/>
        <v>2</v>
      </c>
      <c r="IE301" s="396">
        <f t="shared" si="299"/>
        <v>2</v>
      </c>
      <c r="IF301" s="396">
        <f t="shared" si="299"/>
        <v>2</v>
      </c>
      <c r="IG301" s="396">
        <f t="shared" si="299"/>
        <v>2</v>
      </c>
      <c r="IH301" s="396">
        <f t="shared" si="299"/>
        <v>2</v>
      </c>
      <c r="II301" s="396">
        <f t="shared" si="299"/>
        <v>2</v>
      </c>
      <c r="IJ301" s="396">
        <f t="shared" si="299"/>
        <v>1</v>
      </c>
      <c r="IK301" s="396">
        <f t="shared" si="299"/>
        <v>1</v>
      </c>
      <c r="IL301" s="396">
        <f t="shared" si="299"/>
        <v>1</v>
      </c>
      <c r="IM301" s="396">
        <f t="shared" si="299"/>
        <v>1</v>
      </c>
      <c r="IN301" s="442">
        <f t="shared" si="299"/>
        <v>0.5</v>
      </c>
      <c r="IO301" s="396">
        <f t="shared" si="299"/>
        <v>0</v>
      </c>
      <c r="IP301" s="396">
        <f t="shared" si="299"/>
        <v>0</v>
      </c>
      <c r="IQ301" s="396">
        <f t="shared" si="299"/>
        <v>0</v>
      </c>
      <c r="IR301" s="396">
        <f t="shared" si="299"/>
        <v>0</v>
      </c>
      <c r="IS301" s="396">
        <f t="shared" si="299"/>
        <v>0</v>
      </c>
      <c r="IT301" s="396">
        <f t="shared" si="299"/>
        <v>0</v>
      </c>
      <c r="IU301" s="396">
        <f t="shared" si="299"/>
        <v>0</v>
      </c>
      <c r="IV301" s="396">
        <f t="shared" si="299"/>
        <v>0</v>
      </c>
      <c r="IW301" s="396">
        <f t="shared" si="299"/>
        <v>0</v>
      </c>
      <c r="IX301" s="396">
        <f t="shared" si="299"/>
        <v>0</v>
      </c>
      <c r="IY301" s="396">
        <f t="shared" si="299"/>
        <v>0</v>
      </c>
      <c r="IZ301" s="396">
        <f t="shared" si="299"/>
        <v>0</v>
      </c>
      <c r="JA301" s="396">
        <f t="shared" si="299"/>
        <v>0</v>
      </c>
      <c r="JB301" s="396">
        <f t="shared" si="299"/>
        <v>0</v>
      </c>
      <c r="JC301" s="442">
        <f t="shared" si="299"/>
        <v>0</v>
      </c>
      <c r="JD301" s="396">
        <f t="shared" si="299"/>
        <v>0</v>
      </c>
      <c r="JE301" s="396">
        <f t="shared" si="299"/>
        <v>1</v>
      </c>
      <c r="JF301" s="454">
        <f t="shared" si="299"/>
        <v>1</v>
      </c>
      <c r="JG301" s="396">
        <f t="shared" si="299"/>
        <v>1</v>
      </c>
      <c r="JH301" s="396">
        <f t="shared" si="299"/>
        <v>1</v>
      </c>
      <c r="JI301" s="396">
        <f t="shared" si="299"/>
        <v>1</v>
      </c>
      <c r="JJ301" s="396">
        <f t="shared" si="299"/>
        <v>1</v>
      </c>
      <c r="JK301" s="396">
        <f t="shared" si="299"/>
        <v>1</v>
      </c>
      <c r="JL301" s="396">
        <f t="shared" si="299"/>
        <v>1</v>
      </c>
      <c r="JM301" s="396">
        <f t="shared" si="299"/>
        <v>1</v>
      </c>
      <c r="JN301" s="442">
        <f t="shared" si="299"/>
        <v>1</v>
      </c>
      <c r="JO301" s="396">
        <f t="shared" si="299"/>
        <v>1</v>
      </c>
      <c r="JP301" s="396">
        <f t="shared" si="299"/>
        <v>0</v>
      </c>
      <c r="JQ301" s="396">
        <f t="shared" si="299"/>
        <v>0</v>
      </c>
      <c r="JR301" s="396">
        <f t="shared" si="299"/>
        <v>0</v>
      </c>
      <c r="JS301" s="396">
        <f t="shared" si="299"/>
        <v>0</v>
      </c>
      <c r="JT301" s="396">
        <f t="shared" si="299"/>
        <v>0</v>
      </c>
      <c r="JU301" s="396">
        <f t="shared" si="299"/>
        <v>0</v>
      </c>
      <c r="JV301" s="442">
        <f t="shared" si="299"/>
        <v>0.5</v>
      </c>
      <c r="JW301" s="396">
        <f t="shared" si="299"/>
        <v>1</v>
      </c>
      <c r="JX301" s="396">
        <f t="shared" si="299"/>
        <v>1</v>
      </c>
      <c r="JY301" s="396">
        <f t="shared" si="299"/>
        <v>1</v>
      </c>
      <c r="JZ301" s="396">
        <f t="shared" si="299"/>
        <v>1</v>
      </c>
      <c r="KA301" s="396">
        <f t="shared" si="299"/>
        <v>1</v>
      </c>
      <c r="KB301" s="396">
        <f t="shared" si="299"/>
        <v>1</v>
      </c>
      <c r="KC301" s="396">
        <f t="shared" si="299"/>
        <v>1</v>
      </c>
      <c r="KD301" s="396">
        <f t="shared" si="299"/>
        <v>1</v>
      </c>
      <c r="KE301" s="396">
        <f t="shared" si="299"/>
        <v>1</v>
      </c>
      <c r="KF301" s="396">
        <f t="shared" si="299"/>
        <v>1</v>
      </c>
      <c r="KG301" s="396">
        <f t="shared" si="299"/>
        <v>1</v>
      </c>
      <c r="KH301" s="396">
        <f t="shared" si="299"/>
        <v>1</v>
      </c>
      <c r="KI301" s="396">
        <f t="shared" si="299"/>
        <v>1</v>
      </c>
      <c r="KJ301" s="396">
        <f t="shared" si="299"/>
        <v>1</v>
      </c>
      <c r="KK301" s="396">
        <f t="shared" si="299"/>
        <v>1</v>
      </c>
      <c r="KL301" s="396">
        <f t="shared" si="299"/>
        <v>1</v>
      </c>
      <c r="KM301" s="396">
        <f t="shared" ref="KM301:MX301" si="300">SUM(KM277:KM300)</f>
        <v>1</v>
      </c>
      <c r="KN301" s="396">
        <f t="shared" si="300"/>
        <v>2</v>
      </c>
      <c r="KO301" s="396">
        <f t="shared" si="300"/>
        <v>2</v>
      </c>
      <c r="KP301" s="396">
        <f t="shared" si="300"/>
        <v>2</v>
      </c>
      <c r="KQ301" s="396">
        <f t="shared" si="300"/>
        <v>2</v>
      </c>
      <c r="KR301" s="396">
        <f t="shared" si="300"/>
        <v>1</v>
      </c>
      <c r="KS301" s="396">
        <f t="shared" si="300"/>
        <v>1</v>
      </c>
      <c r="KT301" s="396">
        <f t="shared" si="300"/>
        <v>1</v>
      </c>
      <c r="KU301" s="396">
        <f t="shared" si="300"/>
        <v>1</v>
      </c>
      <c r="KV301" s="396">
        <f t="shared" si="300"/>
        <v>1</v>
      </c>
      <c r="KW301" s="396">
        <f t="shared" si="300"/>
        <v>1</v>
      </c>
      <c r="KX301" s="396">
        <f t="shared" si="300"/>
        <v>1</v>
      </c>
      <c r="KY301" s="396">
        <f t="shared" si="300"/>
        <v>1</v>
      </c>
      <c r="KZ301" s="396">
        <f t="shared" si="300"/>
        <v>1</v>
      </c>
      <c r="LA301" s="396">
        <f t="shared" si="300"/>
        <v>1</v>
      </c>
      <c r="LB301" s="396">
        <f t="shared" si="300"/>
        <v>2</v>
      </c>
      <c r="LC301" s="396">
        <f t="shared" si="300"/>
        <v>1</v>
      </c>
      <c r="LD301" s="396">
        <f t="shared" si="300"/>
        <v>1</v>
      </c>
      <c r="LE301" s="396">
        <f t="shared" si="300"/>
        <v>2</v>
      </c>
      <c r="LF301" s="396">
        <f t="shared" si="300"/>
        <v>0</v>
      </c>
      <c r="LG301" s="396">
        <f t="shared" si="300"/>
        <v>0</v>
      </c>
      <c r="LH301" s="396">
        <f t="shared" si="300"/>
        <v>0</v>
      </c>
      <c r="LI301" s="396">
        <f t="shared" si="300"/>
        <v>1</v>
      </c>
      <c r="LJ301" s="396">
        <f t="shared" si="300"/>
        <v>1</v>
      </c>
      <c r="LK301" s="396">
        <f t="shared" si="300"/>
        <v>1</v>
      </c>
      <c r="LL301" s="396">
        <f t="shared" si="300"/>
        <v>1</v>
      </c>
      <c r="LM301" s="396">
        <f t="shared" si="300"/>
        <v>1</v>
      </c>
      <c r="LN301" s="396">
        <f t="shared" si="300"/>
        <v>2</v>
      </c>
      <c r="LO301" s="396">
        <f t="shared" si="300"/>
        <v>1</v>
      </c>
      <c r="LP301" s="396">
        <f t="shared" si="300"/>
        <v>0</v>
      </c>
      <c r="LQ301" s="396">
        <f t="shared" si="300"/>
        <v>0</v>
      </c>
      <c r="LR301" s="396">
        <f t="shared" si="300"/>
        <v>0</v>
      </c>
      <c r="LS301" s="396">
        <f t="shared" si="300"/>
        <v>0</v>
      </c>
      <c r="LT301" s="396">
        <f t="shared" si="300"/>
        <v>0</v>
      </c>
      <c r="LU301" s="396">
        <f t="shared" si="300"/>
        <v>0</v>
      </c>
      <c r="LV301" s="396">
        <f t="shared" si="300"/>
        <v>0</v>
      </c>
      <c r="LW301" s="396">
        <f t="shared" si="300"/>
        <v>0</v>
      </c>
      <c r="LX301" s="396">
        <f t="shared" si="300"/>
        <v>0</v>
      </c>
      <c r="LY301" s="396">
        <f t="shared" si="300"/>
        <v>0</v>
      </c>
      <c r="LZ301" s="396">
        <f t="shared" si="300"/>
        <v>0</v>
      </c>
      <c r="MA301" s="396">
        <f t="shared" si="300"/>
        <v>0</v>
      </c>
      <c r="MB301" s="396">
        <f t="shared" si="300"/>
        <v>0</v>
      </c>
      <c r="MC301" s="396">
        <f t="shared" si="300"/>
        <v>0</v>
      </c>
      <c r="MD301" s="396">
        <f t="shared" si="300"/>
        <v>0</v>
      </c>
      <c r="ME301" s="396">
        <f t="shared" si="300"/>
        <v>0</v>
      </c>
      <c r="MF301" s="396">
        <f t="shared" si="300"/>
        <v>0</v>
      </c>
      <c r="MG301" s="396">
        <f t="shared" si="300"/>
        <v>0</v>
      </c>
      <c r="MH301" s="396">
        <f t="shared" si="300"/>
        <v>0</v>
      </c>
      <c r="MI301" s="396">
        <f t="shared" si="300"/>
        <v>0</v>
      </c>
      <c r="MJ301" s="396">
        <f t="shared" si="300"/>
        <v>1</v>
      </c>
      <c r="MK301" s="396">
        <f t="shared" si="300"/>
        <v>1</v>
      </c>
      <c r="ML301" s="396">
        <f t="shared" si="300"/>
        <v>1</v>
      </c>
      <c r="MM301" s="396">
        <f t="shared" si="300"/>
        <v>1</v>
      </c>
      <c r="MN301" s="396">
        <f t="shared" si="300"/>
        <v>2</v>
      </c>
      <c r="MO301" s="396">
        <f t="shared" si="300"/>
        <v>2</v>
      </c>
      <c r="MP301" s="396">
        <f t="shared" ref="MP301" si="301">SUM(MP277:MP300)</f>
        <v>2</v>
      </c>
      <c r="MQ301" s="396">
        <f t="shared" si="300"/>
        <v>1</v>
      </c>
      <c r="MR301" s="396">
        <f t="shared" si="300"/>
        <v>1</v>
      </c>
      <c r="MS301" s="396">
        <f t="shared" si="300"/>
        <v>1</v>
      </c>
      <c r="MT301" s="396">
        <f t="shared" si="300"/>
        <v>1</v>
      </c>
      <c r="MU301" s="396">
        <f t="shared" si="300"/>
        <v>1</v>
      </c>
      <c r="MV301" s="396">
        <f t="shared" si="300"/>
        <v>1</v>
      </c>
      <c r="MW301" s="396">
        <f t="shared" si="300"/>
        <v>2</v>
      </c>
      <c r="MX301" s="396">
        <f t="shared" si="300"/>
        <v>2</v>
      </c>
      <c r="MY301" s="396">
        <f t="shared" ref="MY301:PJ301" si="302">SUM(MY277:MY300)</f>
        <v>2</v>
      </c>
      <c r="MZ301" s="396">
        <f t="shared" si="302"/>
        <v>2</v>
      </c>
      <c r="NA301" s="396">
        <f t="shared" si="302"/>
        <v>2</v>
      </c>
      <c r="NB301" s="396">
        <f t="shared" si="302"/>
        <v>3</v>
      </c>
      <c r="NC301" s="396">
        <f t="shared" si="302"/>
        <v>3</v>
      </c>
      <c r="ND301" s="396">
        <f t="shared" si="302"/>
        <v>3</v>
      </c>
      <c r="NE301" s="396">
        <f t="shared" si="302"/>
        <v>3</v>
      </c>
      <c r="NF301" s="396">
        <f t="shared" si="302"/>
        <v>3</v>
      </c>
      <c r="NG301" s="396">
        <f t="shared" si="302"/>
        <v>3</v>
      </c>
      <c r="NH301" s="396">
        <f t="shared" si="302"/>
        <v>3</v>
      </c>
      <c r="NI301" s="396">
        <f t="shared" si="302"/>
        <v>2</v>
      </c>
      <c r="NJ301" s="396">
        <f t="shared" si="302"/>
        <v>1</v>
      </c>
      <c r="NK301" s="396">
        <f t="shared" si="302"/>
        <v>1</v>
      </c>
      <c r="NL301" s="396">
        <f t="shared" si="302"/>
        <v>1</v>
      </c>
      <c r="NM301" s="396">
        <f t="shared" si="302"/>
        <v>1</v>
      </c>
      <c r="NN301" s="396">
        <f t="shared" si="302"/>
        <v>1</v>
      </c>
      <c r="NO301" s="396">
        <f t="shared" si="302"/>
        <v>1</v>
      </c>
      <c r="NP301" s="396">
        <f t="shared" si="302"/>
        <v>1</v>
      </c>
      <c r="NQ301" s="396">
        <f t="shared" si="302"/>
        <v>0</v>
      </c>
      <c r="NR301" s="396">
        <f t="shared" si="302"/>
        <v>0</v>
      </c>
      <c r="NS301" s="396">
        <f t="shared" si="302"/>
        <v>0</v>
      </c>
      <c r="NT301" s="396">
        <f t="shared" si="302"/>
        <v>0</v>
      </c>
      <c r="NU301" s="396">
        <f t="shared" si="302"/>
        <v>0</v>
      </c>
      <c r="NV301" s="396">
        <f t="shared" si="302"/>
        <v>0</v>
      </c>
      <c r="NW301" s="396">
        <f t="shared" si="302"/>
        <v>0</v>
      </c>
      <c r="NX301" s="396">
        <f t="shared" si="302"/>
        <v>0</v>
      </c>
      <c r="NY301" s="396">
        <f t="shared" si="302"/>
        <v>0</v>
      </c>
      <c r="NZ301" s="396">
        <f t="shared" si="302"/>
        <v>0</v>
      </c>
      <c r="OA301" s="396">
        <f t="shared" si="302"/>
        <v>0</v>
      </c>
      <c r="OB301" s="396">
        <f t="shared" si="302"/>
        <v>0</v>
      </c>
      <c r="OC301" s="396">
        <f t="shared" si="302"/>
        <v>0</v>
      </c>
      <c r="OD301" s="396">
        <f t="shared" si="302"/>
        <v>1</v>
      </c>
      <c r="OE301" s="396">
        <f t="shared" si="302"/>
        <v>1</v>
      </c>
      <c r="OF301" s="396">
        <f t="shared" si="302"/>
        <v>1</v>
      </c>
      <c r="OG301" s="396">
        <f t="shared" si="302"/>
        <v>1</v>
      </c>
      <c r="OH301" s="396">
        <f t="shared" si="302"/>
        <v>1</v>
      </c>
      <c r="OI301" s="396">
        <f t="shared" si="302"/>
        <v>1</v>
      </c>
      <c r="OJ301" s="396">
        <f t="shared" si="302"/>
        <v>1</v>
      </c>
      <c r="OK301" s="396">
        <f t="shared" si="302"/>
        <v>1</v>
      </c>
      <c r="OL301" s="396">
        <f t="shared" si="302"/>
        <v>1</v>
      </c>
      <c r="OM301" s="396">
        <f t="shared" si="302"/>
        <v>1</v>
      </c>
      <c r="ON301" s="396">
        <f t="shared" si="302"/>
        <v>1</v>
      </c>
      <c r="OO301" s="396">
        <f t="shared" si="302"/>
        <v>1</v>
      </c>
      <c r="OP301" s="396">
        <f t="shared" si="302"/>
        <v>1</v>
      </c>
      <c r="OQ301" s="396">
        <f t="shared" si="302"/>
        <v>0</v>
      </c>
      <c r="OR301" s="396">
        <f t="shared" si="302"/>
        <v>0</v>
      </c>
      <c r="OS301" s="396">
        <f t="shared" si="302"/>
        <v>0</v>
      </c>
      <c r="OT301" s="396">
        <f t="shared" si="302"/>
        <v>0</v>
      </c>
      <c r="OU301" s="396">
        <f t="shared" si="302"/>
        <v>0</v>
      </c>
      <c r="OV301" s="396">
        <f t="shared" si="302"/>
        <v>0</v>
      </c>
      <c r="OW301" s="396">
        <f t="shared" si="302"/>
        <v>0</v>
      </c>
      <c r="OX301" s="396">
        <f t="shared" si="302"/>
        <v>0</v>
      </c>
      <c r="OY301" s="396">
        <f t="shared" si="302"/>
        <v>0</v>
      </c>
      <c r="OZ301" s="396">
        <f t="shared" si="302"/>
        <v>0</v>
      </c>
      <c r="PA301" s="396">
        <f t="shared" si="302"/>
        <v>0</v>
      </c>
      <c r="PB301" s="396">
        <f t="shared" si="302"/>
        <v>0</v>
      </c>
      <c r="PC301" s="396">
        <f t="shared" si="302"/>
        <v>0</v>
      </c>
      <c r="PD301" s="396">
        <f t="shared" si="302"/>
        <v>0</v>
      </c>
      <c r="PE301" s="396">
        <f t="shared" si="302"/>
        <v>0</v>
      </c>
      <c r="PF301" s="396">
        <f t="shared" si="302"/>
        <v>0</v>
      </c>
      <c r="PG301" s="396">
        <f t="shared" si="302"/>
        <v>0</v>
      </c>
      <c r="PH301" s="396">
        <f t="shared" si="302"/>
        <v>0</v>
      </c>
      <c r="PI301" s="396">
        <f t="shared" si="302"/>
        <v>0</v>
      </c>
      <c r="PJ301" s="396">
        <f t="shared" si="302"/>
        <v>0</v>
      </c>
      <c r="PK301" s="396">
        <f t="shared" ref="PK301:PT301" si="303">SUM(PK277:PK300)</f>
        <v>1</v>
      </c>
      <c r="PL301" s="396">
        <f t="shared" si="303"/>
        <v>2</v>
      </c>
      <c r="PM301" s="396">
        <f t="shared" si="303"/>
        <v>2</v>
      </c>
      <c r="PN301" s="396">
        <f t="shared" si="303"/>
        <v>2</v>
      </c>
      <c r="PO301" s="396">
        <f t="shared" si="303"/>
        <v>2</v>
      </c>
      <c r="PP301" s="396">
        <f t="shared" si="303"/>
        <v>2</v>
      </c>
      <c r="PQ301" s="396">
        <f t="shared" si="303"/>
        <v>1</v>
      </c>
      <c r="PR301" s="396">
        <f t="shared" si="303"/>
        <v>1</v>
      </c>
      <c r="PS301" s="396">
        <f t="shared" si="303"/>
        <v>0</v>
      </c>
      <c r="PT301" s="396">
        <f t="shared" si="303"/>
        <v>0</v>
      </c>
      <c r="PX301">
        <f>SUM(PX276:PX300)</f>
        <v>1</v>
      </c>
      <c r="PY301">
        <f>SUM(PY277:PY300)</f>
        <v>1</v>
      </c>
      <c r="PZ301">
        <f>SUM(PZ277:PZ300)</f>
        <v>1</v>
      </c>
      <c r="QA301" s="471">
        <f>SUM(QA277:QA300)</f>
        <v>1</v>
      </c>
      <c r="QB301">
        <f>SUM(QB277:QB300)</f>
        <v>1</v>
      </c>
      <c r="QC301">
        <f>SUM(QC277:QC300)</f>
        <v>1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</row>
    <row r="302" spans="1:460" s="144" customFormat="1" x14ac:dyDescent="0.2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460" s="144" customFormat="1" x14ac:dyDescent="0.2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460" x14ac:dyDescent="0.2">
      <c r="A304" s="55"/>
      <c r="B304" s="1">
        <v>1</v>
      </c>
      <c r="C304" s="166">
        <f t="shared" ref="C304:C327" ca="1" si="304">OFFSET($F$303,$B304,$E$4)</f>
        <v>2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305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  <c r="OU304">
        <v>3</v>
      </c>
      <c r="OV304" s="473">
        <v>3</v>
      </c>
      <c r="OW304">
        <v>3</v>
      </c>
      <c r="OX304" s="473">
        <v>3</v>
      </c>
      <c r="OY304" s="341">
        <f t="shared" ref="OY304" si="306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473">
        <v>2</v>
      </c>
      <c r="PH304">
        <v>2</v>
      </c>
      <c r="PI304" s="144">
        <v>2</v>
      </c>
      <c r="PJ304" s="341">
        <f t="shared" ref="PJ304:PJ327" si="307">SUM(PI304+PK304)/2</f>
        <v>2</v>
      </c>
      <c r="PK304" s="473">
        <v>2</v>
      </c>
      <c r="PL304">
        <v>1</v>
      </c>
      <c r="PM304" s="473">
        <v>1</v>
      </c>
      <c r="PN304">
        <v>1</v>
      </c>
      <c r="PO304" s="473">
        <v>1</v>
      </c>
      <c r="PP304">
        <v>1</v>
      </c>
      <c r="PQ304">
        <v>1</v>
      </c>
      <c r="PR304">
        <v>1</v>
      </c>
      <c r="PS304">
        <v>1</v>
      </c>
      <c r="PT304">
        <v>1</v>
      </c>
      <c r="PU304">
        <v>1</v>
      </c>
      <c r="PV304" s="473">
        <v>2</v>
      </c>
      <c r="PW304">
        <v>2</v>
      </c>
      <c r="PX304">
        <v>2</v>
      </c>
      <c r="PY304">
        <v>2</v>
      </c>
      <c r="PZ304">
        <v>2</v>
      </c>
      <c r="QA304">
        <v>2</v>
      </c>
      <c r="QB304">
        <v>1</v>
      </c>
      <c r="QC304">
        <v>1</v>
      </c>
      <c r="QD304">
        <v>1</v>
      </c>
      <c r="QE304">
        <v>1</v>
      </c>
      <c r="QF304">
        <v>1</v>
      </c>
      <c r="QG304">
        <v>1</v>
      </c>
      <c r="QH304">
        <v>1</v>
      </c>
      <c r="QI304">
        <v>1</v>
      </c>
      <c r="QJ304">
        <v>1</v>
      </c>
      <c r="QK304">
        <v>1</v>
      </c>
      <c r="QL304">
        <v>1</v>
      </c>
      <c r="QM304">
        <v>1</v>
      </c>
      <c r="QN304">
        <v>1</v>
      </c>
      <c r="QO304">
        <v>1</v>
      </c>
      <c r="QP304">
        <v>1</v>
      </c>
      <c r="QQ304">
        <v>1</v>
      </c>
      <c r="QR304">
        <v>2</v>
      </c>
    </row>
    <row r="305" spans="1:460" x14ac:dyDescent="0.2">
      <c r="B305" s="1">
        <v>2</v>
      </c>
      <c r="C305" s="166">
        <f t="shared" ca="1" si="304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305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308">(JB305+JD305)/2</f>
        <v>0</v>
      </c>
      <c r="JD305">
        <v>0</v>
      </c>
      <c r="JE305">
        <v>0</v>
      </c>
      <c r="JF305" s="362">
        <f t="shared" ref="JF305:JF327" si="309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310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311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  <c r="OU305" s="473">
        <v>0</v>
      </c>
      <c r="OV305" s="473">
        <v>0</v>
      </c>
      <c r="OW305" s="473">
        <v>0</v>
      </c>
      <c r="OX305" s="473"/>
      <c r="PG305" s="473"/>
      <c r="PJ305" s="341">
        <f t="shared" si="307"/>
        <v>0</v>
      </c>
      <c r="PK305" s="473"/>
      <c r="PM305" s="473"/>
      <c r="PO305" s="473"/>
      <c r="PV305" s="473"/>
    </row>
    <row r="306" spans="1:460" x14ac:dyDescent="0.2">
      <c r="A306" s="55"/>
      <c r="B306" s="1">
        <v>3</v>
      </c>
      <c r="C306" s="166">
        <f t="shared" ca="1" si="304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305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308"/>
        <v>0</v>
      </c>
      <c r="JD306">
        <v>0</v>
      </c>
      <c r="JE306">
        <v>0</v>
      </c>
      <c r="JF306" s="362">
        <f t="shared" si="309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310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311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  <c r="OU306" s="473">
        <v>0</v>
      </c>
      <c r="OV306" s="473">
        <v>0</v>
      </c>
      <c r="OW306" s="473">
        <v>0</v>
      </c>
      <c r="OX306" s="473"/>
      <c r="PG306" s="473"/>
      <c r="PJ306" s="341">
        <f t="shared" si="307"/>
        <v>0</v>
      </c>
      <c r="PK306" s="473"/>
      <c r="PM306" s="473"/>
      <c r="PO306" s="473"/>
      <c r="PV306" s="473"/>
    </row>
    <row r="307" spans="1:460" x14ac:dyDescent="0.2">
      <c r="B307" s="1">
        <v>4</v>
      </c>
      <c r="C307" s="166">
        <f t="shared" ca="1" si="304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305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308"/>
        <v>0</v>
      </c>
      <c r="JD307">
        <v>0</v>
      </c>
      <c r="JE307">
        <v>0</v>
      </c>
      <c r="JF307" s="362">
        <f t="shared" si="309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310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311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  <c r="OU307" s="473">
        <v>0</v>
      </c>
      <c r="OV307" s="473">
        <v>0</v>
      </c>
      <c r="OW307" s="473">
        <v>0</v>
      </c>
      <c r="OX307" s="473"/>
      <c r="PG307" s="473"/>
      <c r="PJ307" s="341">
        <f t="shared" si="307"/>
        <v>0</v>
      </c>
      <c r="PK307" s="473"/>
      <c r="PM307" s="473"/>
      <c r="PO307" s="473"/>
      <c r="PV307" s="473"/>
    </row>
    <row r="308" spans="1:460" s="144" customFormat="1" x14ac:dyDescent="0.2">
      <c r="A308" s="55"/>
      <c r="B308" s="318">
        <v>5</v>
      </c>
      <c r="C308" s="319">
        <f t="shared" ca="1" si="304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305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308"/>
        <v>1</v>
      </c>
      <c r="JD308" s="144">
        <v>1</v>
      </c>
      <c r="JE308" s="144">
        <v>1</v>
      </c>
      <c r="JF308" s="362">
        <f t="shared" si="309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310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311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  <c r="OU308" s="379">
        <v>0</v>
      </c>
      <c r="OV308" s="379">
        <v>0</v>
      </c>
      <c r="OW308" s="379">
        <v>0</v>
      </c>
      <c r="OX308" s="473"/>
      <c r="PG308" s="473"/>
      <c r="PI308"/>
      <c r="PJ308" s="341">
        <f t="shared" si="307"/>
        <v>0</v>
      </c>
      <c r="PK308" s="473"/>
      <c r="PM308" s="473"/>
      <c r="PO308" s="473"/>
      <c r="PV308" s="473"/>
    </row>
    <row r="309" spans="1:460" s="144" customFormat="1" x14ac:dyDescent="0.2">
      <c r="A309" s="318"/>
      <c r="B309" s="318">
        <v>6</v>
      </c>
      <c r="C309" s="319">
        <f t="shared" ca="1" si="304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305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308"/>
        <v>2</v>
      </c>
      <c r="JD309" s="144">
        <v>2</v>
      </c>
      <c r="JE309" s="144">
        <v>2</v>
      </c>
      <c r="JF309" s="362">
        <f t="shared" si="309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310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311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  <c r="OU309" s="379">
        <v>0</v>
      </c>
      <c r="OV309" s="379">
        <v>0</v>
      </c>
      <c r="OW309" s="379">
        <v>0</v>
      </c>
      <c r="OX309" s="473"/>
      <c r="PG309" s="473"/>
      <c r="PJ309" s="341">
        <f t="shared" si="307"/>
        <v>0</v>
      </c>
      <c r="PK309" s="473"/>
      <c r="PM309" s="473"/>
      <c r="PO309" s="473"/>
      <c r="PV309" s="473"/>
    </row>
    <row r="310" spans="1:460" s="144" customFormat="1" x14ac:dyDescent="0.2">
      <c r="A310" s="55"/>
      <c r="B310" s="318">
        <v>7</v>
      </c>
      <c r="C310" s="319">
        <f t="shared" ca="1" si="304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305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308"/>
        <v>0</v>
      </c>
      <c r="JD310" s="144">
        <v>0</v>
      </c>
      <c r="JE310" s="144">
        <v>0</v>
      </c>
      <c r="JF310" s="362">
        <f t="shared" si="309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310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311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  <c r="OU310" s="379">
        <v>0</v>
      </c>
      <c r="OV310" s="379">
        <v>0</v>
      </c>
      <c r="OW310" s="379">
        <v>0</v>
      </c>
      <c r="OX310" s="473"/>
      <c r="PG310" s="473"/>
      <c r="PJ310" s="341">
        <f t="shared" si="307"/>
        <v>0</v>
      </c>
      <c r="PK310" s="473"/>
      <c r="PM310" s="473"/>
      <c r="PO310" s="473"/>
      <c r="PV310" s="473"/>
    </row>
    <row r="311" spans="1:460" s="144" customFormat="1" x14ac:dyDescent="0.2">
      <c r="A311" s="318"/>
      <c r="B311" s="318">
        <v>8</v>
      </c>
      <c r="C311" s="319">
        <f t="shared" ca="1" si="304"/>
        <v>1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305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308"/>
        <v>2</v>
      </c>
      <c r="JD311" s="144">
        <v>2</v>
      </c>
      <c r="JE311" s="144">
        <v>2</v>
      </c>
      <c r="JF311" s="362">
        <f t="shared" si="309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310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311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  <c r="OU311" s="144">
        <v>1</v>
      </c>
      <c r="OV311" s="473">
        <v>2</v>
      </c>
      <c r="OW311" s="144">
        <v>2</v>
      </c>
      <c r="OX311" s="473">
        <v>2</v>
      </c>
      <c r="OY311" s="341">
        <f t="shared" ref="OY311" si="312">SUM(OX311+OZ311)/2</f>
        <v>2</v>
      </c>
      <c r="OZ311" s="144">
        <v>2</v>
      </c>
      <c r="PA311" s="144">
        <v>2</v>
      </c>
      <c r="PB311" s="144">
        <v>2</v>
      </c>
      <c r="PC311" s="144">
        <v>2</v>
      </c>
      <c r="PD311" s="144">
        <v>2</v>
      </c>
      <c r="PE311" s="144">
        <v>2</v>
      </c>
      <c r="PF311" s="144">
        <v>2</v>
      </c>
      <c r="PG311" s="473">
        <v>2</v>
      </c>
      <c r="PH311" s="144">
        <v>2</v>
      </c>
      <c r="PI311" s="144">
        <v>1</v>
      </c>
      <c r="PJ311" s="341">
        <f t="shared" si="307"/>
        <v>1</v>
      </c>
      <c r="PK311" s="473">
        <v>1</v>
      </c>
      <c r="PL311" s="144">
        <v>1</v>
      </c>
      <c r="PM311" s="473">
        <v>1</v>
      </c>
      <c r="PN311" s="144">
        <v>1</v>
      </c>
      <c r="PO311" s="473">
        <v>2</v>
      </c>
      <c r="PP311" s="144">
        <v>2</v>
      </c>
      <c r="PQ311" s="144">
        <v>2</v>
      </c>
      <c r="PR311" s="144">
        <v>2</v>
      </c>
      <c r="PS311" s="144">
        <v>2</v>
      </c>
      <c r="PT311" s="144">
        <v>1</v>
      </c>
      <c r="PV311" s="473">
        <v>1</v>
      </c>
      <c r="PW311" s="144">
        <v>1</v>
      </c>
      <c r="PX311" s="144">
        <v>1</v>
      </c>
      <c r="PY311" s="144">
        <v>1</v>
      </c>
      <c r="PZ311" s="144">
        <v>1</v>
      </c>
      <c r="QA311" s="144">
        <v>1</v>
      </c>
      <c r="QB311" s="144">
        <v>2</v>
      </c>
      <c r="QC311" s="144">
        <v>1</v>
      </c>
      <c r="QD311" s="144">
        <v>1</v>
      </c>
      <c r="QE311" s="144">
        <v>1</v>
      </c>
      <c r="QF311" s="144">
        <v>1</v>
      </c>
      <c r="QG311" s="144">
        <v>1</v>
      </c>
      <c r="QH311" s="144">
        <v>1</v>
      </c>
      <c r="QI311" s="144">
        <v>1</v>
      </c>
      <c r="QJ311" s="144">
        <v>1</v>
      </c>
      <c r="QK311" s="144">
        <v>1</v>
      </c>
      <c r="QL311" s="144">
        <v>2</v>
      </c>
      <c r="QQ311" s="144">
        <v>1</v>
      </c>
      <c r="QR311" s="144">
        <v>1</v>
      </c>
    </row>
    <row r="312" spans="1:460" s="144" customFormat="1" x14ac:dyDescent="0.2">
      <c r="A312" s="55"/>
      <c r="B312" s="318">
        <v>9</v>
      </c>
      <c r="C312" s="319">
        <f t="shared" ca="1" si="304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305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308"/>
        <v>0</v>
      </c>
      <c r="JD312" s="144">
        <v>0</v>
      </c>
      <c r="JE312" s="144">
        <v>0</v>
      </c>
      <c r="JF312" s="362">
        <f t="shared" si="309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310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311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  <c r="OU312" s="379">
        <v>0</v>
      </c>
      <c r="OV312" s="379">
        <v>0</v>
      </c>
      <c r="OW312" s="379">
        <v>0</v>
      </c>
      <c r="OX312" s="473"/>
      <c r="PG312" s="473"/>
      <c r="PJ312" s="341">
        <f t="shared" si="307"/>
        <v>0</v>
      </c>
      <c r="PK312" s="473"/>
      <c r="PM312" s="473"/>
      <c r="PO312" s="473"/>
      <c r="PV312" s="473"/>
    </row>
    <row r="313" spans="1:460" s="144" customFormat="1" x14ac:dyDescent="0.2">
      <c r="A313" s="318"/>
      <c r="B313" s="318">
        <v>10</v>
      </c>
      <c r="C313" s="319">
        <f t="shared" ca="1" si="304"/>
        <v>0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305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308"/>
        <v>0</v>
      </c>
      <c r="JD313" s="144">
        <v>0</v>
      </c>
      <c r="JE313" s="144">
        <v>0</v>
      </c>
      <c r="JF313" s="362">
        <f t="shared" si="309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310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311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  <c r="OU313" s="144">
        <v>2</v>
      </c>
      <c r="OV313" s="473">
        <v>1</v>
      </c>
      <c r="OW313" s="144">
        <v>1</v>
      </c>
      <c r="OX313" s="473"/>
      <c r="PG313" s="473"/>
      <c r="PJ313" s="341">
        <f t="shared" si="307"/>
        <v>0</v>
      </c>
      <c r="PK313" s="473"/>
      <c r="PM313" s="473"/>
      <c r="PO313" s="473"/>
      <c r="PV313" s="473"/>
    </row>
    <row r="314" spans="1:460" s="144" customFormat="1" x14ac:dyDescent="0.2">
      <c r="A314" s="55"/>
      <c r="B314" s="318">
        <v>11</v>
      </c>
      <c r="C314" s="319">
        <f t="shared" ca="1" si="304"/>
        <v>0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305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308"/>
        <v>0</v>
      </c>
      <c r="JD314" s="144">
        <v>0</v>
      </c>
      <c r="JE314" s="144">
        <v>0</v>
      </c>
      <c r="JF314" s="362">
        <f t="shared" si="309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310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311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  <c r="OU314" s="379">
        <v>0</v>
      </c>
      <c r="OV314" s="379">
        <v>0</v>
      </c>
      <c r="OW314" s="379">
        <v>0</v>
      </c>
      <c r="OX314" s="473"/>
      <c r="PG314" s="473"/>
      <c r="PJ314" s="341">
        <f t="shared" si="307"/>
        <v>0</v>
      </c>
      <c r="PK314" s="473"/>
      <c r="PM314" s="473"/>
      <c r="PO314" s="473"/>
      <c r="PV314" s="473"/>
    </row>
    <row r="315" spans="1:460" s="144" customFormat="1" x14ac:dyDescent="0.2">
      <c r="A315" s="318"/>
      <c r="B315" s="318">
        <v>12</v>
      </c>
      <c r="C315" s="319">
        <f t="shared" ca="1" si="304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305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308"/>
        <v>0</v>
      </c>
      <c r="JD315" s="144">
        <v>0</v>
      </c>
      <c r="JE315" s="144">
        <v>0</v>
      </c>
      <c r="JF315" s="362">
        <f t="shared" si="309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310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311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  <c r="OU315" s="379">
        <v>0</v>
      </c>
      <c r="OV315" s="379">
        <v>0</v>
      </c>
      <c r="OW315" s="379">
        <v>0</v>
      </c>
      <c r="OX315" s="473"/>
      <c r="PG315" s="473"/>
      <c r="PJ315" s="341">
        <f t="shared" si="307"/>
        <v>0</v>
      </c>
      <c r="PK315" s="473"/>
      <c r="PM315" s="473"/>
      <c r="PO315" s="473"/>
      <c r="PV315" s="473"/>
    </row>
    <row r="316" spans="1:460" s="144" customFormat="1" x14ac:dyDescent="0.2">
      <c r="A316" s="55"/>
      <c r="B316" s="318">
        <v>13</v>
      </c>
      <c r="C316" s="319">
        <f t="shared" ca="1" si="304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305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308"/>
        <v>1</v>
      </c>
      <c r="JD316" s="144">
        <v>1</v>
      </c>
      <c r="JE316" s="144">
        <v>1</v>
      </c>
      <c r="JF316" s="362">
        <f t="shared" si="309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310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311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  <c r="OU316" s="379">
        <v>0</v>
      </c>
      <c r="OV316" s="379">
        <v>0</v>
      </c>
      <c r="OW316" s="379">
        <v>0</v>
      </c>
      <c r="OX316" s="473"/>
      <c r="PG316" s="473"/>
      <c r="PJ316" s="341">
        <f t="shared" si="307"/>
        <v>0</v>
      </c>
      <c r="PK316" s="473"/>
      <c r="PM316" s="473"/>
      <c r="PO316" s="473"/>
      <c r="PV316" s="473"/>
    </row>
    <row r="317" spans="1:460" s="144" customFormat="1" x14ac:dyDescent="0.2">
      <c r="A317" s="318"/>
      <c r="B317" s="318">
        <v>14</v>
      </c>
      <c r="C317" s="319">
        <f t="shared" ca="1" si="304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305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308"/>
        <v>0</v>
      </c>
      <c r="JD317" s="144">
        <v>0</v>
      </c>
      <c r="JE317" s="144">
        <v>0</v>
      </c>
      <c r="JF317" s="362">
        <f t="shared" si="309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310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311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  <c r="OU317" s="379">
        <v>0</v>
      </c>
      <c r="OV317" s="379">
        <v>0</v>
      </c>
      <c r="OW317" s="379">
        <v>0</v>
      </c>
      <c r="OX317" s="473"/>
      <c r="PG317" s="473"/>
      <c r="PJ317" s="341">
        <f t="shared" si="307"/>
        <v>0</v>
      </c>
      <c r="PK317" s="473"/>
      <c r="PM317" s="473"/>
      <c r="PO317" s="473"/>
      <c r="PV317" s="473"/>
    </row>
    <row r="318" spans="1:460" s="144" customFormat="1" x14ac:dyDescent="0.2">
      <c r="A318" s="55"/>
      <c r="B318" s="318">
        <v>15</v>
      </c>
      <c r="C318" s="319">
        <f t="shared" ca="1" si="304"/>
        <v>0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305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308"/>
        <v>0</v>
      </c>
      <c r="JD318" s="144">
        <v>0</v>
      </c>
      <c r="JE318" s="144">
        <v>0</v>
      </c>
      <c r="JF318" s="362">
        <f t="shared" si="309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310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311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  <c r="OU318" s="144">
        <v>1</v>
      </c>
      <c r="OV318" s="473">
        <v>1</v>
      </c>
      <c r="OW318" s="144">
        <v>1</v>
      </c>
      <c r="OX318" s="473"/>
      <c r="PG318" s="473"/>
      <c r="PJ318" s="341">
        <f t="shared" si="307"/>
        <v>0</v>
      </c>
      <c r="PK318" s="473"/>
      <c r="PM318" s="473"/>
      <c r="PO318" s="473"/>
      <c r="PV318" s="473"/>
    </row>
    <row r="319" spans="1:460" s="144" customFormat="1" x14ac:dyDescent="0.2">
      <c r="A319" s="318"/>
      <c r="B319" s="318">
        <v>16</v>
      </c>
      <c r="C319" s="319">
        <f t="shared" ca="1" si="304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305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308"/>
        <v>0</v>
      </c>
      <c r="JD319" s="144">
        <v>0</v>
      </c>
      <c r="JE319" s="144">
        <v>0</v>
      </c>
      <c r="JF319" s="362">
        <f t="shared" si="309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310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311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  <c r="OU319" s="379">
        <v>0</v>
      </c>
      <c r="OV319" s="379">
        <v>0</v>
      </c>
      <c r="OW319" s="379">
        <v>0</v>
      </c>
      <c r="OX319" s="473"/>
      <c r="PG319" s="473"/>
      <c r="PJ319" s="341">
        <f t="shared" si="307"/>
        <v>0</v>
      </c>
      <c r="PK319" s="473"/>
      <c r="PM319" s="473"/>
      <c r="PO319" s="473"/>
      <c r="PV319" s="473"/>
    </row>
    <row r="320" spans="1:460" s="144" customFormat="1" x14ac:dyDescent="0.2">
      <c r="A320" s="55"/>
      <c r="B320" s="318">
        <v>17</v>
      </c>
      <c r="C320" s="319">
        <f t="shared" ca="1" si="304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305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308"/>
        <v>0</v>
      </c>
      <c r="JD320" s="144">
        <v>0</v>
      </c>
      <c r="JE320" s="144">
        <v>0</v>
      </c>
      <c r="JF320" s="362">
        <f t="shared" si="309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310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311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  <c r="OU320" s="379">
        <v>0</v>
      </c>
      <c r="OV320" s="379">
        <v>0</v>
      </c>
      <c r="OW320" s="379">
        <v>0</v>
      </c>
      <c r="OX320" s="473"/>
      <c r="PG320" s="473"/>
      <c r="PJ320" s="341">
        <f t="shared" si="307"/>
        <v>0</v>
      </c>
      <c r="PK320" s="473"/>
      <c r="PM320" s="473"/>
      <c r="PO320" s="473"/>
      <c r="PV320" s="473"/>
    </row>
    <row r="321" spans="1:460" s="144" customFormat="1" x14ac:dyDescent="0.2">
      <c r="A321" s="318"/>
      <c r="B321" s="318">
        <v>18</v>
      </c>
      <c r="C321" s="319">
        <f t="shared" ca="1" si="304"/>
        <v>1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305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308"/>
        <v>0</v>
      </c>
      <c r="JD321" s="144">
        <v>0</v>
      </c>
      <c r="JE321" s="144">
        <v>0</v>
      </c>
      <c r="JF321" s="362">
        <f t="shared" si="309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310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311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  <c r="OU321" s="379">
        <v>0</v>
      </c>
      <c r="OV321" s="379">
        <v>0</v>
      </c>
      <c r="OW321" s="379">
        <v>0</v>
      </c>
      <c r="OX321" s="473"/>
      <c r="PG321" s="473"/>
      <c r="PJ321" s="341">
        <f t="shared" si="307"/>
        <v>0</v>
      </c>
      <c r="PK321" s="473"/>
      <c r="PM321" s="473"/>
      <c r="PO321" s="473"/>
      <c r="PV321" s="473">
        <v>1</v>
      </c>
      <c r="PW321" s="144">
        <v>1</v>
      </c>
      <c r="PX321" s="144">
        <v>1</v>
      </c>
      <c r="PY321" s="144">
        <v>1</v>
      </c>
      <c r="PZ321" s="144">
        <v>1</v>
      </c>
      <c r="QA321" s="144">
        <v>1</v>
      </c>
      <c r="QB321" s="144">
        <v>1</v>
      </c>
      <c r="QC321" s="144">
        <v>1</v>
      </c>
      <c r="QD321" s="144">
        <v>1</v>
      </c>
      <c r="QE321" s="144">
        <v>1</v>
      </c>
      <c r="QF321" s="144">
        <v>1</v>
      </c>
      <c r="QG321" s="144">
        <v>1</v>
      </c>
      <c r="QH321" s="144">
        <v>1</v>
      </c>
      <c r="QI321" s="144">
        <v>1</v>
      </c>
      <c r="QJ321" s="144">
        <v>1</v>
      </c>
      <c r="QK321" s="144">
        <v>1</v>
      </c>
      <c r="QL321" s="144">
        <v>1</v>
      </c>
      <c r="QM321" s="144">
        <v>1</v>
      </c>
      <c r="QN321" s="144">
        <v>1</v>
      </c>
      <c r="QO321" s="144">
        <v>1</v>
      </c>
      <c r="QP321" s="144">
        <v>1</v>
      </c>
      <c r="QQ321" s="144">
        <v>1</v>
      </c>
      <c r="QR321" s="144">
        <v>1</v>
      </c>
    </row>
    <row r="322" spans="1:460" s="144" customFormat="1" x14ac:dyDescent="0.2">
      <c r="A322" s="55"/>
      <c r="B322" s="318">
        <v>19</v>
      </c>
      <c r="C322" s="319">
        <f t="shared" ca="1" si="304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305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308"/>
        <v>0</v>
      </c>
      <c r="JD322" s="144">
        <v>0</v>
      </c>
      <c r="JE322" s="144">
        <v>0</v>
      </c>
      <c r="JF322" s="362">
        <f t="shared" si="309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310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311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  <c r="OU322" s="379">
        <v>0</v>
      </c>
      <c r="OV322" s="379">
        <v>0</v>
      </c>
      <c r="OW322" s="379">
        <v>0</v>
      </c>
      <c r="OX322" s="473"/>
      <c r="PG322" s="473"/>
      <c r="PJ322" s="341">
        <f t="shared" si="307"/>
        <v>0</v>
      </c>
      <c r="PK322" s="473"/>
      <c r="PM322" s="473"/>
      <c r="PO322" s="473"/>
      <c r="PV322" s="473"/>
    </row>
    <row r="323" spans="1:460" s="144" customFormat="1" x14ac:dyDescent="0.2">
      <c r="A323" s="318"/>
      <c r="B323" s="318">
        <v>20</v>
      </c>
      <c r="C323" s="319">
        <f t="shared" ca="1" si="304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305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308"/>
        <v>0</v>
      </c>
      <c r="JD323" s="144">
        <v>0</v>
      </c>
      <c r="JE323" s="144">
        <v>0</v>
      </c>
      <c r="JF323" s="362">
        <f t="shared" si="309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310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311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  <c r="OU323" s="379">
        <v>0</v>
      </c>
      <c r="OV323" s="379">
        <v>0</v>
      </c>
      <c r="OW323" s="379">
        <v>0</v>
      </c>
      <c r="OX323" s="473"/>
      <c r="PG323" s="473"/>
      <c r="PJ323" s="341">
        <f t="shared" si="307"/>
        <v>0</v>
      </c>
      <c r="PK323" s="473"/>
      <c r="PM323" s="473"/>
      <c r="PO323" s="473"/>
      <c r="PV323" s="473"/>
    </row>
    <row r="324" spans="1:460" s="144" customFormat="1" x14ac:dyDescent="0.2">
      <c r="A324" s="55"/>
      <c r="B324" s="318">
        <v>21</v>
      </c>
      <c r="C324" s="319">
        <f t="shared" ca="1" si="304"/>
        <v>0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305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308"/>
        <v>2.5</v>
      </c>
      <c r="JD324" s="144">
        <v>2</v>
      </c>
      <c r="JE324" s="144">
        <v>2</v>
      </c>
      <c r="JF324" s="362">
        <f t="shared" si="309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310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311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  <c r="OU324" s="379">
        <v>0</v>
      </c>
      <c r="OV324" s="379">
        <v>0</v>
      </c>
      <c r="OW324" s="379">
        <v>0</v>
      </c>
      <c r="OX324" s="473"/>
      <c r="PD324" s="144">
        <v>1</v>
      </c>
      <c r="PE324" s="144">
        <v>1</v>
      </c>
      <c r="PF324" s="144">
        <v>1</v>
      </c>
      <c r="PG324" s="473">
        <v>1</v>
      </c>
      <c r="PH324" s="144">
        <v>1</v>
      </c>
      <c r="PI324" s="144">
        <v>1</v>
      </c>
      <c r="PJ324" s="341">
        <f t="shared" si="307"/>
        <v>1</v>
      </c>
      <c r="PK324" s="473">
        <v>1</v>
      </c>
      <c r="PL324" s="144">
        <v>1</v>
      </c>
      <c r="PM324" s="473"/>
      <c r="PO324" s="473"/>
      <c r="PV324" s="473"/>
    </row>
    <row r="325" spans="1:460" s="144" customFormat="1" x14ac:dyDescent="0.2">
      <c r="A325" s="318"/>
      <c r="B325" s="318">
        <v>22</v>
      </c>
      <c r="C325" s="319">
        <f t="shared" ca="1" si="304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305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308"/>
        <v>0</v>
      </c>
      <c r="JD325" s="144">
        <v>0</v>
      </c>
      <c r="JE325" s="144">
        <v>0</v>
      </c>
      <c r="JF325" s="362">
        <f t="shared" si="309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310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311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  <c r="OU325" s="379">
        <v>0</v>
      </c>
      <c r="OV325" s="379">
        <v>0</v>
      </c>
      <c r="OW325" s="379">
        <v>0</v>
      </c>
      <c r="OX325" s="473">
        <v>1</v>
      </c>
      <c r="OY325" s="341">
        <f t="shared" ref="OY325" si="313">SUM(OX325+OZ325)/2</f>
        <v>1</v>
      </c>
      <c r="OZ325" s="144">
        <v>1</v>
      </c>
      <c r="PA325" s="144">
        <v>1</v>
      </c>
      <c r="PB325" s="144">
        <v>1</v>
      </c>
      <c r="PC325" s="144">
        <v>1</v>
      </c>
      <c r="PG325" s="473"/>
      <c r="PJ325" s="341">
        <f t="shared" si="307"/>
        <v>0</v>
      </c>
      <c r="PK325" s="473"/>
      <c r="PM325" s="473"/>
      <c r="PO325" s="473"/>
      <c r="PV325" s="473"/>
    </row>
    <row r="326" spans="1:460" s="144" customFormat="1" x14ac:dyDescent="0.2">
      <c r="A326" s="55"/>
      <c r="B326" s="318">
        <v>23</v>
      </c>
      <c r="C326" s="319">
        <f t="shared" ca="1" si="304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305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308"/>
        <v>0</v>
      </c>
      <c r="JD326" s="144">
        <v>0</v>
      </c>
      <c r="JE326" s="144">
        <v>0</v>
      </c>
      <c r="JF326" s="362">
        <f t="shared" si="309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310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311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  <c r="OU326" s="379">
        <v>0</v>
      </c>
      <c r="OV326" s="379">
        <v>0</v>
      </c>
      <c r="OW326" s="379">
        <v>0</v>
      </c>
      <c r="OX326" s="473"/>
      <c r="PG326" s="473"/>
      <c r="PJ326" s="341">
        <f t="shared" si="307"/>
        <v>0</v>
      </c>
      <c r="PK326" s="473"/>
      <c r="PM326" s="473"/>
      <c r="PO326" s="473"/>
      <c r="PV326" s="473"/>
    </row>
    <row r="327" spans="1:460" s="144" customFormat="1" x14ac:dyDescent="0.2">
      <c r="A327" s="318"/>
      <c r="B327" s="318">
        <v>24</v>
      </c>
      <c r="C327" s="319">
        <f t="shared" ca="1" si="304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305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308"/>
        <v>0</v>
      </c>
      <c r="JD327" s="144">
        <v>0</v>
      </c>
      <c r="JE327" s="144">
        <v>0</v>
      </c>
      <c r="JF327" s="362">
        <f t="shared" si="309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310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311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  <c r="OU327" s="379">
        <v>0</v>
      </c>
      <c r="OV327" s="379">
        <v>0</v>
      </c>
      <c r="OW327" s="379">
        <v>0</v>
      </c>
      <c r="OX327" s="473"/>
      <c r="PG327" s="473"/>
      <c r="PJ327" s="341">
        <f t="shared" si="307"/>
        <v>0</v>
      </c>
      <c r="PK327" s="473"/>
      <c r="PM327" s="473"/>
      <c r="PO327" s="473"/>
      <c r="PV327" s="473"/>
    </row>
    <row r="328" spans="1:460" x14ac:dyDescent="0.2">
      <c r="A328" s="55"/>
      <c r="B328" s="27" t="s">
        <v>45</v>
      </c>
      <c r="C328" s="174">
        <f ca="1">SUM(C304:C327)</f>
        <v>4</v>
      </c>
      <c r="D328" s="154"/>
      <c r="E328" s="154"/>
      <c r="F328" s="154"/>
      <c r="G328" s="325">
        <f t="shared" ref="G328:R328" si="314">SUM(G304:G327)</f>
        <v>31</v>
      </c>
      <c r="H328" s="325">
        <f t="shared" si="314"/>
        <v>30</v>
      </c>
      <c r="I328" s="325">
        <f t="shared" si="314"/>
        <v>31</v>
      </c>
      <c r="J328" s="325">
        <f t="shared" si="314"/>
        <v>32</v>
      </c>
      <c r="K328" s="325">
        <f t="shared" si="314"/>
        <v>31</v>
      </c>
      <c r="L328" s="325">
        <f t="shared" si="314"/>
        <v>32</v>
      </c>
      <c r="M328" s="325">
        <f t="shared" si="314"/>
        <v>34</v>
      </c>
      <c r="N328" s="325">
        <f t="shared" si="314"/>
        <v>32</v>
      </c>
      <c r="O328" s="325">
        <f t="shared" si="314"/>
        <v>32</v>
      </c>
      <c r="P328" s="325">
        <f t="shared" si="314"/>
        <v>30</v>
      </c>
      <c r="Q328" s="325">
        <f t="shared" si="314"/>
        <v>31</v>
      </c>
      <c r="R328" s="325">
        <f t="shared" si="314"/>
        <v>32</v>
      </c>
      <c r="S328" s="325">
        <f t="shared" ref="S328:CD328" si="315">SUM(S304:S327)</f>
        <v>32</v>
      </c>
      <c r="T328" s="325">
        <f t="shared" si="315"/>
        <v>29</v>
      </c>
      <c r="U328" s="325">
        <f t="shared" si="315"/>
        <v>30</v>
      </c>
      <c r="V328" s="325">
        <f t="shared" si="315"/>
        <v>29</v>
      </c>
      <c r="W328" s="325">
        <f t="shared" si="315"/>
        <v>30</v>
      </c>
      <c r="X328" s="325">
        <f t="shared" si="315"/>
        <v>31</v>
      </c>
      <c r="Y328" s="325">
        <f t="shared" si="315"/>
        <v>30</v>
      </c>
      <c r="Z328" s="325">
        <f t="shared" si="315"/>
        <v>29</v>
      </c>
      <c r="AA328" s="325">
        <f t="shared" si="315"/>
        <v>28</v>
      </c>
      <c r="AB328" s="325">
        <f t="shared" si="315"/>
        <v>28</v>
      </c>
      <c r="AC328" s="325">
        <f t="shared" si="315"/>
        <v>26</v>
      </c>
      <c r="AD328" s="325">
        <f t="shared" si="315"/>
        <v>26</v>
      </c>
      <c r="AE328" s="325">
        <f t="shared" si="315"/>
        <v>23</v>
      </c>
      <c r="AF328" s="325">
        <f t="shared" si="315"/>
        <v>23</v>
      </c>
      <c r="AG328" s="325">
        <f t="shared" si="315"/>
        <v>22</v>
      </c>
      <c r="AH328" s="325">
        <f t="shared" si="315"/>
        <v>21</v>
      </c>
      <c r="AI328" s="325">
        <f t="shared" si="315"/>
        <v>18</v>
      </c>
      <c r="AJ328" s="325">
        <f t="shared" si="315"/>
        <v>19</v>
      </c>
      <c r="AK328" s="325">
        <f t="shared" si="315"/>
        <v>25</v>
      </c>
      <c r="AL328" s="325">
        <f t="shared" si="315"/>
        <v>24</v>
      </c>
      <c r="AM328" s="325">
        <f t="shared" si="315"/>
        <v>23</v>
      </c>
      <c r="AN328" s="325">
        <f t="shared" si="315"/>
        <v>22</v>
      </c>
      <c r="AO328" s="325">
        <f t="shared" si="315"/>
        <v>24</v>
      </c>
      <c r="AP328" s="325">
        <f t="shared" si="315"/>
        <v>24</v>
      </c>
      <c r="AQ328" s="325">
        <f t="shared" si="315"/>
        <v>24</v>
      </c>
      <c r="AR328" s="325">
        <f t="shared" si="315"/>
        <v>26</v>
      </c>
      <c r="AS328" s="325">
        <f t="shared" si="315"/>
        <v>25</v>
      </c>
      <c r="AT328" s="325">
        <f t="shared" si="315"/>
        <v>26</v>
      </c>
      <c r="AU328" s="325">
        <f t="shared" si="315"/>
        <v>27</v>
      </c>
      <c r="AV328" s="325">
        <f t="shared" si="315"/>
        <v>27</v>
      </c>
      <c r="AW328" s="420">
        <f t="shared" si="315"/>
        <v>24</v>
      </c>
      <c r="AX328" s="420">
        <f t="shared" si="315"/>
        <v>25</v>
      </c>
      <c r="AY328" s="420">
        <f t="shared" si="315"/>
        <v>25</v>
      </c>
      <c r="AZ328" s="420">
        <f t="shared" si="315"/>
        <v>25</v>
      </c>
      <c r="BA328" s="420">
        <f t="shared" si="315"/>
        <v>26</v>
      </c>
      <c r="BB328" s="420">
        <f t="shared" si="315"/>
        <v>26</v>
      </c>
      <c r="BC328" s="420">
        <f t="shared" si="315"/>
        <v>26</v>
      </c>
      <c r="BD328" s="420">
        <f t="shared" si="315"/>
        <v>27</v>
      </c>
      <c r="BE328" s="420">
        <f t="shared" si="315"/>
        <v>25</v>
      </c>
      <c r="BF328" s="420">
        <f t="shared" si="315"/>
        <v>24</v>
      </c>
      <c r="BG328" s="325">
        <f t="shared" si="315"/>
        <v>24</v>
      </c>
      <c r="BH328" s="325">
        <f t="shared" si="315"/>
        <v>22</v>
      </c>
      <c r="BI328" s="325">
        <f t="shared" si="315"/>
        <v>20</v>
      </c>
      <c r="BJ328" s="325">
        <f t="shared" si="315"/>
        <v>18</v>
      </c>
      <c r="BK328" s="325">
        <f t="shared" si="315"/>
        <v>18</v>
      </c>
      <c r="BL328" s="325">
        <f t="shared" si="315"/>
        <v>17</v>
      </c>
      <c r="BM328" s="325">
        <f t="shared" si="315"/>
        <v>17</v>
      </c>
      <c r="BN328" s="325">
        <f t="shared" si="315"/>
        <v>18</v>
      </c>
      <c r="BO328" s="325">
        <f t="shared" si="315"/>
        <v>17</v>
      </c>
      <c r="BP328" s="325">
        <f t="shared" si="315"/>
        <v>20</v>
      </c>
      <c r="BQ328" s="325">
        <f t="shared" si="315"/>
        <v>18</v>
      </c>
      <c r="BR328" s="325">
        <f t="shared" si="315"/>
        <v>17</v>
      </c>
      <c r="BS328" s="325">
        <f t="shared" si="315"/>
        <v>0</v>
      </c>
      <c r="BT328" s="325">
        <f t="shared" si="315"/>
        <v>19</v>
      </c>
      <c r="BU328" s="325">
        <f t="shared" si="315"/>
        <v>19</v>
      </c>
      <c r="BV328" s="325">
        <f t="shared" si="315"/>
        <v>19</v>
      </c>
      <c r="BW328" s="325">
        <f t="shared" si="315"/>
        <v>20</v>
      </c>
      <c r="BX328" s="325">
        <f t="shared" si="315"/>
        <v>21</v>
      </c>
      <c r="BY328" s="325">
        <f t="shared" si="315"/>
        <v>20</v>
      </c>
      <c r="BZ328" s="325">
        <f t="shared" si="315"/>
        <v>23</v>
      </c>
      <c r="CA328" s="325">
        <f t="shared" si="315"/>
        <v>25</v>
      </c>
      <c r="CB328" s="325">
        <f t="shared" si="315"/>
        <v>24</v>
      </c>
      <c r="CC328" s="325">
        <f t="shared" si="315"/>
        <v>26</v>
      </c>
      <c r="CD328" s="325">
        <f t="shared" si="315"/>
        <v>25</v>
      </c>
      <c r="CE328" s="325">
        <f t="shared" ref="CE328:DQ328" si="316">SUM(CE304:CE327)</f>
        <v>23</v>
      </c>
      <c r="CF328" s="325">
        <f t="shared" si="316"/>
        <v>25</v>
      </c>
      <c r="CG328" s="325">
        <f t="shared" si="316"/>
        <v>28</v>
      </c>
      <c r="CH328" s="325">
        <f t="shared" si="316"/>
        <v>25</v>
      </c>
      <c r="CI328" s="325">
        <f t="shared" si="316"/>
        <v>25</v>
      </c>
      <c r="CJ328" s="325">
        <f t="shared" si="316"/>
        <v>24</v>
      </c>
      <c r="CK328" s="325">
        <f t="shared" si="316"/>
        <v>25</v>
      </c>
      <c r="CL328" s="325">
        <f t="shared" si="316"/>
        <v>20</v>
      </c>
      <c r="CM328" s="325">
        <f t="shared" si="316"/>
        <v>21</v>
      </c>
      <c r="CN328" s="325">
        <f t="shared" si="316"/>
        <v>22</v>
      </c>
      <c r="CO328" s="325">
        <f t="shared" si="316"/>
        <v>21</v>
      </c>
      <c r="CP328" s="325">
        <f t="shared" si="316"/>
        <v>21</v>
      </c>
      <c r="CQ328" s="325">
        <f t="shared" si="316"/>
        <v>21</v>
      </c>
      <c r="CR328" s="325">
        <f t="shared" si="316"/>
        <v>23</v>
      </c>
      <c r="CS328" s="325">
        <f t="shared" si="316"/>
        <v>25</v>
      </c>
      <c r="CT328" s="325">
        <f t="shared" si="316"/>
        <v>24</v>
      </c>
      <c r="CU328" s="325">
        <f t="shared" si="316"/>
        <v>24</v>
      </c>
      <c r="CV328" s="325">
        <f t="shared" si="316"/>
        <v>25</v>
      </c>
      <c r="CW328" s="325">
        <f t="shared" si="316"/>
        <v>25</v>
      </c>
      <c r="CX328" s="325">
        <f t="shared" si="316"/>
        <v>28</v>
      </c>
      <c r="CY328" s="325">
        <f t="shared" si="316"/>
        <v>30</v>
      </c>
      <c r="CZ328" s="325">
        <f t="shared" si="316"/>
        <v>32</v>
      </c>
      <c r="DA328" s="325">
        <f t="shared" si="316"/>
        <v>33</v>
      </c>
      <c r="DB328" s="325">
        <f t="shared" si="316"/>
        <v>34</v>
      </c>
      <c r="DC328" s="325">
        <f t="shared" si="316"/>
        <v>33</v>
      </c>
      <c r="DD328" s="325">
        <f t="shared" si="316"/>
        <v>30</v>
      </c>
      <c r="DE328" s="325">
        <f t="shared" si="316"/>
        <v>31</v>
      </c>
      <c r="DF328" s="325">
        <f t="shared" si="316"/>
        <v>30</v>
      </c>
      <c r="DG328" s="325">
        <f t="shared" si="316"/>
        <v>29</v>
      </c>
      <c r="DH328" s="325">
        <f t="shared" si="316"/>
        <v>26</v>
      </c>
      <c r="DI328" s="325">
        <f t="shared" si="316"/>
        <v>27</v>
      </c>
      <c r="DJ328" s="325">
        <f t="shared" si="316"/>
        <v>26</v>
      </c>
      <c r="DK328" s="325">
        <f t="shared" si="316"/>
        <v>25</v>
      </c>
      <c r="DL328" s="325">
        <f t="shared" si="316"/>
        <v>26</v>
      </c>
      <c r="DM328" s="325">
        <f t="shared" si="316"/>
        <v>26</v>
      </c>
      <c r="DN328" s="325">
        <f t="shared" si="316"/>
        <v>26</v>
      </c>
      <c r="DO328" s="325">
        <f t="shared" si="316"/>
        <v>27</v>
      </c>
      <c r="DP328" s="325">
        <f t="shared" si="316"/>
        <v>26</v>
      </c>
      <c r="DQ328" s="325">
        <f t="shared" si="316"/>
        <v>31</v>
      </c>
      <c r="DR328" s="396">
        <f>SUM(DR304:DR327)</f>
        <v>29</v>
      </c>
      <c r="DS328" s="325">
        <f t="shared" ref="DS328:EI328" si="317">SUM(DS304:DS327)</f>
        <v>28</v>
      </c>
      <c r="DT328" s="325">
        <f t="shared" si="317"/>
        <v>24</v>
      </c>
      <c r="DU328" s="325">
        <f t="shared" si="317"/>
        <v>19</v>
      </c>
      <c r="DV328" s="325">
        <f t="shared" si="317"/>
        <v>19</v>
      </c>
      <c r="DW328" s="325">
        <f t="shared" si="317"/>
        <v>19</v>
      </c>
      <c r="DX328" s="325">
        <f t="shared" si="317"/>
        <v>19</v>
      </c>
      <c r="DY328" s="325">
        <f t="shared" si="317"/>
        <v>18</v>
      </c>
      <c r="DZ328" s="325">
        <f t="shared" si="317"/>
        <v>20</v>
      </c>
      <c r="EA328" s="325">
        <f t="shared" si="317"/>
        <v>20</v>
      </c>
      <c r="EB328" s="325">
        <f t="shared" si="317"/>
        <v>18</v>
      </c>
      <c r="EC328" s="325">
        <f t="shared" si="317"/>
        <v>16</v>
      </c>
      <c r="ED328" s="325">
        <f t="shared" si="317"/>
        <v>17</v>
      </c>
      <c r="EE328" s="325">
        <f t="shared" si="317"/>
        <v>18</v>
      </c>
      <c r="EF328" s="325">
        <f t="shared" si="317"/>
        <v>22</v>
      </c>
      <c r="EG328" s="325">
        <f t="shared" si="317"/>
        <v>21</v>
      </c>
      <c r="EH328" s="325">
        <f t="shared" si="317"/>
        <v>21</v>
      </c>
      <c r="EI328" s="325">
        <f t="shared" si="317"/>
        <v>22</v>
      </c>
      <c r="EJ328" s="396">
        <f t="shared" ref="EJ328:EU328" si="318">SUM(EJ304:EJ327)</f>
        <v>25</v>
      </c>
      <c r="EK328" s="396">
        <f t="shared" si="318"/>
        <v>22</v>
      </c>
      <c r="EL328" s="396">
        <f t="shared" si="318"/>
        <v>21</v>
      </c>
      <c r="EM328" s="396">
        <f t="shared" si="318"/>
        <v>19</v>
      </c>
      <c r="EN328" s="396">
        <f t="shared" si="318"/>
        <v>18</v>
      </c>
      <c r="EO328" s="396">
        <f t="shared" si="318"/>
        <v>19</v>
      </c>
      <c r="EP328" s="396">
        <f t="shared" si="318"/>
        <v>13</v>
      </c>
      <c r="EQ328" s="396">
        <f t="shared" si="318"/>
        <v>11</v>
      </c>
      <c r="ER328" s="396">
        <f t="shared" si="318"/>
        <v>13</v>
      </c>
      <c r="ES328" s="396">
        <f t="shared" si="318"/>
        <v>13</v>
      </c>
      <c r="ET328" s="396">
        <f t="shared" si="318"/>
        <v>11</v>
      </c>
      <c r="EU328" s="396">
        <f t="shared" si="318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319">SUM(FB304:FB327)</f>
        <v>13</v>
      </c>
      <c r="FC328" s="396">
        <f t="shared" si="319"/>
        <v>13</v>
      </c>
      <c r="FD328" s="396">
        <f t="shared" si="319"/>
        <v>13</v>
      </c>
      <c r="FE328" s="419">
        <f t="shared" si="319"/>
        <v>13</v>
      </c>
      <c r="FF328" s="396">
        <f t="shared" si="319"/>
        <v>11</v>
      </c>
      <c r="FG328" s="396">
        <f t="shared" si="319"/>
        <v>13</v>
      </c>
      <c r="FH328" s="396">
        <f t="shared" si="319"/>
        <v>11</v>
      </c>
      <c r="FI328" s="414">
        <v>12</v>
      </c>
      <c r="FJ328" s="396">
        <f t="shared" ref="FJ328:HU328" si="320">SUM(FJ304:FJ327)</f>
        <v>11</v>
      </c>
      <c r="FK328" s="396">
        <f t="shared" si="320"/>
        <v>9</v>
      </c>
      <c r="FL328" s="396">
        <f t="shared" si="320"/>
        <v>9</v>
      </c>
      <c r="FM328" s="396">
        <f t="shared" si="320"/>
        <v>7</v>
      </c>
      <c r="FN328" s="396">
        <f t="shared" si="320"/>
        <v>7</v>
      </c>
      <c r="FO328" s="396">
        <f t="shared" si="320"/>
        <v>9</v>
      </c>
      <c r="FP328" s="396">
        <f t="shared" si="320"/>
        <v>10</v>
      </c>
      <c r="FQ328" s="396">
        <f t="shared" si="320"/>
        <v>10</v>
      </c>
      <c r="FR328" s="396">
        <f t="shared" si="320"/>
        <v>10</v>
      </c>
      <c r="FS328" s="396">
        <f t="shared" si="320"/>
        <v>10</v>
      </c>
      <c r="FT328" s="396">
        <f t="shared" si="320"/>
        <v>11</v>
      </c>
      <c r="FU328" s="396">
        <f t="shared" si="320"/>
        <v>10</v>
      </c>
      <c r="FV328" s="396">
        <f t="shared" si="320"/>
        <v>10</v>
      </c>
      <c r="FW328" s="396">
        <f t="shared" si="320"/>
        <v>11</v>
      </c>
      <c r="FX328" s="396">
        <f t="shared" si="320"/>
        <v>10</v>
      </c>
      <c r="FY328" s="396">
        <f t="shared" si="320"/>
        <v>10</v>
      </c>
      <c r="FZ328" s="396">
        <f t="shared" si="320"/>
        <v>9</v>
      </c>
      <c r="GA328" s="396">
        <f t="shared" si="320"/>
        <v>10</v>
      </c>
      <c r="GB328" s="396">
        <f t="shared" si="320"/>
        <v>11</v>
      </c>
      <c r="GC328" s="396">
        <f t="shared" si="320"/>
        <v>11</v>
      </c>
      <c r="GD328" s="396">
        <f t="shared" si="320"/>
        <v>11</v>
      </c>
      <c r="GE328" s="396">
        <f t="shared" si="320"/>
        <v>10</v>
      </c>
      <c r="GF328" s="396">
        <f t="shared" si="320"/>
        <v>14</v>
      </c>
      <c r="GG328" s="396">
        <f t="shared" si="320"/>
        <v>15</v>
      </c>
      <c r="GH328" s="396">
        <f t="shared" si="320"/>
        <v>14</v>
      </c>
      <c r="GI328" s="396">
        <f t="shared" si="320"/>
        <v>15</v>
      </c>
      <c r="GJ328" s="396">
        <f t="shared" si="320"/>
        <v>15</v>
      </c>
      <c r="GK328" s="396">
        <f t="shared" si="320"/>
        <v>14</v>
      </c>
      <c r="GL328" s="396">
        <f t="shared" si="320"/>
        <v>14</v>
      </c>
      <c r="GM328" s="396">
        <f t="shared" si="320"/>
        <v>15</v>
      </c>
      <c r="GN328" s="396">
        <f t="shared" si="320"/>
        <v>16</v>
      </c>
      <c r="GO328" s="396">
        <f t="shared" si="320"/>
        <v>20</v>
      </c>
      <c r="GP328" s="396">
        <f t="shared" si="320"/>
        <v>21</v>
      </c>
      <c r="GQ328" s="396">
        <f t="shared" si="320"/>
        <v>20</v>
      </c>
      <c r="GR328" s="396">
        <f t="shared" si="320"/>
        <v>18</v>
      </c>
      <c r="GS328" s="396">
        <f t="shared" si="320"/>
        <v>17</v>
      </c>
      <c r="GT328" s="396">
        <f t="shared" si="320"/>
        <v>18</v>
      </c>
      <c r="GU328" s="396">
        <f t="shared" si="320"/>
        <v>18</v>
      </c>
      <c r="GV328" s="396">
        <f t="shared" si="320"/>
        <v>18</v>
      </c>
      <c r="GW328" s="396">
        <f t="shared" si="320"/>
        <v>17</v>
      </c>
      <c r="GX328" s="396">
        <f t="shared" si="320"/>
        <v>18</v>
      </c>
      <c r="GY328" s="396">
        <f t="shared" si="320"/>
        <v>17</v>
      </c>
      <c r="GZ328" s="396">
        <f t="shared" si="320"/>
        <v>15</v>
      </c>
      <c r="HA328" s="396">
        <f t="shared" si="320"/>
        <v>15</v>
      </c>
      <c r="HB328" s="396">
        <f t="shared" si="320"/>
        <v>16</v>
      </c>
      <c r="HC328" s="396">
        <f t="shared" si="320"/>
        <v>14</v>
      </c>
      <c r="HD328" s="396">
        <f t="shared" si="320"/>
        <v>15</v>
      </c>
      <c r="HE328" s="396">
        <f t="shared" si="320"/>
        <v>15</v>
      </c>
      <c r="HF328" s="396">
        <f t="shared" si="320"/>
        <v>16</v>
      </c>
      <c r="HG328" s="396">
        <f t="shared" si="320"/>
        <v>15</v>
      </c>
      <c r="HH328" s="396">
        <f t="shared" si="320"/>
        <v>15</v>
      </c>
      <c r="HI328" s="396">
        <f t="shared" si="320"/>
        <v>14</v>
      </c>
      <c r="HJ328" s="396">
        <f t="shared" si="320"/>
        <v>14</v>
      </c>
      <c r="HK328" s="396">
        <f t="shared" si="320"/>
        <v>16</v>
      </c>
      <c r="HL328" s="396">
        <f t="shared" si="320"/>
        <v>18</v>
      </c>
      <c r="HM328" s="396">
        <f t="shared" si="320"/>
        <v>23</v>
      </c>
      <c r="HN328" s="396">
        <f t="shared" si="320"/>
        <v>22</v>
      </c>
      <c r="HO328" s="396">
        <f t="shared" si="320"/>
        <v>22</v>
      </c>
      <c r="HP328" s="396">
        <f t="shared" si="320"/>
        <v>20</v>
      </c>
      <c r="HQ328" s="396">
        <f t="shared" si="320"/>
        <v>22</v>
      </c>
      <c r="HR328" s="396">
        <f t="shared" si="320"/>
        <v>24</v>
      </c>
      <c r="HS328" s="396">
        <f t="shared" si="320"/>
        <v>21</v>
      </c>
      <c r="HT328" s="396">
        <f t="shared" si="320"/>
        <v>21</v>
      </c>
      <c r="HU328" s="396">
        <f t="shared" si="320"/>
        <v>20</v>
      </c>
      <c r="HV328" s="396">
        <f t="shared" ref="HV328:KG328" si="321">SUM(HV304:HV327)</f>
        <v>19</v>
      </c>
      <c r="HW328" s="396">
        <f t="shared" si="321"/>
        <v>18</v>
      </c>
      <c r="HX328" s="396">
        <f t="shared" si="321"/>
        <v>18</v>
      </c>
      <c r="HY328" s="396">
        <f t="shared" si="321"/>
        <v>15</v>
      </c>
      <c r="HZ328" s="396">
        <f t="shared" si="321"/>
        <v>16</v>
      </c>
      <c r="IA328" s="396">
        <f t="shared" si="321"/>
        <v>15</v>
      </c>
      <c r="IB328" s="396">
        <f t="shared" si="321"/>
        <v>15</v>
      </c>
      <c r="IC328" s="396">
        <f t="shared" si="321"/>
        <v>16</v>
      </c>
      <c r="ID328" s="396">
        <f t="shared" si="321"/>
        <v>15</v>
      </c>
      <c r="IE328" s="396">
        <f t="shared" si="321"/>
        <v>14</v>
      </c>
      <c r="IF328" s="396">
        <f t="shared" si="321"/>
        <v>16</v>
      </c>
      <c r="IG328" s="396">
        <f t="shared" si="321"/>
        <v>16</v>
      </c>
      <c r="IH328" s="396">
        <f t="shared" si="321"/>
        <v>14</v>
      </c>
      <c r="II328" s="396">
        <f t="shared" si="321"/>
        <v>12</v>
      </c>
      <c r="IJ328" s="396">
        <f t="shared" si="321"/>
        <v>14</v>
      </c>
      <c r="IK328" s="396">
        <f t="shared" si="321"/>
        <v>15</v>
      </c>
      <c r="IL328" s="396">
        <f t="shared" si="321"/>
        <v>12</v>
      </c>
      <c r="IM328" s="396">
        <f t="shared" si="321"/>
        <v>12</v>
      </c>
      <c r="IN328" s="442">
        <f t="shared" si="321"/>
        <v>12</v>
      </c>
      <c r="IO328" s="396">
        <f t="shared" si="321"/>
        <v>12</v>
      </c>
      <c r="IP328" s="396">
        <f t="shared" si="321"/>
        <v>13</v>
      </c>
      <c r="IQ328" s="396">
        <f t="shared" si="321"/>
        <v>13</v>
      </c>
      <c r="IR328" s="396">
        <f t="shared" si="321"/>
        <v>13</v>
      </c>
      <c r="IS328" s="396">
        <f t="shared" si="321"/>
        <v>13</v>
      </c>
      <c r="IT328" s="396">
        <f t="shared" si="321"/>
        <v>12</v>
      </c>
      <c r="IU328" s="396">
        <f t="shared" si="321"/>
        <v>12</v>
      </c>
      <c r="IV328" s="396">
        <f t="shared" si="321"/>
        <v>11</v>
      </c>
      <c r="IW328" s="396">
        <f t="shared" si="321"/>
        <v>11</v>
      </c>
      <c r="IX328" s="396">
        <f t="shared" si="321"/>
        <v>10</v>
      </c>
      <c r="IY328" s="396">
        <f t="shared" si="321"/>
        <v>11</v>
      </c>
      <c r="IZ328" s="396">
        <f t="shared" si="321"/>
        <v>10</v>
      </c>
      <c r="JA328" s="396">
        <f t="shared" si="321"/>
        <v>9</v>
      </c>
      <c r="JB328" s="396">
        <f t="shared" si="321"/>
        <v>9</v>
      </c>
      <c r="JC328" s="442">
        <f t="shared" si="321"/>
        <v>8.5</v>
      </c>
      <c r="JD328" s="396">
        <f t="shared" si="321"/>
        <v>8</v>
      </c>
      <c r="JE328" s="396">
        <f t="shared" si="321"/>
        <v>8</v>
      </c>
      <c r="JF328" s="454">
        <f t="shared" si="321"/>
        <v>8.5</v>
      </c>
      <c r="JG328" s="396">
        <f t="shared" si="321"/>
        <v>9</v>
      </c>
      <c r="JH328" s="396">
        <f t="shared" si="321"/>
        <v>9</v>
      </c>
      <c r="JI328" s="396">
        <f t="shared" si="321"/>
        <v>9</v>
      </c>
      <c r="JJ328" s="396">
        <f t="shared" si="321"/>
        <v>9</v>
      </c>
      <c r="JK328" s="396">
        <f t="shared" si="321"/>
        <v>9</v>
      </c>
      <c r="JL328" s="396">
        <f t="shared" si="321"/>
        <v>10</v>
      </c>
      <c r="JM328" s="396">
        <f t="shared" si="321"/>
        <v>9</v>
      </c>
      <c r="JN328" s="442">
        <f t="shared" si="321"/>
        <v>9</v>
      </c>
      <c r="JO328" s="396">
        <f t="shared" si="321"/>
        <v>9</v>
      </c>
      <c r="JP328" s="396">
        <f t="shared" si="321"/>
        <v>9</v>
      </c>
      <c r="JQ328" s="396">
        <f t="shared" si="321"/>
        <v>8</v>
      </c>
      <c r="JR328" s="396">
        <f t="shared" si="321"/>
        <v>9</v>
      </c>
      <c r="JS328" s="396">
        <f t="shared" si="321"/>
        <v>10</v>
      </c>
      <c r="JT328" s="396">
        <f t="shared" si="321"/>
        <v>10</v>
      </c>
      <c r="JU328" s="396">
        <f t="shared" si="321"/>
        <v>10</v>
      </c>
      <c r="JV328" s="442">
        <f t="shared" si="321"/>
        <v>10</v>
      </c>
      <c r="JW328" s="396">
        <f t="shared" si="321"/>
        <v>10</v>
      </c>
      <c r="JX328" s="396">
        <f t="shared" si="321"/>
        <v>10</v>
      </c>
      <c r="JY328" s="396">
        <f t="shared" si="321"/>
        <v>8</v>
      </c>
      <c r="JZ328" s="396">
        <f t="shared" si="321"/>
        <v>8</v>
      </c>
      <c r="KA328" s="396">
        <f t="shared" si="321"/>
        <v>7</v>
      </c>
      <c r="KB328" s="396">
        <f t="shared" si="321"/>
        <v>7</v>
      </c>
      <c r="KC328" s="396">
        <f t="shared" si="321"/>
        <v>7</v>
      </c>
      <c r="KD328" s="396">
        <f t="shared" si="321"/>
        <v>7</v>
      </c>
      <c r="KE328" s="396">
        <f t="shared" si="321"/>
        <v>7</v>
      </c>
      <c r="KF328" s="396">
        <f t="shared" si="321"/>
        <v>6</v>
      </c>
      <c r="KG328" s="396">
        <f t="shared" si="321"/>
        <v>5</v>
      </c>
      <c r="KH328" s="396">
        <f t="shared" ref="KH328:MS328" si="322">SUM(KH304:KH327)</f>
        <v>5</v>
      </c>
      <c r="KI328" s="396">
        <f t="shared" si="322"/>
        <v>6</v>
      </c>
      <c r="KJ328" s="396">
        <f t="shared" si="322"/>
        <v>6</v>
      </c>
      <c r="KK328" s="396">
        <f t="shared" si="322"/>
        <v>5</v>
      </c>
      <c r="KL328" s="396">
        <f t="shared" si="322"/>
        <v>5</v>
      </c>
      <c r="KM328" s="396">
        <f t="shared" si="322"/>
        <v>5</v>
      </c>
      <c r="KN328" s="396">
        <f t="shared" si="322"/>
        <v>5</v>
      </c>
      <c r="KO328" s="396">
        <f t="shared" si="322"/>
        <v>5</v>
      </c>
      <c r="KP328" s="396">
        <f t="shared" si="322"/>
        <v>7</v>
      </c>
      <c r="KQ328" s="396">
        <f t="shared" si="322"/>
        <v>7</v>
      </c>
      <c r="KR328" s="396">
        <f t="shared" si="322"/>
        <v>8</v>
      </c>
      <c r="KS328" s="396">
        <f t="shared" si="322"/>
        <v>8</v>
      </c>
      <c r="KT328" s="396">
        <f t="shared" si="322"/>
        <v>7</v>
      </c>
      <c r="KU328" s="396">
        <f t="shared" si="322"/>
        <v>9</v>
      </c>
      <c r="KV328" s="396">
        <f t="shared" si="322"/>
        <v>10</v>
      </c>
      <c r="KW328" s="396">
        <f t="shared" si="322"/>
        <v>10</v>
      </c>
      <c r="KX328" s="396">
        <f t="shared" si="322"/>
        <v>10</v>
      </c>
      <c r="KY328" s="396">
        <f t="shared" si="322"/>
        <v>11</v>
      </c>
      <c r="KZ328" s="396">
        <f t="shared" si="322"/>
        <v>9</v>
      </c>
      <c r="LA328" s="396">
        <f t="shared" si="322"/>
        <v>8</v>
      </c>
      <c r="LB328" s="396">
        <f t="shared" si="322"/>
        <v>9</v>
      </c>
      <c r="LC328" s="396">
        <f t="shared" si="322"/>
        <v>9</v>
      </c>
      <c r="LD328" s="396">
        <f t="shared" si="322"/>
        <v>9</v>
      </c>
      <c r="LE328" s="396">
        <f t="shared" si="322"/>
        <v>9</v>
      </c>
      <c r="LF328" s="396">
        <f t="shared" si="322"/>
        <v>10</v>
      </c>
      <c r="LG328" s="396">
        <f t="shared" si="322"/>
        <v>10</v>
      </c>
      <c r="LH328" s="396">
        <f t="shared" si="322"/>
        <v>8</v>
      </c>
      <c r="LI328" s="396">
        <f t="shared" si="322"/>
        <v>8</v>
      </c>
      <c r="LJ328" s="396">
        <f t="shared" si="322"/>
        <v>7</v>
      </c>
      <c r="LK328" s="396">
        <f t="shared" si="322"/>
        <v>7</v>
      </c>
      <c r="LL328" s="396">
        <f t="shared" si="322"/>
        <v>5</v>
      </c>
      <c r="LM328" s="396">
        <f t="shared" si="322"/>
        <v>5</v>
      </c>
      <c r="LN328" s="396">
        <f t="shared" si="322"/>
        <v>5</v>
      </c>
      <c r="LO328" s="396">
        <f t="shared" si="322"/>
        <v>5</v>
      </c>
      <c r="LP328" s="396">
        <f t="shared" si="322"/>
        <v>4</v>
      </c>
      <c r="LQ328" s="396">
        <f t="shared" si="322"/>
        <v>5</v>
      </c>
      <c r="LR328" s="396">
        <f t="shared" si="322"/>
        <v>6</v>
      </c>
      <c r="LS328" s="396">
        <f t="shared" si="322"/>
        <v>6</v>
      </c>
      <c r="LT328" s="396">
        <f t="shared" si="322"/>
        <v>6</v>
      </c>
      <c r="LU328" s="396">
        <f t="shared" si="322"/>
        <v>6</v>
      </c>
      <c r="LV328" s="396">
        <f t="shared" si="322"/>
        <v>5</v>
      </c>
      <c r="LW328" s="396">
        <f t="shared" si="322"/>
        <v>5</v>
      </c>
      <c r="LX328" s="396">
        <f t="shared" si="322"/>
        <v>5</v>
      </c>
      <c r="LY328" s="396">
        <f t="shared" si="322"/>
        <v>5</v>
      </c>
      <c r="LZ328" s="396">
        <f t="shared" si="322"/>
        <v>6</v>
      </c>
      <c r="MA328" s="396">
        <f t="shared" si="322"/>
        <v>8</v>
      </c>
      <c r="MB328" s="396">
        <f t="shared" si="322"/>
        <v>8</v>
      </c>
      <c r="MC328" s="396">
        <f t="shared" si="322"/>
        <v>8</v>
      </c>
      <c r="MD328" s="396">
        <f t="shared" si="322"/>
        <v>6</v>
      </c>
      <c r="ME328" s="396">
        <f t="shared" si="322"/>
        <v>6</v>
      </c>
      <c r="MF328" s="396">
        <f t="shared" si="322"/>
        <v>5</v>
      </c>
      <c r="MG328" s="396">
        <f t="shared" si="322"/>
        <v>5</v>
      </c>
      <c r="MH328" s="396">
        <f t="shared" si="322"/>
        <v>5</v>
      </c>
      <c r="MI328" s="396">
        <f t="shared" si="322"/>
        <v>6</v>
      </c>
      <c r="MJ328" s="396">
        <f t="shared" si="322"/>
        <v>6</v>
      </c>
      <c r="MK328" s="396">
        <f t="shared" si="322"/>
        <v>6</v>
      </c>
      <c r="ML328" s="396">
        <f t="shared" si="322"/>
        <v>6</v>
      </c>
      <c r="MM328" s="396">
        <f t="shared" si="322"/>
        <v>6</v>
      </c>
      <c r="MN328" s="396">
        <f t="shared" si="322"/>
        <v>5</v>
      </c>
      <c r="MO328" s="396">
        <f t="shared" si="322"/>
        <v>6</v>
      </c>
      <c r="MP328" s="396">
        <f t="shared" ref="MP328" si="323">SUM(MP304:MP327)</f>
        <v>6</v>
      </c>
      <c r="MQ328" s="396">
        <f t="shared" si="322"/>
        <v>6</v>
      </c>
      <c r="MR328" s="396">
        <f t="shared" si="322"/>
        <v>6</v>
      </c>
      <c r="MS328" s="396">
        <f t="shared" si="322"/>
        <v>6</v>
      </c>
      <c r="MT328" s="396">
        <f t="shared" ref="MT328:PE328" si="324">SUM(MT304:MT327)</f>
        <v>6</v>
      </c>
      <c r="MU328" s="396">
        <f t="shared" si="324"/>
        <v>5</v>
      </c>
      <c r="MV328" s="396">
        <f t="shared" si="324"/>
        <v>5</v>
      </c>
      <c r="MW328" s="396">
        <f t="shared" si="324"/>
        <v>5</v>
      </c>
      <c r="MX328" s="396">
        <f t="shared" si="324"/>
        <v>5</v>
      </c>
      <c r="MY328" s="396">
        <f t="shared" si="324"/>
        <v>5</v>
      </c>
      <c r="MZ328" s="396">
        <f t="shared" si="324"/>
        <v>6</v>
      </c>
      <c r="NA328" s="396">
        <f t="shared" si="324"/>
        <v>6</v>
      </c>
      <c r="NB328" s="396">
        <f t="shared" si="324"/>
        <v>5</v>
      </c>
      <c r="NC328" s="396">
        <f t="shared" si="324"/>
        <v>5</v>
      </c>
      <c r="ND328" s="396">
        <f t="shared" si="324"/>
        <v>5</v>
      </c>
      <c r="NE328" s="396">
        <f t="shared" si="324"/>
        <v>4</v>
      </c>
      <c r="NF328" s="396">
        <f t="shared" si="324"/>
        <v>4</v>
      </c>
      <c r="NG328" s="396">
        <f t="shared" si="324"/>
        <v>4</v>
      </c>
      <c r="NH328" s="396">
        <f t="shared" si="324"/>
        <v>4</v>
      </c>
      <c r="NI328" s="396">
        <f t="shared" si="324"/>
        <v>4</v>
      </c>
      <c r="NJ328" s="396">
        <f t="shared" si="324"/>
        <v>4</v>
      </c>
      <c r="NK328" s="396">
        <f t="shared" si="324"/>
        <v>6</v>
      </c>
      <c r="NL328" s="396">
        <f t="shared" si="324"/>
        <v>7</v>
      </c>
      <c r="NM328" s="396">
        <f t="shared" si="324"/>
        <v>7</v>
      </c>
      <c r="NN328" s="396">
        <f t="shared" si="324"/>
        <v>8</v>
      </c>
      <c r="NO328" s="396">
        <f t="shared" si="324"/>
        <v>8</v>
      </c>
      <c r="NP328" s="396">
        <f t="shared" si="324"/>
        <v>9</v>
      </c>
      <c r="NQ328" s="396">
        <f t="shared" si="324"/>
        <v>8</v>
      </c>
      <c r="NR328" s="396">
        <f t="shared" si="324"/>
        <v>7</v>
      </c>
      <c r="NS328" s="396">
        <f t="shared" si="324"/>
        <v>7</v>
      </c>
      <c r="NT328" s="396">
        <f t="shared" si="324"/>
        <v>6</v>
      </c>
      <c r="NU328" s="396">
        <f t="shared" si="324"/>
        <v>7</v>
      </c>
      <c r="NV328" s="396">
        <f t="shared" si="324"/>
        <v>6</v>
      </c>
      <c r="NW328" s="396">
        <f t="shared" si="324"/>
        <v>6</v>
      </c>
      <c r="NX328" s="396">
        <f t="shared" si="324"/>
        <v>7</v>
      </c>
      <c r="NY328" s="396">
        <f t="shared" si="324"/>
        <v>5</v>
      </c>
      <c r="NZ328" s="396">
        <f t="shared" si="324"/>
        <v>6</v>
      </c>
      <c r="OA328" s="396">
        <f t="shared" si="324"/>
        <v>6</v>
      </c>
      <c r="OB328" s="396">
        <f t="shared" si="324"/>
        <v>5</v>
      </c>
      <c r="OC328" s="396">
        <f t="shared" si="324"/>
        <v>5</v>
      </c>
      <c r="OD328" s="396">
        <f t="shared" si="324"/>
        <v>5</v>
      </c>
      <c r="OE328" s="396">
        <f t="shared" si="324"/>
        <v>5</v>
      </c>
      <c r="OF328" s="396">
        <f t="shared" si="324"/>
        <v>5</v>
      </c>
      <c r="OG328" s="396">
        <f t="shared" si="324"/>
        <v>7</v>
      </c>
      <c r="OH328" s="396">
        <f t="shared" si="324"/>
        <v>7</v>
      </c>
      <c r="OI328" s="396">
        <f t="shared" si="324"/>
        <v>7</v>
      </c>
      <c r="OJ328" s="396">
        <f t="shared" si="324"/>
        <v>8</v>
      </c>
      <c r="OK328" s="396">
        <f t="shared" si="324"/>
        <v>8</v>
      </c>
      <c r="OL328" s="396">
        <f t="shared" si="324"/>
        <v>8</v>
      </c>
      <c r="OM328" s="396">
        <f t="shared" si="324"/>
        <v>7</v>
      </c>
      <c r="ON328" s="396">
        <f t="shared" si="324"/>
        <v>6</v>
      </c>
      <c r="OO328" s="396">
        <f t="shared" si="324"/>
        <v>7</v>
      </c>
      <c r="OP328" s="396">
        <f t="shared" si="324"/>
        <v>7</v>
      </c>
      <c r="OQ328" s="396">
        <f t="shared" si="324"/>
        <v>8</v>
      </c>
      <c r="OR328" s="396">
        <f t="shared" si="324"/>
        <v>7</v>
      </c>
      <c r="OS328" s="396">
        <f t="shared" si="324"/>
        <v>7</v>
      </c>
      <c r="OT328" s="396">
        <f t="shared" si="324"/>
        <v>7</v>
      </c>
      <c r="OU328" s="396">
        <f t="shared" si="324"/>
        <v>7</v>
      </c>
      <c r="OV328" s="396">
        <f t="shared" si="324"/>
        <v>7</v>
      </c>
      <c r="OW328" s="396">
        <f t="shared" si="324"/>
        <v>7</v>
      </c>
      <c r="OX328" s="396">
        <f t="shared" si="324"/>
        <v>6</v>
      </c>
      <c r="OY328" s="396">
        <f t="shared" si="324"/>
        <v>5</v>
      </c>
      <c r="OZ328" s="396">
        <f t="shared" si="324"/>
        <v>4</v>
      </c>
      <c r="PA328" s="396">
        <f t="shared" si="324"/>
        <v>4</v>
      </c>
      <c r="PB328" s="396">
        <f t="shared" si="324"/>
        <v>5</v>
      </c>
      <c r="PC328" s="396">
        <f t="shared" si="324"/>
        <v>5</v>
      </c>
      <c r="PD328" s="396">
        <f t="shared" si="324"/>
        <v>5</v>
      </c>
      <c r="PE328" s="396">
        <f t="shared" si="324"/>
        <v>5</v>
      </c>
      <c r="PF328" s="396">
        <f t="shared" ref="PF328:PT328" si="325">SUM(PF304:PF327)</f>
        <v>5</v>
      </c>
      <c r="PG328" s="396">
        <f t="shared" si="325"/>
        <v>5</v>
      </c>
      <c r="PH328" s="396">
        <f t="shared" si="325"/>
        <v>5</v>
      </c>
      <c r="PI328" s="396">
        <f>SUM(PI305:PI327)</f>
        <v>2</v>
      </c>
      <c r="PJ328" s="396">
        <f t="shared" si="325"/>
        <v>4</v>
      </c>
      <c r="PK328" s="396">
        <f t="shared" si="325"/>
        <v>4</v>
      </c>
      <c r="PL328" s="396">
        <f t="shared" si="325"/>
        <v>3</v>
      </c>
      <c r="PM328" s="396">
        <f t="shared" si="325"/>
        <v>2</v>
      </c>
      <c r="PN328" s="396">
        <f t="shared" si="325"/>
        <v>2</v>
      </c>
      <c r="PO328" s="396">
        <f t="shared" si="325"/>
        <v>3</v>
      </c>
      <c r="PP328" s="396">
        <f t="shared" si="325"/>
        <v>3</v>
      </c>
      <c r="PQ328" s="396">
        <f t="shared" si="325"/>
        <v>3</v>
      </c>
      <c r="PR328" s="396">
        <f t="shared" si="325"/>
        <v>3</v>
      </c>
      <c r="PS328" s="396">
        <f t="shared" si="325"/>
        <v>3</v>
      </c>
      <c r="PT328" s="396">
        <f t="shared" si="325"/>
        <v>2</v>
      </c>
      <c r="PU328" s="478">
        <f t="shared" ref="PU328:QA328" si="326">SUM(PU304:PU327)</f>
        <v>1</v>
      </c>
      <c r="PV328" s="478">
        <f t="shared" si="326"/>
        <v>4</v>
      </c>
      <c r="PW328" s="478">
        <f t="shared" si="326"/>
        <v>4</v>
      </c>
      <c r="PX328" s="478">
        <f t="shared" si="326"/>
        <v>4</v>
      </c>
      <c r="PY328" s="478">
        <f t="shared" si="326"/>
        <v>4</v>
      </c>
      <c r="PZ328" s="478">
        <f t="shared" si="326"/>
        <v>4</v>
      </c>
      <c r="QA328" s="478">
        <f t="shared" si="326"/>
        <v>4</v>
      </c>
      <c r="QB328" s="478">
        <f>SUM(QB304:QB327)</f>
        <v>4</v>
      </c>
      <c r="QC328" s="478">
        <f>SUM(QC304:QC327)</f>
        <v>3</v>
      </c>
      <c r="QD328" s="478">
        <f>SUM(QD304:QD327)</f>
        <v>3</v>
      </c>
      <c r="QE328" s="478">
        <f>SUM(QE303:QE327)</f>
        <v>3</v>
      </c>
      <c r="QF328" s="478">
        <f>SUM(QF304:QF327)</f>
        <v>3</v>
      </c>
      <c r="QG328" s="478">
        <f>SUM(QG304:QG327)</f>
        <v>3</v>
      </c>
      <c r="QH328" s="478">
        <f>SUM(QH303:QH327)</f>
        <v>3</v>
      </c>
      <c r="QI328">
        <v>3</v>
      </c>
      <c r="QJ328">
        <v>3</v>
      </c>
      <c r="QK328">
        <v>3</v>
      </c>
      <c r="QL328">
        <v>4</v>
      </c>
      <c r="QM328">
        <v>2</v>
      </c>
      <c r="QN328">
        <v>2</v>
      </c>
      <c r="QO328">
        <v>2</v>
      </c>
      <c r="QP328">
        <v>2</v>
      </c>
      <c r="QQ328">
        <v>3</v>
      </c>
      <c r="QR328">
        <f>SUM(QR304:QR327)</f>
        <v>4</v>
      </c>
    </row>
    <row r="329" spans="1:460" s="144" customFormat="1" x14ac:dyDescent="0.2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460" s="144" customFormat="1" x14ac:dyDescent="0.2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460" x14ac:dyDescent="0.2">
      <c r="B331" s="1">
        <v>1</v>
      </c>
      <c r="C331" s="166">
        <f t="shared" ref="C331:C354" ca="1" si="327">OFFSET($F$330,$B331,$E$4)</f>
        <v>0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328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  <c r="OU331" s="471">
        <v>0</v>
      </c>
      <c r="OV331" s="471">
        <v>0</v>
      </c>
      <c r="OW331" s="471">
        <v>0</v>
      </c>
      <c r="OX331" s="471">
        <v>0</v>
      </c>
      <c r="OY331" s="471">
        <v>0</v>
      </c>
      <c r="OZ331" s="471">
        <v>0</v>
      </c>
      <c r="PJ331" s="341">
        <f t="shared" ref="PJ331:PJ353" si="329">SUM(PI331+PK331)/2</f>
        <v>0</v>
      </c>
      <c r="PL331">
        <v>1</v>
      </c>
      <c r="PM331" s="473">
        <v>1</v>
      </c>
      <c r="PN331">
        <v>2</v>
      </c>
      <c r="PO331" s="473">
        <v>1</v>
      </c>
      <c r="PP331">
        <v>1</v>
      </c>
      <c r="PQ331">
        <v>1</v>
      </c>
      <c r="PR331">
        <v>1</v>
      </c>
      <c r="PS331">
        <v>1</v>
      </c>
      <c r="PT331">
        <v>1</v>
      </c>
      <c r="PU331">
        <v>1</v>
      </c>
      <c r="PV331" s="473">
        <v>1</v>
      </c>
      <c r="QA331" s="473"/>
    </row>
    <row r="332" spans="1:460" x14ac:dyDescent="0.2">
      <c r="A332" s="55"/>
      <c r="B332" s="1">
        <v>2</v>
      </c>
      <c r="C332" s="166">
        <f t="shared" ca="1" si="327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328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330">(JB332+JD332)/2</f>
        <v>0</v>
      </c>
      <c r="JD332">
        <v>0</v>
      </c>
      <c r="JE332">
        <v>0</v>
      </c>
      <c r="JF332" s="362">
        <f t="shared" ref="JF332:JF354" si="331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332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333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  <c r="OU332" s="471">
        <v>0</v>
      </c>
      <c r="OV332" s="471">
        <v>0</v>
      </c>
      <c r="OW332" s="471">
        <v>0</v>
      </c>
      <c r="OX332" s="471">
        <v>0</v>
      </c>
      <c r="OY332" s="471">
        <v>0</v>
      </c>
      <c r="OZ332" s="471">
        <v>0</v>
      </c>
      <c r="PJ332" s="341">
        <f t="shared" si="329"/>
        <v>0</v>
      </c>
      <c r="PM332" s="473"/>
      <c r="PO332" s="473"/>
      <c r="PV332" s="473"/>
      <c r="QA332" s="473"/>
    </row>
    <row r="333" spans="1:460" x14ac:dyDescent="0.2">
      <c r="B333" s="1">
        <v>3</v>
      </c>
      <c r="C333" s="166">
        <f t="shared" ca="1" si="327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328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330"/>
        <v>0</v>
      </c>
      <c r="JD333">
        <v>0</v>
      </c>
      <c r="JE333">
        <v>0</v>
      </c>
      <c r="JF333" s="362">
        <f t="shared" si="331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332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333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  <c r="OU333" s="471">
        <v>0</v>
      </c>
      <c r="OV333" s="471">
        <v>0</v>
      </c>
      <c r="OW333" s="471">
        <v>0</v>
      </c>
      <c r="OX333" s="471">
        <v>0</v>
      </c>
      <c r="OY333" s="471">
        <v>0</v>
      </c>
      <c r="OZ333" s="471">
        <v>0</v>
      </c>
      <c r="PJ333" s="341">
        <f t="shared" si="329"/>
        <v>0</v>
      </c>
      <c r="PM333" s="473"/>
      <c r="PO333" s="473"/>
      <c r="PV333" s="473"/>
      <c r="QA333" s="473"/>
    </row>
    <row r="334" spans="1:460" x14ac:dyDescent="0.2">
      <c r="A334" s="55"/>
      <c r="B334" s="1">
        <v>4</v>
      </c>
      <c r="C334" s="166">
        <f t="shared" ca="1" si="327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328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330"/>
        <v>0</v>
      </c>
      <c r="JD334">
        <v>0</v>
      </c>
      <c r="JE334">
        <v>0</v>
      </c>
      <c r="JF334" s="362">
        <f t="shared" si="331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332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333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  <c r="OU334" s="471">
        <v>0</v>
      </c>
      <c r="OV334" s="471">
        <v>0</v>
      </c>
      <c r="OW334" s="471">
        <v>0</v>
      </c>
      <c r="OX334" s="471">
        <v>0</v>
      </c>
      <c r="OY334" s="471">
        <v>0</v>
      </c>
      <c r="OZ334" s="471">
        <v>0</v>
      </c>
      <c r="PJ334" s="341">
        <f t="shared" si="329"/>
        <v>0</v>
      </c>
      <c r="PM334" s="473"/>
      <c r="PO334" s="473"/>
      <c r="PV334" s="473"/>
      <c r="QA334" s="473"/>
    </row>
    <row r="335" spans="1:460" s="144" customFormat="1" x14ac:dyDescent="0.2">
      <c r="A335" s="318"/>
      <c r="B335" s="318">
        <v>5</v>
      </c>
      <c r="C335" s="319">
        <f t="shared" ca="1" si="327"/>
        <v>1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328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330"/>
        <v>0</v>
      </c>
      <c r="JD335" s="144">
        <v>0</v>
      </c>
      <c r="JE335" s="144">
        <v>0</v>
      </c>
      <c r="JF335" s="362">
        <f t="shared" si="331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332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333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  <c r="OU335" s="471">
        <v>0</v>
      </c>
      <c r="OV335" s="471">
        <v>0</v>
      </c>
      <c r="OW335" s="471">
        <v>0</v>
      </c>
      <c r="OX335" s="471">
        <v>0</v>
      </c>
      <c r="OY335" s="471">
        <v>0</v>
      </c>
      <c r="OZ335" s="471">
        <v>0</v>
      </c>
      <c r="PJ335" s="341">
        <f t="shared" si="329"/>
        <v>0.5</v>
      </c>
      <c r="PK335" s="144">
        <v>1</v>
      </c>
      <c r="PM335" s="473"/>
      <c r="PO335" s="473"/>
      <c r="PV335" s="473"/>
      <c r="PY335" s="144">
        <v>1</v>
      </c>
      <c r="PZ335" s="144">
        <v>1</v>
      </c>
      <c r="QA335" s="473">
        <v>1</v>
      </c>
      <c r="QB335" s="144">
        <v>1</v>
      </c>
      <c r="QC335" s="144">
        <v>1</v>
      </c>
      <c r="QD335" s="144">
        <v>1</v>
      </c>
      <c r="QE335" s="144">
        <v>1</v>
      </c>
      <c r="QF335" s="144">
        <v>1</v>
      </c>
      <c r="QG335" s="144">
        <v>1</v>
      </c>
      <c r="QJ335" s="144">
        <v>1</v>
      </c>
      <c r="QK335" s="144">
        <v>1</v>
      </c>
      <c r="QL335" s="144">
        <v>1</v>
      </c>
      <c r="QM335" s="144">
        <v>1</v>
      </c>
      <c r="QN335" s="144">
        <v>1</v>
      </c>
      <c r="QO335" s="144">
        <v>2</v>
      </c>
      <c r="QP335" s="144">
        <v>2</v>
      </c>
      <c r="QQ335" s="144">
        <v>1</v>
      </c>
      <c r="QR335" s="144">
        <v>1</v>
      </c>
    </row>
    <row r="336" spans="1:460" s="144" customFormat="1" x14ac:dyDescent="0.2">
      <c r="A336" s="55"/>
      <c r="B336" s="318">
        <v>6</v>
      </c>
      <c r="C336" s="319">
        <f t="shared" ca="1" si="327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328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330"/>
        <v>1</v>
      </c>
      <c r="JD336" s="144">
        <v>1</v>
      </c>
      <c r="JE336" s="144">
        <v>1</v>
      </c>
      <c r="JF336" s="362">
        <f t="shared" si="331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332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333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  <c r="OU336" s="471">
        <v>0</v>
      </c>
      <c r="OV336" s="471">
        <v>0</v>
      </c>
      <c r="OW336" s="471">
        <v>0</v>
      </c>
      <c r="OX336" s="471">
        <v>0</v>
      </c>
      <c r="OY336" s="471">
        <v>0</v>
      </c>
      <c r="OZ336" s="471">
        <v>0</v>
      </c>
      <c r="PJ336" s="341">
        <f t="shared" si="329"/>
        <v>0</v>
      </c>
      <c r="PM336" s="473"/>
      <c r="PO336" s="473"/>
      <c r="PV336" s="473"/>
      <c r="QA336" s="473"/>
    </row>
    <row r="337" spans="1:460" s="144" customFormat="1" x14ac:dyDescent="0.2">
      <c r="A337" s="318"/>
      <c r="B337" s="318">
        <v>7</v>
      </c>
      <c r="C337" s="319">
        <f t="shared" ca="1" si="327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328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330"/>
        <v>0</v>
      </c>
      <c r="JD337" s="144">
        <v>0</v>
      </c>
      <c r="JE337" s="144">
        <v>0</v>
      </c>
      <c r="JF337" s="362">
        <f t="shared" si="331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332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333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  <c r="OU337" s="471">
        <v>0</v>
      </c>
      <c r="OV337" s="471">
        <v>0</v>
      </c>
      <c r="OW337" s="471">
        <v>0</v>
      </c>
      <c r="OX337" s="471">
        <v>0</v>
      </c>
      <c r="OY337" s="471">
        <v>0</v>
      </c>
      <c r="OZ337" s="471">
        <v>0</v>
      </c>
      <c r="PJ337" s="341">
        <f t="shared" si="329"/>
        <v>0</v>
      </c>
      <c r="PM337" s="473"/>
      <c r="PO337" s="473"/>
      <c r="PV337" s="473"/>
      <c r="QA337" s="473"/>
    </row>
    <row r="338" spans="1:460" s="144" customFormat="1" x14ac:dyDescent="0.2">
      <c r="A338" s="55"/>
      <c r="B338" s="318">
        <v>8</v>
      </c>
      <c r="C338" s="319">
        <f t="shared" ca="1" si="327"/>
        <v>0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328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330"/>
        <v>0</v>
      </c>
      <c r="JD338" s="144">
        <v>0</v>
      </c>
      <c r="JE338" s="144">
        <v>0</v>
      </c>
      <c r="JF338" s="362">
        <f t="shared" si="331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332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333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  <c r="OU338" s="471">
        <v>0</v>
      </c>
      <c r="OV338" s="471">
        <v>0</v>
      </c>
      <c r="OW338" s="471">
        <v>0</v>
      </c>
      <c r="OX338" s="471">
        <v>0</v>
      </c>
      <c r="OY338" s="471">
        <v>0</v>
      </c>
      <c r="OZ338" s="471">
        <v>0</v>
      </c>
      <c r="PJ338" s="341">
        <f t="shared" si="329"/>
        <v>0</v>
      </c>
      <c r="PM338" s="473"/>
      <c r="PO338" s="473">
        <v>1</v>
      </c>
      <c r="PP338" s="144">
        <v>1</v>
      </c>
      <c r="PV338" s="473"/>
      <c r="QA338" s="473"/>
    </row>
    <row r="339" spans="1:460" s="144" customFormat="1" x14ac:dyDescent="0.2">
      <c r="A339" s="318"/>
      <c r="B339" s="318">
        <v>9</v>
      </c>
      <c r="C339" s="319">
        <f t="shared" ca="1" si="327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328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330"/>
        <v>0</v>
      </c>
      <c r="JD339" s="144">
        <v>0</v>
      </c>
      <c r="JE339" s="144">
        <v>0</v>
      </c>
      <c r="JF339" s="362">
        <f t="shared" si="331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332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333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  <c r="OU339" s="471">
        <v>0</v>
      </c>
      <c r="OV339" s="471">
        <v>0</v>
      </c>
      <c r="OW339" s="471">
        <v>0</v>
      </c>
      <c r="OX339" s="471">
        <v>0</v>
      </c>
      <c r="OY339" s="471">
        <v>0</v>
      </c>
      <c r="OZ339" s="471">
        <v>0</v>
      </c>
      <c r="PJ339" s="341">
        <f t="shared" si="329"/>
        <v>0</v>
      </c>
      <c r="PM339" s="473"/>
      <c r="PO339" s="473"/>
      <c r="PV339" s="473"/>
      <c r="QA339" s="473"/>
    </row>
    <row r="340" spans="1:460" s="144" customFormat="1" x14ac:dyDescent="0.2">
      <c r="A340" s="55"/>
      <c r="B340" s="318">
        <v>10</v>
      </c>
      <c r="C340" s="319">
        <f t="shared" ca="1" si="327"/>
        <v>0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328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330"/>
        <v>0.5</v>
      </c>
      <c r="JD340" s="144">
        <v>0</v>
      </c>
      <c r="JE340" s="144">
        <v>0</v>
      </c>
      <c r="JF340" s="362">
        <f t="shared" si="331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332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333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  <c r="OU340" s="144">
        <v>1</v>
      </c>
      <c r="OV340" s="144">
        <v>1</v>
      </c>
      <c r="OW340" s="144">
        <v>1</v>
      </c>
      <c r="OX340" s="144">
        <v>1</v>
      </c>
      <c r="OY340" s="144">
        <v>1</v>
      </c>
      <c r="OZ340" s="471">
        <v>0</v>
      </c>
      <c r="PJ340" s="341">
        <f t="shared" si="329"/>
        <v>0</v>
      </c>
      <c r="PM340" s="473"/>
      <c r="PO340" s="473"/>
      <c r="PV340" s="473"/>
      <c r="QA340" s="473"/>
    </row>
    <row r="341" spans="1:460" s="144" customFormat="1" x14ac:dyDescent="0.2">
      <c r="A341" s="318"/>
      <c r="B341" s="318">
        <v>11</v>
      </c>
      <c r="C341" s="319">
        <f t="shared" ca="1" si="327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328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330"/>
        <v>0</v>
      </c>
      <c r="JD341" s="144">
        <v>0</v>
      </c>
      <c r="JE341" s="144">
        <v>0</v>
      </c>
      <c r="JF341" s="362">
        <f t="shared" si="331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332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333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  <c r="OU341" s="471">
        <v>0</v>
      </c>
      <c r="OV341" s="471">
        <v>0</v>
      </c>
      <c r="OW341" s="471">
        <v>0</v>
      </c>
      <c r="OX341" s="471">
        <v>0</v>
      </c>
      <c r="OY341" s="471">
        <v>0</v>
      </c>
      <c r="OZ341" s="471">
        <v>0</v>
      </c>
      <c r="PJ341" s="341">
        <f t="shared" si="329"/>
        <v>0</v>
      </c>
      <c r="PM341" s="473"/>
      <c r="PO341" s="473"/>
      <c r="PV341" s="473"/>
      <c r="QA341" s="473"/>
    </row>
    <row r="342" spans="1:460" s="144" customFormat="1" x14ac:dyDescent="0.2">
      <c r="A342" s="55"/>
      <c r="B342" s="318">
        <v>12</v>
      </c>
      <c r="C342" s="319">
        <f t="shared" ca="1" si="327"/>
        <v>0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328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330"/>
        <v>0</v>
      </c>
      <c r="JD342" s="144">
        <v>0</v>
      </c>
      <c r="JE342" s="144">
        <v>0</v>
      </c>
      <c r="JF342" s="362">
        <f t="shared" si="331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332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333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  <c r="OU342" s="471">
        <v>0</v>
      </c>
      <c r="OV342" s="471">
        <v>0</v>
      </c>
      <c r="OW342" s="471">
        <v>0</v>
      </c>
      <c r="OX342" s="471">
        <v>0</v>
      </c>
      <c r="OY342" s="471">
        <v>0</v>
      </c>
      <c r="OZ342" s="144">
        <v>1</v>
      </c>
      <c r="PA342" s="144">
        <v>1</v>
      </c>
      <c r="PH342" s="144">
        <v>1</v>
      </c>
      <c r="PI342" s="144">
        <v>1</v>
      </c>
      <c r="PJ342" s="341">
        <f t="shared" si="329"/>
        <v>1</v>
      </c>
      <c r="PK342" s="144">
        <v>1</v>
      </c>
      <c r="PL342" s="144">
        <v>1</v>
      </c>
      <c r="PM342" s="473">
        <v>1</v>
      </c>
      <c r="PN342" s="144">
        <v>1</v>
      </c>
      <c r="PO342" s="473">
        <v>1</v>
      </c>
      <c r="PP342" s="144">
        <v>1</v>
      </c>
      <c r="PS342" s="144">
        <v>1</v>
      </c>
      <c r="PT342" s="144">
        <v>1</v>
      </c>
      <c r="PU342" s="144">
        <v>1</v>
      </c>
      <c r="PV342" s="473"/>
      <c r="QA342" s="473"/>
    </row>
    <row r="343" spans="1:460" s="144" customFormat="1" x14ac:dyDescent="0.2">
      <c r="A343" s="318"/>
      <c r="B343" s="318">
        <v>13</v>
      </c>
      <c r="C343" s="319">
        <f t="shared" ca="1" si="327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328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330"/>
        <v>0</v>
      </c>
      <c r="JD343" s="144">
        <v>0</v>
      </c>
      <c r="JE343" s="144">
        <v>0</v>
      </c>
      <c r="JF343" s="362">
        <f t="shared" si="331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332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333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  <c r="OU343" s="471">
        <v>0</v>
      </c>
      <c r="OV343" s="471">
        <v>0</v>
      </c>
      <c r="OW343" s="471">
        <v>0</v>
      </c>
      <c r="OX343" s="471">
        <v>0</v>
      </c>
      <c r="OY343" s="471">
        <v>0</v>
      </c>
      <c r="OZ343" s="471">
        <v>0</v>
      </c>
      <c r="PJ343" s="341">
        <f t="shared" si="329"/>
        <v>0</v>
      </c>
      <c r="PM343" s="473"/>
      <c r="PO343" s="473"/>
      <c r="PV343" s="473"/>
      <c r="QA343" s="473"/>
    </row>
    <row r="344" spans="1:460" s="144" customFormat="1" x14ac:dyDescent="0.2">
      <c r="A344" s="55"/>
      <c r="B344" s="318">
        <v>14</v>
      </c>
      <c r="C344" s="319">
        <f t="shared" ca="1" si="327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328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330"/>
        <v>0</v>
      </c>
      <c r="JD344" s="144">
        <v>0</v>
      </c>
      <c r="JE344" s="144">
        <v>0</v>
      </c>
      <c r="JF344" s="362">
        <f t="shared" si="331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332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333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  <c r="OU344" s="471">
        <v>0</v>
      </c>
      <c r="OV344" s="471">
        <v>0</v>
      </c>
      <c r="OW344" s="471">
        <v>0</v>
      </c>
      <c r="OX344" s="471">
        <v>0</v>
      </c>
      <c r="OY344" s="471">
        <v>0</v>
      </c>
      <c r="OZ344" s="471">
        <v>0</v>
      </c>
      <c r="PJ344" s="341">
        <f t="shared" si="329"/>
        <v>0</v>
      </c>
      <c r="PM344" s="473"/>
      <c r="PO344" s="473"/>
      <c r="PV344" s="473"/>
      <c r="QA344" s="473"/>
    </row>
    <row r="345" spans="1:460" s="144" customFormat="1" x14ac:dyDescent="0.2">
      <c r="A345" s="318"/>
      <c r="B345" s="318">
        <v>15</v>
      </c>
      <c r="C345" s="319">
        <f t="shared" ca="1" si="327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328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330"/>
        <v>1</v>
      </c>
      <c r="JD345" s="144">
        <v>1</v>
      </c>
      <c r="JE345" s="144">
        <v>1</v>
      </c>
      <c r="JF345" s="362">
        <f t="shared" si="331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332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333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  <c r="OU345" s="471">
        <v>0</v>
      </c>
      <c r="OV345" s="471">
        <v>0</v>
      </c>
      <c r="OW345" s="471">
        <v>0</v>
      </c>
      <c r="OX345" s="471">
        <v>0</v>
      </c>
      <c r="OY345" s="471">
        <v>0</v>
      </c>
      <c r="OZ345" s="471">
        <v>0</v>
      </c>
      <c r="PJ345" s="341">
        <f t="shared" si="329"/>
        <v>0</v>
      </c>
      <c r="PM345" s="473"/>
      <c r="PO345" s="473"/>
      <c r="PV345" s="473"/>
      <c r="QA345" s="473"/>
    </row>
    <row r="346" spans="1:460" s="144" customFormat="1" x14ac:dyDescent="0.2">
      <c r="A346" s="55"/>
      <c r="B346" s="318">
        <v>16</v>
      </c>
      <c r="C346" s="319">
        <f t="shared" ca="1" si="327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328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330"/>
        <v>0</v>
      </c>
      <c r="JD346" s="144">
        <v>0</v>
      </c>
      <c r="JE346" s="144">
        <v>1</v>
      </c>
      <c r="JF346" s="362">
        <f t="shared" si="331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332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333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  <c r="OU346" s="471">
        <v>0</v>
      </c>
      <c r="OV346" s="471">
        <v>0</v>
      </c>
      <c r="OW346" s="471">
        <v>0</v>
      </c>
      <c r="OX346" s="471">
        <v>0</v>
      </c>
      <c r="OY346" s="471">
        <v>0</v>
      </c>
      <c r="OZ346" s="471">
        <v>0</v>
      </c>
      <c r="PJ346" s="341">
        <f t="shared" si="329"/>
        <v>0</v>
      </c>
      <c r="PM346" s="473"/>
      <c r="PO346" s="473"/>
      <c r="PV346" s="473"/>
      <c r="QA346" s="473"/>
    </row>
    <row r="347" spans="1:460" s="144" customFormat="1" x14ac:dyDescent="0.2">
      <c r="A347" s="318"/>
      <c r="B347" s="318">
        <v>17</v>
      </c>
      <c r="C347" s="319">
        <f t="shared" ca="1" si="327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328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330"/>
        <v>0</v>
      </c>
      <c r="JD347" s="144">
        <v>0</v>
      </c>
      <c r="JE347" s="144">
        <v>0</v>
      </c>
      <c r="JF347" s="362">
        <f t="shared" si="331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332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333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  <c r="OU347" s="471">
        <v>0</v>
      </c>
      <c r="OV347" s="471">
        <v>0</v>
      </c>
      <c r="OW347" s="471">
        <v>0</v>
      </c>
      <c r="OX347" s="471">
        <v>0</v>
      </c>
      <c r="OY347" s="471">
        <v>0</v>
      </c>
      <c r="OZ347" s="471">
        <v>0</v>
      </c>
      <c r="PJ347" s="341">
        <f t="shared" si="329"/>
        <v>0</v>
      </c>
      <c r="PM347" s="473"/>
      <c r="PO347" s="473"/>
      <c r="PV347" s="473"/>
      <c r="QA347" s="473"/>
    </row>
    <row r="348" spans="1:460" s="144" customFormat="1" x14ac:dyDescent="0.2">
      <c r="A348" s="55"/>
      <c r="B348" s="318">
        <v>18</v>
      </c>
      <c r="C348" s="319">
        <f t="shared" ca="1" si="327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328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330"/>
        <v>0</v>
      </c>
      <c r="JD348" s="144">
        <v>0</v>
      </c>
      <c r="JE348" s="144">
        <v>0</v>
      </c>
      <c r="JF348" s="362">
        <f t="shared" si="331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332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333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  <c r="OU348" s="471">
        <v>0</v>
      </c>
      <c r="OV348" s="471">
        <v>0</v>
      </c>
      <c r="OW348" s="471">
        <v>0</v>
      </c>
      <c r="OX348" s="471">
        <v>0</v>
      </c>
      <c r="OY348" s="471">
        <v>0</v>
      </c>
      <c r="OZ348" s="471">
        <v>0</v>
      </c>
      <c r="PH348" s="144">
        <v>1</v>
      </c>
      <c r="PJ348" s="341">
        <f t="shared" si="329"/>
        <v>0</v>
      </c>
      <c r="PM348" s="473"/>
      <c r="PO348" s="473"/>
      <c r="PV348" s="473"/>
      <c r="QA348" s="473"/>
    </row>
    <row r="349" spans="1:460" s="144" customFormat="1" x14ac:dyDescent="0.2">
      <c r="A349" s="318"/>
      <c r="B349" s="318">
        <v>19</v>
      </c>
      <c r="C349" s="319">
        <f t="shared" ca="1" si="327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328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330"/>
        <v>0</v>
      </c>
      <c r="JD349" s="144">
        <v>0</v>
      </c>
      <c r="JE349" s="144">
        <v>0</v>
      </c>
      <c r="JF349" s="362">
        <f t="shared" si="331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332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333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  <c r="OU349" s="471">
        <v>0</v>
      </c>
      <c r="OV349" s="471">
        <v>0</v>
      </c>
      <c r="OW349" s="471">
        <v>0</v>
      </c>
      <c r="OX349" s="471">
        <v>0</v>
      </c>
      <c r="OY349" s="471">
        <v>0</v>
      </c>
      <c r="OZ349" s="471">
        <v>0</v>
      </c>
      <c r="PJ349" s="341">
        <f t="shared" si="329"/>
        <v>0</v>
      </c>
      <c r="PM349" s="473"/>
      <c r="PO349" s="473"/>
      <c r="PV349" s="473"/>
      <c r="QA349" s="473"/>
    </row>
    <row r="350" spans="1:460" s="144" customFormat="1" x14ac:dyDescent="0.2">
      <c r="A350" s="55"/>
      <c r="B350" s="318">
        <v>20</v>
      </c>
      <c r="C350" s="319">
        <f t="shared" ca="1" si="327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328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330"/>
        <v>0</v>
      </c>
      <c r="JD350" s="144">
        <v>0</v>
      </c>
      <c r="JE350" s="144">
        <v>0</v>
      </c>
      <c r="JF350" s="362">
        <f t="shared" si="331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332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333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  <c r="OU350" s="471">
        <v>0</v>
      </c>
      <c r="OV350" s="471">
        <v>0</v>
      </c>
      <c r="OW350" s="471">
        <v>0</v>
      </c>
      <c r="OX350" s="471">
        <v>0</v>
      </c>
      <c r="OY350" s="471">
        <v>0</v>
      </c>
      <c r="OZ350" s="471">
        <v>0</v>
      </c>
      <c r="PJ350" s="341">
        <f t="shared" si="329"/>
        <v>0</v>
      </c>
      <c r="PM350" s="473"/>
      <c r="PO350" s="473"/>
      <c r="PV350" s="473"/>
      <c r="QA350" s="473"/>
    </row>
    <row r="351" spans="1:460" s="144" customFormat="1" x14ac:dyDescent="0.2">
      <c r="A351" s="318"/>
      <c r="B351" s="318">
        <v>21</v>
      </c>
      <c r="C351" s="319">
        <f t="shared" ca="1" si="327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328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330"/>
        <v>0</v>
      </c>
      <c r="JD351" s="144">
        <v>0</v>
      </c>
      <c r="JE351" s="144">
        <v>0</v>
      </c>
      <c r="JF351" s="362">
        <f t="shared" si="331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332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333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  <c r="OU351" s="471">
        <v>0</v>
      </c>
      <c r="OV351" s="144">
        <v>0</v>
      </c>
      <c r="OW351" s="144">
        <v>0</v>
      </c>
      <c r="OX351" s="144">
        <v>0</v>
      </c>
      <c r="OY351" s="144">
        <v>0</v>
      </c>
      <c r="OZ351" s="471">
        <v>0</v>
      </c>
      <c r="PJ351" s="341">
        <f t="shared" si="329"/>
        <v>0</v>
      </c>
      <c r="PM351" s="473"/>
      <c r="PO351" s="473"/>
      <c r="PV351" s="473"/>
      <c r="QA351" s="473"/>
    </row>
    <row r="352" spans="1:460" s="144" customFormat="1" x14ac:dyDescent="0.2">
      <c r="A352" s="55"/>
      <c r="B352" s="318">
        <v>22</v>
      </c>
      <c r="C352" s="319">
        <f t="shared" ca="1" si="327"/>
        <v>1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328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330"/>
        <v>0</v>
      </c>
      <c r="JD352" s="144">
        <v>0</v>
      </c>
      <c r="JE352" s="144">
        <v>0</v>
      </c>
      <c r="JF352" s="362">
        <f t="shared" si="331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332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333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  <c r="OU352" s="471">
        <v>0</v>
      </c>
      <c r="OV352" s="144">
        <v>0</v>
      </c>
      <c r="OW352" s="144">
        <v>0</v>
      </c>
      <c r="OX352" s="144">
        <v>0</v>
      </c>
      <c r="OY352" s="144">
        <v>0</v>
      </c>
      <c r="OZ352" s="471">
        <v>0</v>
      </c>
      <c r="PJ352" s="341">
        <f t="shared" si="329"/>
        <v>0</v>
      </c>
      <c r="PM352" s="473"/>
      <c r="PO352" s="473"/>
      <c r="PV352" s="473"/>
      <c r="QA352" s="473"/>
      <c r="QL352" s="144">
        <v>1</v>
      </c>
      <c r="QM352" s="144">
        <v>1</v>
      </c>
      <c r="QN352" s="144">
        <v>1</v>
      </c>
      <c r="QO352" s="144">
        <v>1</v>
      </c>
      <c r="QP352" s="144">
        <v>1</v>
      </c>
      <c r="QQ352" s="144">
        <v>1</v>
      </c>
      <c r="QR352" s="144">
        <v>1</v>
      </c>
    </row>
    <row r="353" spans="1:460" s="144" customFormat="1" x14ac:dyDescent="0.2">
      <c r="A353" s="318"/>
      <c r="B353" s="318">
        <v>23</v>
      </c>
      <c r="C353" s="319">
        <f t="shared" ca="1" si="327"/>
        <v>0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328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330"/>
        <v>1</v>
      </c>
      <c r="JD353" s="144">
        <v>1</v>
      </c>
      <c r="JE353" s="144">
        <v>2</v>
      </c>
      <c r="JF353" s="362">
        <f t="shared" si="331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332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333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  <c r="OU353" s="471">
        <v>0</v>
      </c>
      <c r="OV353" s="144">
        <v>0</v>
      </c>
      <c r="OW353" s="144">
        <v>0</v>
      </c>
      <c r="OX353" s="144">
        <v>0</v>
      </c>
      <c r="OY353" s="144">
        <v>0</v>
      </c>
      <c r="OZ353" s="471">
        <v>0</v>
      </c>
      <c r="PB353" s="144">
        <v>1</v>
      </c>
      <c r="PC353" s="144">
        <v>1</v>
      </c>
      <c r="PD353" s="144">
        <v>1</v>
      </c>
      <c r="PE353" s="144">
        <v>1</v>
      </c>
      <c r="PJ353" s="341">
        <f t="shared" si="329"/>
        <v>0</v>
      </c>
      <c r="PM353" s="473"/>
      <c r="PO353" s="473"/>
      <c r="PV353" s="473"/>
      <c r="QA353" s="473"/>
    </row>
    <row r="354" spans="1:460" s="144" customFormat="1" x14ac:dyDescent="0.2">
      <c r="A354" s="55"/>
      <c r="B354" s="318">
        <v>24</v>
      </c>
      <c r="C354" s="319">
        <f t="shared" ca="1" si="327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328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330"/>
        <v>0</v>
      </c>
      <c r="JD354" s="144">
        <v>0</v>
      </c>
      <c r="JE354" s="144">
        <v>0</v>
      </c>
      <c r="JF354" s="362">
        <f t="shared" si="331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332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333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  <c r="OU354" s="471">
        <v>0</v>
      </c>
      <c r="OV354" s="144">
        <v>0</v>
      </c>
      <c r="OW354" s="144">
        <v>0</v>
      </c>
      <c r="OX354" s="144">
        <v>0</v>
      </c>
      <c r="OY354" s="144">
        <v>0</v>
      </c>
      <c r="OZ354" s="471">
        <v>0</v>
      </c>
      <c r="PJ354" s="341">
        <v>1</v>
      </c>
      <c r="PK354" s="144">
        <v>1</v>
      </c>
      <c r="PL354" s="144">
        <v>1</v>
      </c>
      <c r="PM354" s="473"/>
      <c r="PO354" s="473"/>
      <c r="PV354" s="473"/>
      <c r="QA354" s="473"/>
      <c r="QF354" s="144">
        <v>1</v>
      </c>
      <c r="QG354" s="144">
        <v>1</v>
      </c>
      <c r="QH354" s="144">
        <v>1</v>
      </c>
      <c r="QI354" s="144">
        <v>1</v>
      </c>
    </row>
    <row r="355" spans="1:460" x14ac:dyDescent="0.2">
      <c r="B355" s="27" t="s">
        <v>45</v>
      </c>
      <c r="C355" s="174">
        <f ca="1">SUM(C331:C354)</f>
        <v>2</v>
      </c>
      <c r="D355" s="154"/>
      <c r="E355" s="154"/>
      <c r="F355" s="154"/>
      <c r="G355" s="325">
        <f t="shared" ref="G355:R355" si="334">SUM(G331:G354)</f>
        <v>100</v>
      </c>
      <c r="H355" s="325">
        <f t="shared" si="334"/>
        <v>99</v>
      </c>
      <c r="I355" s="325">
        <f t="shared" si="334"/>
        <v>94</v>
      </c>
      <c r="J355" s="325">
        <f t="shared" si="334"/>
        <v>89</v>
      </c>
      <c r="K355" s="325">
        <f t="shared" si="334"/>
        <v>83</v>
      </c>
      <c r="L355" s="325">
        <f t="shared" si="334"/>
        <v>72</v>
      </c>
      <c r="M355" s="325">
        <f t="shared" si="334"/>
        <v>72</v>
      </c>
      <c r="N355" s="325">
        <f t="shared" si="334"/>
        <v>72</v>
      </c>
      <c r="O355" s="325">
        <f t="shared" si="334"/>
        <v>71</v>
      </c>
      <c r="P355" s="325">
        <f t="shared" si="334"/>
        <v>73</v>
      </c>
      <c r="Q355" s="325">
        <f t="shared" si="334"/>
        <v>65</v>
      </c>
      <c r="R355" s="325">
        <f t="shared" si="334"/>
        <v>65</v>
      </c>
      <c r="S355" s="325">
        <f t="shared" ref="S355:CD355" si="335">SUM(S331:S354)</f>
        <v>64</v>
      </c>
      <c r="T355" s="325">
        <f t="shared" si="335"/>
        <v>61</v>
      </c>
      <c r="U355" s="325">
        <f t="shared" si="335"/>
        <v>50</v>
      </c>
      <c r="V355" s="325">
        <f t="shared" si="335"/>
        <v>50</v>
      </c>
      <c r="W355" s="325">
        <f t="shared" si="335"/>
        <v>49</v>
      </c>
      <c r="X355" s="325">
        <f t="shared" si="335"/>
        <v>54</v>
      </c>
      <c r="Y355" s="325">
        <f t="shared" si="335"/>
        <v>55</v>
      </c>
      <c r="Z355" s="325">
        <f t="shared" si="335"/>
        <v>52</v>
      </c>
      <c r="AA355" s="325">
        <f t="shared" si="335"/>
        <v>56</v>
      </c>
      <c r="AB355" s="325">
        <f t="shared" si="335"/>
        <v>62</v>
      </c>
      <c r="AC355" s="325">
        <f t="shared" si="335"/>
        <v>63</v>
      </c>
      <c r="AD355" s="325">
        <f t="shared" si="335"/>
        <v>65</v>
      </c>
      <c r="AE355" s="325">
        <f t="shared" si="335"/>
        <v>71</v>
      </c>
      <c r="AF355" s="325">
        <f t="shared" si="335"/>
        <v>68</v>
      </c>
      <c r="AG355" s="325">
        <f t="shared" si="335"/>
        <v>73</v>
      </c>
      <c r="AH355" s="325">
        <f t="shared" si="335"/>
        <v>80</v>
      </c>
      <c r="AI355" s="325">
        <f t="shared" si="335"/>
        <v>71</v>
      </c>
      <c r="AJ355" s="325">
        <f t="shared" si="335"/>
        <v>91</v>
      </c>
      <c r="AK355" s="325">
        <f t="shared" si="335"/>
        <v>96</v>
      </c>
      <c r="AL355" s="325">
        <f t="shared" si="335"/>
        <v>99</v>
      </c>
      <c r="AM355" s="325">
        <f t="shared" si="335"/>
        <v>108</v>
      </c>
      <c r="AN355" s="325">
        <f t="shared" si="335"/>
        <v>104</v>
      </c>
      <c r="AO355" s="325">
        <f t="shared" si="335"/>
        <v>102</v>
      </c>
      <c r="AP355" s="325">
        <f t="shared" si="335"/>
        <v>102</v>
      </c>
      <c r="AQ355" s="325">
        <f t="shared" si="335"/>
        <v>102</v>
      </c>
      <c r="AR355" s="325">
        <f t="shared" si="335"/>
        <v>97</v>
      </c>
      <c r="AS355" s="325">
        <f t="shared" si="335"/>
        <v>104</v>
      </c>
      <c r="AT355" s="325">
        <f t="shared" si="335"/>
        <v>97</v>
      </c>
      <c r="AU355" s="325">
        <f t="shared" si="335"/>
        <v>100</v>
      </c>
      <c r="AV355" s="325">
        <f t="shared" si="335"/>
        <v>98</v>
      </c>
      <c r="AW355" s="420">
        <f t="shared" si="335"/>
        <v>105</v>
      </c>
      <c r="AX355" s="420">
        <f t="shared" si="335"/>
        <v>99</v>
      </c>
      <c r="AY355" s="420">
        <f t="shared" si="335"/>
        <v>91</v>
      </c>
      <c r="AZ355" s="420">
        <f t="shared" si="335"/>
        <v>86</v>
      </c>
      <c r="BA355" s="420">
        <f t="shared" si="335"/>
        <v>80</v>
      </c>
      <c r="BB355" s="420">
        <f t="shared" si="335"/>
        <v>79</v>
      </c>
      <c r="BC355" s="420">
        <f t="shared" si="335"/>
        <v>80</v>
      </c>
      <c r="BD355" s="420">
        <f t="shared" si="335"/>
        <v>71</v>
      </c>
      <c r="BE355" s="420">
        <f t="shared" si="335"/>
        <v>73</v>
      </c>
      <c r="BF355" s="420">
        <f t="shared" si="335"/>
        <v>73</v>
      </c>
      <c r="BG355" s="325">
        <f t="shared" si="335"/>
        <v>63</v>
      </c>
      <c r="BH355" s="325">
        <f t="shared" si="335"/>
        <v>60</v>
      </c>
      <c r="BI355" s="325">
        <f t="shared" si="335"/>
        <v>61</v>
      </c>
      <c r="BJ355" s="325">
        <f t="shared" si="335"/>
        <v>58</v>
      </c>
      <c r="BK355" s="325">
        <f t="shared" si="335"/>
        <v>54</v>
      </c>
      <c r="BL355" s="325">
        <f t="shared" si="335"/>
        <v>52</v>
      </c>
      <c r="BM355" s="325">
        <f t="shared" si="335"/>
        <v>49</v>
      </c>
      <c r="BN355" s="325">
        <f t="shared" si="335"/>
        <v>48</v>
      </c>
      <c r="BO355" s="325">
        <f t="shared" si="335"/>
        <v>51</v>
      </c>
      <c r="BP355" s="325">
        <f t="shared" si="335"/>
        <v>43</v>
      </c>
      <c r="BQ355" s="325">
        <f t="shared" si="335"/>
        <v>43</v>
      </c>
      <c r="BR355" s="325">
        <f t="shared" si="335"/>
        <v>43</v>
      </c>
      <c r="BS355" s="325">
        <f t="shared" si="335"/>
        <v>0</v>
      </c>
      <c r="BT355" s="325">
        <f t="shared" si="335"/>
        <v>2</v>
      </c>
      <c r="BU355" s="325">
        <f t="shared" si="335"/>
        <v>1</v>
      </c>
      <c r="BV355" s="325">
        <f t="shared" si="335"/>
        <v>4</v>
      </c>
      <c r="BW355" s="325">
        <f t="shared" si="335"/>
        <v>4</v>
      </c>
      <c r="BX355" s="325">
        <f t="shared" si="335"/>
        <v>5</v>
      </c>
      <c r="BY355" s="325">
        <f t="shared" si="335"/>
        <v>6</v>
      </c>
      <c r="BZ355" s="325">
        <f t="shared" si="335"/>
        <v>4</v>
      </c>
      <c r="CA355" s="325">
        <f t="shared" si="335"/>
        <v>4</v>
      </c>
      <c r="CB355" s="325">
        <f t="shared" si="335"/>
        <v>5</v>
      </c>
      <c r="CC355" s="325">
        <f t="shared" si="335"/>
        <v>4</v>
      </c>
      <c r="CD355" s="325">
        <f t="shared" si="335"/>
        <v>3</v>
      </c>
      <c r="CE355" s="325">
        <f t="shared" ref="CE355:DQ355" si="336">SUM(CE331:CE354)</f>
        <v>6</v>
      </c>
      <c r="CF355" s="325">
        <f t="shared" si="336"/>
        <v>10</v>
      </c>
      <c r="CG355" s="325">
        <f t="shared" si="336"/>
        <v>9</v>
      </c>
      <c r="CH355" s="325">
        <f t="shared" si="336"/>
        <v>9</v>
      </c>
      <c r="CI355" s="325">
        <f t="shared" si="336"/>
        <v>11</v>
      </c>
      <c r="CJ355" s="325">
        <f t="shared" si="336"/>
        <v>11</v>
      </c>
      <c r="CK355" s="325">
        <f t="shared" si="336"/>
        <v>10</v>
      </c>
      <c r="CL355" s="325">
        <f t="shared" si="336"/>
        <v>8</v>
      </c>
      <c r="CM355" s="325">
        <f t="shared" si="336"/>
        <v>8</v>
      </c>
      <c r="CN355" s="325">
        <f t="shared" si="336"/>
        <v>14</v>
      </c>
      <c r="CO355" s="325">
        <f t="shared" si="336"/>
        <v>14</v>
      </c>
      <c r="CP355" s="325">
        <f t="shared" si="336"/>
        <v>15</v>
      </c>
      <c r="CQ355" s="325">
        <f t="shared" si="336"/>
        <v>16</v>
      </c>
      <c r="CR355" s="325">
        <f t="shared" si="336"/>
        <v>15</v>
      </c>
      <c r="CS355" s="325">
        <f t="shared" si="336"/>
        <v>13</v>
      </c>
      <c r="CT355" s="325">
        <f t="shared" si="336"/>
        <v>12</v>
      </c>
      <c r="CU355" s="325">
        <f t="shared" si="336"/>
        <v>11</v>
      </c>
      <c r="CV355" s="325">
        <f t="shared" si="336"/>
        <v>7</v>
      </c>
      <c r="CW355" s="325">
        <f t="shared" si="336"/>
        <v>9</v>
      </c>
      <c r="CX355" s="325">
        <f t="shared" si="336"/>
        <v>9</v>
      </c>
      <c r="CY355" s="325">
        <f t="shared" si="336"/>
        <v>8</v>
      </c>
      <c r="CZ355" s="325">
        <f t="shared" si="336"/>
        <v>9</v>
      </c>
      <c r="DA355" s="325">
        <f t="shared" si="336"/>
        <v>9</v>
      </c>
      <c r="DB355" s="325">
        <f t="shared" si="336"/>
        <v>8</v>
      </c>
      <c r="DC355" s="325">
        <f t="shared" si="336"/>
        <v>8</v>
      </c>
      <c r="DD355" s="325">
        <f t="shared" si="336"/>
        <v>6</v>
      </c>
      <c r="DE355" s="325">
        <f t="shared" si="336"/>
        <v>10</v>
      </c>
      <c r="DF355" s="325">
        <f t="shared" si="336"/>
        <v>9.5</v>
      </c>
      <c r="DG355" s="325">
        <f t="shared" si="336"/>
        <v>9</v>
      </c>
      <c r="DH355" s="325">
        <f t="shared" si="336"/>
        <v>11</v>
      </c>
      <c r="DI355" s="325">
        <f t="shared" si="336"/>
        <v>9</v>
      </c>
      <c r="DJ355" s="325">
        <f t="shared" si="336"/>
        <v>8</v>
      </c>
      <c r="DK355" s="325">
        <f t="shared" si="336"/>
        <v>11</v>
      </c>
      <c r="DL355" s="325">
        <f t="shared" si="336"/>
        <v>10</v>
      </c>
      <c r="DM355" s="325">
        <f t="shared" si="336"/>
        <v>8</v>
      </c>
      <c r="DN355" s="325">
        <f t="shared" si="336"/>
        <v>7</v>
      </c>
      <c r="DO355" s="325">
        <f t="shared" si="336"/>
        <v>9</v>
      </c>
      <c r="DP355" s="325">
        <f t="shared" si="336"/>
        <v>8</v>
      </c>
      <c r="DQ355" s="325">
        <f t="shared" si="336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337">SUM(DT331:DT354)</f>
        <v>12</v>
      </c>
      <c r="DU355" s="396">
        <f t="shared" si="337"/>
        <v>11</v>
      </c>
      <c r="DV355" s="396">
        <f t="shared" si="337"/>
        <v>10</v>
      </c>
      <c r="DW355" s="396">
        <f t="shared" si="337"/>
        <v>11</v>
      </c>
      <c r="DX355" s="396">
        <f t="shared" si="337"/>
        <v>9</v>
      </c>
      <c r="DY355" s="396">
        <f t="shared" si="337"/>
        <v>7</v>
      </c>
      <c r="DZ355" s="396">
        <f t="shared" si="337"/>
        <v>6</v>
      </c>
      <c r="EA355" s="396">
        <f t="shared" si="337"/>
        <v>6</v>
      </c>
      <c r="EB355" s="396">
        <f t="shared" si="337"/>
        <v>6</v>
      </c>
      <c r="EC355" s="396">
        <f t="shared" si="337"/>
        <v>8</v>
      </c>
      <c r="ED355" s="396">
        <f t="shared" si="337"/>
        <v>7</v>
      </c>
      <c r="EE355" s="396">
        <f t="shared" si="337"/>
        <v>7</v>
      </c>
      <c r="EF355" s="396">
        <f t="shared" si="337"/>
        <v>8</v>
      </c>
      <c r="EG355" s="396">
        <f t="shared" si="337"/>
        <v>8</v>
      </c>
      <c r="EH355" s="396">
        <f t="shared" si="337"/>
        <v>8</v>
      </c>
      <c r="EI355" s="396">
        <f t="shared" si="337"/>
        <v>8</v>
      </c>
      <c r="EJ355" s="396">
        <f t="shared" si="337"/>
        <v>8</v>
      </c>
      <c r="EK355" s="396">
        <f t="shared" si="337"/>
        <v>9</v>
      </c>
      <c r="EL355" s="396">
        <f t="shared" si="337"/>
        <v>6</v>
      </c>
      <c r="EM355" s="396">
        <f t="shared" si="337"/>
        <v>5</v>
      </c>
      <c r="EN355" s="396">
        <f t="shared" si="337"/>
        <v>6</v>
      </c>
      <c r="EO355" s="396">
        <f t="shared" si="337"/>
        <v>6</v>
      </c>
      <c r="EP355" s="396">
        <f t="shared" ref="EP355:EW355" si="338">SUM(EP331:EP354)</f>
        <v>5</v>
      </c>
      <c r="EQ355" s="396">
        <f t="shared" si="338"/>
        <v>6</v>
      </c>
      <c r="ER355" s="396">
        <f t="shared" si="338"/>
        <v>7</v>
      </c>
      <c r="ES355" s="396">
        <f t="shared" si="338"/>
        <v>6</v>
      </c>
      <c r="ET355" s="396">
        <f t="shared" si="338"/>
        <v>6</v>
      </c>
      <c r="EU355" s="396">
        <f t="shared" si="338"/>
        <v>3</v>
      </c>
      <c r="EV355" s="396">
        <f t="shared" si="338"/>
        <v>3</v>
      </c>
      <c r="EW355" s="396">
        <f t="shared" si="338"/>
        <v>4</v>
      </c>
      <c r="EX355" s="396">
        <f t="shared" ref="EX355:FC355" si="339">SUM(EX331:EX354)</f>
        <v>4</v>
      </c>
      <c r="EY355" s="400">
        <f t="shared" si="339"/>
        <v>3</v>
      </c>
      <c r="EZ355" s="396">
        <f t="shared" si="339"/>
        <v>3</v>
      </c>
      <c r="FA355" s="396">
        <f t="shared" si="339"/>
        <v>4</v>
      </c>
      <c r="FB355" s="400">
        <f t="shared" si="339"/>
        <v>3</v>
      </c>
      <c r="FC355" s="396">
        <f t="shared" si="339"/>
        <v>3</v>
      </c>
      <c r="FD355" s="396">
        <f t="shared" ref="FD355:FM355" si="340">SUM(FD331:FD354)</f>
        <v>3</v>
      </c>
      <c r="FE355" s="419">
        <f t="shared" si="340"/>
        <v>4</v>
      </c>
      <c r="FF355" s="396">
        <f t="shared" si="340"/>
        <v>4</v>
      </c>
      <c r="FG355" s="396">
        <f t="shared" si="340"/>
        <v>4</v>
      </c>
      <c r="FH355" s="396">
        <f t="shared" si="340"/>
        <v>3</v>
      </c>
      <c r="FI355" s="396">
        <f t="shared" si="340"/>
        <v>3</v>
      </c>
      <c r="FJ355" s="396">
        <f t="shared" si="340"/>
        <v>3</v>
      </c>
      <c r="FK355" s="396">
        <f t="shared" si="340"/>
        <v>3</v>
      </c>
      <c r="FL355" s="396">
        <f t="shared" si="340"/>
        <v>1</v>
      </c>
      <c r="FM355" s="396">
        <f t="shared" si="340"/>
        <v>0</v>
      </c>
      <c r="FN355" s="396">
        <f t="shared" ref="FN355:HY355" si="341">SUM(FN331:FN354)</f>
        <v>2</v>
      </c>
      <c r="FO355" s="396">
        <f t="shared" si="341"/>
        <v>2</v>
      </c>
      <c r="FP355" s="396">
        <f t="shared" si="341"/>
        <v>2</v>
      </c>
      <c r="FQ355" s="396">
        <f t="shared" si="341"/>
        <v>3</v>
      </c>
      <c r="FR355" s="396">
        <f t="shared" si="341"/>
        <v>5</v>
      </c>
      <c r="FS355" s="396">
        <f t="shared" si="341"/>
        <v>5</v>
      </c>
      <c r="FT355" s="396">
        <f t="shared" si="341"/>
        <v>4</v>
      </c>
      <c r="FU355" s="396">
        <f t="shared" si="341"/>
        <v>4</v>
      </c>
      <c r="FV355" s="396">
        <f t="shared" si="341"/>
        <v>4</v>
      </c>
      <c r="FW355" s="396">
        <f t="shared" si="341"/>
        <v>3</v>
      </c>
      <c r="FX355" s="396">
        <f t="shared" si="341"/>
        <v>2</v>
      </c>
      <c r="FY355" s="396">
        <f t="shared" si="341"/>
        <v>1</v>
      </c>
      <c r="FZ355" s="396">
        <f t="shared" si="341"/>
        <v>2</v>
      </c>
      <c r="GA355" s="396">
        <f t="shared" si="341"/>
        <v>3</v>
      </c>
      <c r="GB355" s="396">
        <f t="shared" si="341"/>
        <v>1</v>
      </c>
      <c r="GC355" s="396">
        <f t="shared" si="341"/>
        <v>1</v>
      </c>
      <c r="GD355" s="396">
        <f t="shared" si="341"/>
        <v>0</v>
      </c>
      <c r="GE355" s="396">
        <f t="shared" si="341"/>
        <v>0</v>
      </c>
      <c r="GF355" s="396">
        <f t="shared" si="341"/>
        <v>1</v>
      </c>
      <c r="GG355" s="396">
        <f t="shared" si="341"/>
        <v>1</v>
      </c>
      <c r="GH355" s="396">
        <f t="shared" si="341"/>
        <v>0</v>
      </c>
      <c r="GI355" s="396">
        <f t="shared" si="341"/>
        <v>1</v>
      </c>
      <c r="GJ355" s="396">
        <f t="shared" si="341"/>
        <v>2</v>
      </c>
      <c r="GK355" s="396">
        <f t="shared" si="341"/>
        <v>2</v>
      </c>
      <c r="GL355" s="396">
        <f t="shared" si="341"/>
        <v>1</v>
      </c>
      <c r="GM355" s="396">
        <f t="shared" si="341"/>
        <v>3</v>
      </c>
      <c r="GN355" s="396">
        <f t="shared" si="341"/>
        <v>3</v>
      </c>
      <c r="GO355" s="396">
        <f t="shared" si="341"/>
        <v>6</v>
      </c>
      <c r="GP355" s="396">
        <f t="shared" si="341"/>
        <v>6</v>
      </c>
      <c r="GQ355" s="396">
        <f t="shared" si="341"/>
        <v>5</v>
      </c>
      <c r="GR355" s="396">
        <f t="shared" si="341"/>
        <v>4</v>
      </c>
      <c r="GS355" s="396">
        <f t="shared" si="341"/>
        <v>4</v>
      </c>
      <c r="GT355" s="396">
        <f t="shared" si="341"/>
        <v>3</v>
      </c>
      <c r="GU355" s="396">
        <f t="shared" si="341"/>
        <v>3</v>
      </c>
      <c r="GV355" s="396">
        <f t="shared" si="341"/>
        <v>4</v>
      </c>
      <c r="GW355" s="396">
        <f t="shared" si="341"/>
        <v>6</v>
      </c>
      <c r="GX355" s="396">
        <f t="shared" si="341"/>
        <v>6</v>
      </c>
      <c r="GY355" s="396">
        <f t="shared" si="341"/>
        <v>7</v>
      </c>
      <c r="GZ355" s="396">
        <f t="shared" si="341"/>
        <v>8</v>
      </c>
      <c r="HA355" s="396">
        <f t="shared" si="341"/>
        <v>7</v>
      </c>
      <c r="HB355" s="396">
        <f t="shared" si="341"/>
        <v>6</v>
      </c>
      <c r="HC355" s="396">
        <f t="shared" si="341"/>
        <v>6</v>
      </c>
      <c r="HD355" s="396">
        <f t="shared" si="341"/>
        <v>8</v>
      </c>
      <c r="HE355" s="396">
        <f t="shared" si="341"/>
        <v>7</v>
      </c>
      <c r="HF355" s="396">
        <f t="shared" si="341"/>
        <v>7</v>
      </c>
      <c r="HG355" s="396">
        <f t="shared" si="341"/>
        <v>7</v>
      </c>
      <c r="HH355" s="396">
        <f t="shared" si="341"/>
        <v>6</v>
      </c>
      <c r="HI355" s="396">
        <f t="shared" si="341"/>
        <v>6</v>
      </c>
      <c r="HJ355" s="396">
        <f t="shared" si="341"/>
        <v>6</v>
      </c>
      <c r="HK355" s="396">
        <f t="shared" si="341"/>
        <v>7</v>
      </c>
      <c r="HL355" s="396">
        <f t="shared" si="341"/>
        <v>7</v>
      </c>
      <c r="HM355" s="396">
        <f t="shared" si="341"/>
        <v>6</v>
      </c>
      <c r="HN355" s="396">
        <f t="shared" si="341"/>
        <v>7</v>
      </c>
      <c r="HO355" s="396">
        <f t="shared" si="341"/>
        <v>6</v>
      </c>
      <c r="HP355" s="396">
        <f t="shared" si="341"/>
        <v>6</v>
      </c>
      <c r="HQ355" s="396">
        <f t="shared" si="341"/>
        <v>7</v>
      </c>
      <c r="HR355" s="396">
        <f t="shared" si="341"/>
        <v>8</v>
      </c>
      <c r="HS355" s="396">
        <f t="shared" si="341"/>
        <v>8</v>
      </c>
      <c r="HT355" s="396">
        <f t="shared" si="341"/>
        <v>9</v>
      </c>
      <c r="HU355" s="396">
        <f t="shared" si="341"/>
        <v>10</v>
      </c>
      <c r="HV355" s="396">
        <f t="shared" si="341"/>
        <v>9</v>
      </c>
      <c r="HW355" s="396">
        <f t="shared" si="341"/>
        <v>6</v>
      </c>
      <c r="HX355" s="396">
        <f t="shared" si="341"/>
        <v>6</v>
      </c>
      <c r="HY355" s="396">
        <f t="shared" si="341"/>
        <v>8</v>
      </c>
      <c r="HZ355" s="396">
        <f t="shared" ref="HZ355:KK355" si="342">SUM(HZ331:HZ354)</f>
        <v>8</v>
      </c>
      <c r="IA355" s="396">
        <f t="shared" si="342"/>
        <v>8</v>
      </c>
      <c r="IB355" s="396">
        <f t="shared" si="342"/>
        <v>8</v>
      </c>
      <c r="IC355" s="396">
        <f t="shared" si="342"/>
        <v>9</v>
      </c>
      <c r="ID355" s="396">
        <f t="shared" si="342"/>
        <v>4</v>
      </c>
      <c r="IE355" s="396">
        <f t="shared" si="342"/>
        <v>4</v>
      </c>
      <c r="IF355" s="396">
        <f t="shared" si="342"/>
        <v>4</v>
      </c>
      <c r="IG355" s="396">
        <f t="shared" si="342"/>
        <v>3</v>
      </c>
      <c r="IH355" s="396">
        <f t="shared" si="342"/>
        <v>3</v>
      </c>
      <c r="II355" s="396">
        <f t="shared" si="342"/>
        <v>5</v>
      </c>
      <c r="IJ355" s="396">
        <f t="shared" si="342"/>
        <v>4</v>
      </c>
      <c r="IK355" s="396">
        <f t="shared" si="342"/>
        <v>4</v>
      </c>
      <c r="IL355" s="396">
        <f t="shared" si="342"/>
        <v>4</v>
      </c>
      <c r="IM355" s="396">
        <f t="shared" si="342"/>
        <v>4</v>
      </c>
      <c r="IN355" s="442">
        <f t="shared" si="342"/>
        <v>4</v>
      </c>
      <c r="IO355" s="396">
        <f t="shared" si="342"/>
        <v>4</v>
      </c>
      <c r="IP355" s="396">
        <f t="shared" si="342"/>
        <v>3</v>
      </c>
      <c r="IQ355" s="396">
        <f t="shared" si="342"/>
        <v>4</v>
      </c>
      <c r="IR355" s="396">
        <f t="shared" si="342"/>
        <v>4</v>
      </c>
      <c r="IS355" s="396">
        <f t="shared" si="342"/>
        <v>3</v>
      </c>
      <c r="IT355" s="396">
        <f t="shared" si="342"/>
        <v>3</v>
      </c>
      <c r="IU355" s="396">
        <f t="shared" si="342"/>
        <v>3</v>
      </c>
      <c r="IV355" s="396">
        <f t="shared" si="342"/>
        <v>4</v>
      </c>
      <c r="IW355" s="396">
        <f t="shared" si="342"/>
        <v>3</v>
      </c>
      <c r="IX355" s="396">
        <f t="shared" si="342"/>
        <v>3</v>
      </c>
      <c r="IY355" s="396">
        <f t="shared" si="342"/>
        <v>3</v>
      </c>
      <c r="IZ355" s="396">
        <f t="shared" si="342"/>
        <v>3</v>
      </c>
      <c r="JA355" s="396">
        <f t="shared" si="342"/>
        <v>3</v>
      </c>
      <c r="JB355" s="396">
        <f t="shared" si="342"/>
        <v>4</v>
      </c>
      <c r="JC355" s="442">
        <f t="shared" si="342"/>
        <v>3.5</v>
      </c>
      <c r="JD355" s="396">
        <f t="shared" si="342"/>
        <v>3</v>
      </c>
      <c r="JE355" s="396">
        <f t="shared" si="342"/>
        <v>5</v>
      </c>
      <c r="JF355" s="454">
        <f t="shared" si="342"/>
        <v>5.5</v>
      </c>
      <c r="JG355" s="396">
        <f t="shared" si="342"/>
        <v>6</v>
      </c>
      <c r="JH355" s="396">
        <f t="shared" si="342"/>
        <v>3</v>
      </c>
      <c r="JI355" s="396">
        <f t="shared" si="342"/>
        <v>2</v>
      </c>
      <c r="JJ355" s="396">
        <f t="shared" si="342"/>
        <v>2</v>
      </c>
      <c r="JK355" s="396">
        <f t="shared" si="342"/>
        <v>2</v>
      </c>
      <c r="JL355" s="396">
        <f t="shared" si="342"/>
        <v>2</v>
      </c>
      <c r="JM355" s="396">
        <f t="shared" si="342"/>
        <v>3</v>
      </c>
      <c r="JN355" s="442">
        <f t="shared" si="342"/>
        <v>3</v>
      </c>
      <c r="JO355" s="396">
        <f t="shared" si="342"/>
        <v>3</v>
      </c>
      <c r="JP355" s="396">
        <f t="shared" si="342"/>
        <v>3</v>
      </c>
      <c r="JQ355" s="396">
        <f t="shared" si="342"/>
        <v>4</v>
      </c>
      <c r="JR355" s="396">
        <f t="shared" si="342"/>
        <v>4</v>
      </c>
      <c r="JS355" s="396">
        <f t="shared" si="342"/>
        <v>6</v>
      </c>
      <c r="JT355" s="396">
        <f t="shared" si="342"/>
        <v>4</v>
      </c>
      <c r="JU355" s="396">
        <f t="shared" si="342"/>
        <v>4</v>
      </c>
      <c r="JV355" s="442">
        <f t="shared" si="342"/>
        <v>3</v>
      </c>
      <c r="JW355" s="396">
        <f t="shared" si="342"/>
        <v>2</v>
      </c>
      <c r="JX355" s="396">
        <f t="shared" si="342"/>
        <v>2</v>
      </c>
      <c r="JY355" s="396">
        <f t="shared" si="342"/>
        <v>3</v>
      </c>
      <c r="JZ355" s="396">
        <f t="shared" si="342"/>
        <v>3</v>
      </c>
      <c r="KA355" s="396">
        <f t="shared" si="342"/>
        <v>2</v>
      </c>
      <c r="KB355" s="396">
        <f t="shared" si="342"/>
        <v>2</v>
      </c>
      <c r="KC355" s="396">
        <f t="shared" si="342"/>
        <v>0</v>
      </c>
      <c r="KD355" s="396">
        <f t="shared" si="342"/>
        <v>0</v>
      </c>
      <c r="KE355" s="396">
        <f t="shared" si="342"/>
        <v>0</v>
      </c>
      <c r="KF355" s="396">
        <f t="shared" si="342"/>
        <v>2</v>
      </c>
      <c r="KG355" s="396">
        <f t="shared" si="342"/>
        <v>1</v>
      </c>
      <c r="KH355" s="396">
        <f t="shared" si="342"/>
        <v>1</v>
      </c>
      <c r="KI355" s="396">
        <f t="shared" si="342"/>
        <v>1</v>
      </c>
      <c r="KJ355" s="396">
        <f t="shared" si="342"/>
        <v>1</v>
      </c>
      <c r="KK355" s="396">
        <f t="shared" si="342"/>
        <v>4</v>
      </c>
      <c r="KL355" s="396">
        <f t="shared" ref="KL355:MW355" si="343">SUM(KL331:KL354)</f>
        <v>3</v>
      </c>
      <c r="KM355" s="396">
        <f t="shared" si="343"/>
        <v>3</v>
      </c>
      <c r="KN355" s="396">
        <f t="shared" si="343"/>
        <v>3</v>
      </c>
      <c r="KO355" s="396">
        <f t="shared" si="343"/>
        <v>6</v>
      </c>
      <c r="KP355" s="396">
        <f t="shared" si="343"/>
        <v>5</v>
      </c>
      <c r="KQ355" s="396">
        <f t="shared" si="343"/>
        <v>5</v>
      </c>
      <c r="KR355" s="396">
        <f t="shared" si="343"/>
        <v>5</v>
      </c>
      <c r="KS355" s="396">
        <f t="shared" si="343"/>
        <v>5</v>
      </c>
      <c r="KT355" s="396">
        <f t="shared" si="343"/>
        <v>4</v>
      </c>
      <c r="KU355" s="396">
        <f t="shared" si="343"/>
        <v>1</v>
      </c>
      <c r="KV355" s="396">
        <f t="shared" si="343"/>
        <v>3</v>
      </c>
      <c r="KW355" s="396">
        <f t="shared" si="343"/>
        <v>4</v>
      </c>
      <c r="KX355" s="396">
        <f t="shared" si="343"/>
        <v>5</v>
      </c>
      <c r="KY355" s="396">
        <f t="shared" si="343"/>
        <v>5</v>
      </c>
      <c r="KZ355" s="396">
        <f t="shared" si="343"/>
        <v>4</v>
      </c>
      <c r="LA355" s="396">
        <f t="shared" si="343"/>
        <v>3</v>
      </c>
      <c r="LB355" s="396">
        <f t="shared" si="343"/>
        <v>3</v>
      </c>
      <c r="LC355" s="396">
        <f t="shared" si="343"/>
        <v>4</v>
      </c>
      <c r="LD355" s="396">
        <f t="shared" si="343"/>
        <v>3</v>
      </c>
      <c r="LE355" s="396">
        <f t="shared" si="343"/>
        <v>3</v>
      </c>
      <c r="LF355" s="396">
        <f t="shared" si="343"/>
        <v>4</v>
      </c>
      <c r="LG355" s="396">
        <f t="shared" si="343"/>
        <v>4</v>
      </c>
      <c r="LH355" s="396">
        <f t="shared" si="343"/>
        <v>2</v>
      </c>
      <c r="LI355" s="396">
        <f t="shared" si="343"/>
        <v>1</v>
      </c>
      <c r="LJ355" s="396">
        <f t="shared" si="343"/>
        <v>1</v>
      </c>
      <c r="LK355" s="396">
        <f t="shared" si="343"/>
        <v>1</v>
      </c>
      <c r="LL355" s="396">
        <f t="shared" si="343"/>
        <v>1</v>
      </c>
      <c r="LM355" s="396">
        <f t="shared" si="343"/>
        <v>1</v>
      </c>
      <c r="LN355" s="396">
        <f t="shared" si="343"/>
        <v>0</v>
      </c>
      <c r="LO355" s="396">
        <f t="shared" si="343"/>
        <v>0</v>
      </c>
      <c r="LP355" s="396">
        <f t="shared" si="343"/>
        <v>0</v>
      </c>
      <c r="LQ355" s="396">
        <f t="shared" si="343"/>
        <v>0</v>
      </c>
      <c r="LR355" s="396">
        <f t="shared" si="343"/>
        <v>0</v>
      </c>
      <c r="LS355" s="396">
        <f t="shared" si="343"/>
        <v>1</v>
      </c>
      <c r="LT355" s="396">
        <f t="shared" si="343"/>
        <v>2</v>
      </c>
      <c r="LU355" s="396">
        <f t="shared" si="343"/>
        <v>3</v>
      </c>
      <c r="LV355" s="396">
        <f t="shared" si="343"/>
        <v>4</v>
      </c>
      <c r="LW355" s="396">
        <f t="shared" si="343"/>
        <v>3</v>
      </c>
      <c r="LX355" s="396">
        <f t="shared" si="343"/>
        <v>3</v>
      </c>
      <c r="LY355" s="396">
        <f t="shared" si="343"/>
        <v>2</v>
      </c>
      <c r="LZ355" s="396">
        <f t="shared" si="343"/>
        <v>2</v>
      </c>
      <c r="MA355" s="396">
        <f t="shared" si="343"/>
        <v>3</v>
      </c>
      <c r="MB355" s="396">
        <f t="shared" si="343"/>
        <v>5</v>
      </c>
      <c r="MC355" s="396">
        <f t="shared" si="343"/>
        <v>5</v>
      </c>
      <c r="MD355" s="396">
        <f t="shared" si="343"/>
        <v>6</v>
      </c>
      <c r="ME355" s="396">
        <f t="shared" si="343"/>
        <v>3</v>
      </c>
      <c r="MF355" s="396">
        <f t="shared" si="343"/>
        <v>3</v>
      </c>
      <c r="MG355" s="396">
        <f t="shared" si="343"/>
        <v>4</v>
      </c>
      <c r="MH355" s="396">
        <f t="shared" si="343"/>
        <v>2</v>
      </c>
      <c r="MI355" s="396">
        <f t="shared" si="343"/>
        <v>3</v>
      </c>
      <c r="MJ355" s="396">
        <f t="shared" si="343"/>
        <v>3</v>
      </c>
      <c r="MK355" s="396">
        <f t="shared" si="343"/>
        <v>3</v>
      </c>
      <c r="ML355" s="396">
        <f t="shared" si="343"/>
        <v>4</v>
      </c>
      <c r="MM355" s="396">
        <f t="shared" si="343"/>
        <v>3</v>
      </c>
      <c r="MN355" s="396">
        <f t="shared" si="343"/>
        <v>4</v>
      </c>
      <c r="MO355" s="396">
        <f t="shared" si="343"/>
        <v>3</v>
      </c>
      <c r="MP355" s="396">
        <f t="shared" ref="MP355" si="344">SUM(MP331:MP354)</f>
        <v>3</v>
      </c>
      <c r="MQ355" s="396">
        <f t="shared" si="343"/>
        <v>3</v>
      </c>
      <c r="MR355" s="396">
        <f t="shared" si="343"/>
        <v>3</v>
      </c>
      <c r="MS355" s="396">
        <f t="shared" si="343"/>
        <v>2</v>
      </c>
      <c r="MT355" s="396">
        <f t="shared" si="343"/>
        <v>2</v>
      </c>
      <c r="MU355" s="396">
        <f t="shared" si="343"/>
        <v>4</v>
      </c>
      <c r="MV355" s="396">
        <f t="shared" si="343"/>
        <v>4</v>
      </c>
      <c r="MW355" s="396">
        <f t="shared" si="343"/>
        <v>2</v>
      </c>
      <c r="MX355" s="396">
        <f t="shared" ref="MX355:PI355" si="345">SUM(MX331:MX354)</f>
        <v>3</v>
      </c>
      <c r="MY355" s="396">
        <f t="shared" si="345"/>
        <v>3</v>
      </c>
      <c r="MZ355" s="396">
        <f t="shared" si="345"/>
        <v>3</v>
      </c>
      <c r="NA355" s="396">
        <f t="shared" si="345"/>
        <v>3</v>
      </c>
      <c r="NB355" s="396">
        <f t="shared" si="345"/>
        <v>4</v>
      </c>
      <c r="NC355" s="396">
        <f t="shared" si="345"/>
        <v>4</v>
      </c>
      <c r="ND355" s="396">
        <f t="shared" si="345"/>
        <v>2</v>
      </c>
      <c r="NE355" s="396">
        <f t="shared" si="345"/>
        <v>2</v>
      </c>
      <c r="NF355" s="396">
        <f t="shared" si="345"/>
        <v>2</v>
      </c>
      <c r="NG355" s="396">
        <f t="shared" si="345"/>
        <v>2</v>
      </c>
      <c r="NH355" s="396">
        <f t="shared" si="345"/>
        <v>3</v>
      </c>
      <c r="NI355" s="396">
        <f t="shared" si="345"/>
        <v>3</v>
      </c>
      <c r="NJ355" s="396">
        <f t="shared" si="345"/>
        <v>3</v>
      </c>
      <c r="NK355" s="396">
        <f t="shared" si="345"/>
        <v>2</v>
      </c>
      <c r="NL355" s="396">
        <f t="shared" si="345"/>
        <v>3</v>
      </c>
      <c r="NM355" s="396">
        <f t="shared" si="345"/>
        <v>1</v>
      </c>
      <c r="NN355" s="396">
        <f t="shared" si="345"/>
        <v>3</v>
      </c>
      <c r="NO355" s="396">
        <f t="shared" si="345"/>
        <v>3</v>
      </c>
      <c r="NP355" s="396">
        <f t="shared" si="345"/>
        <v>3</v>
      </c>
      <c r="NQ355" s="396">
        <f t="shared" si="345"/>
        <v>3</v>
      </c>
      <c r="NR355" s="396">
        <f t="shared" si="345"/>
        <v>4</v>
      </c>
      <c r="NS355" s="396">
        <f t="shared" si="345"/>
        <v>4</v>
      </c>
      <c r="NT355" s="396">
        <f t="shared" si="345"/>
        <v>4</v>
      </c>
      <c r="NU355" s="396">
        <f t="shared" si="345"/>
        <v>3</v>
      </c>
      <c r="NV355" s="396">
        <f t="shared" si="345"/>
        <v>2</v>
      </c>
      <c r="NW355" s="396">
        <f t="shared" si="345"/>
        <v>2</v>
      </c>
      <c r="NX355" s="396">
        <f t="shared" si="345"/>
        <v>2</v>
      </c>
      <c r="NY355" s="396">
        <f t="shared" si="345"/>
        <v>2</v>
      </c>
      <c r="NZ355" s="396">
        <f t="shared" si="345"/>
        <v>1</v>
      </c>
      <c r="OA355" s="396">
        <f t="shared" si="345"/>
        <v>2</v>
      </c>
      <c r="OB355" s="396">
        <f t="shared" si="345"/>
        <v>1</v>
      </c>
      <c r="OC355" s="396">
        <f t="shared" si="345"/>
        <v>1</v>
      </c>
      <c r="OD355" s="396">
        <f t="shared" si="345"/>
        <v>1</v>
      </c>
      <c r="OE355" s="396">
        <f t="shared" si="345"/>
        <v>0</v>
      </c>
      <c r="OF355" s="396">
        <f t="shared" si="345"/>
        <v>0</v>
      </c>
      <c r="OG355" s="396">
        <f t="shared" si="345"/>
        <v>1</v>
      </c>
      <c r="OH355" s="396">
        <f t="shared" si="345"/>
        <v>1</v>
      </c>
      <c r="OI355" s="396">
        <f t="shared" si="345"/>
        <v>1</v>
      </c>
      <c r="OJ355" s="396">
        <f t="shared" si="345"/>
        <v>1</v>
      </c>
      <c r="OK355" s="396">
        <f t="shared" si="345"/>
        <v>2</v>
      </c>
      <c r="OL355" s="396">
        <f t="shared" si="345"/>
        <v>1</v>
      </c>
      <c r="OM355" s="396">
        <f t="shared" si="345"/>
        <v>1</v>
      </c>
      <c r="ON355" s="396">
        <f t="shared" si="345"/>
        <v>4</v>
      </c>
      <c r="OO355" s="396">
        <f t="shared" si="345"/>
        <v>4</v>
      </c>
      <c r="OP355" s="396">
        <f t="shared" si="345"/>
        <v>2</v>
      </c>
      <c r="OQ355" s="396">
        <f t="shared" si="345"/>
        <v>1</v>
      </c>
      <c r="OR355" s="396">
        <f t="shared" si="345"/>
        <v>0</v>
      </c>
      <c r="OS355" s="396">
        <f t="shared" si="345"/>
        <v>0</v>
      </c>
      <c r="OT355" s="396">
        <f t="shared" si="345"/>
        <v>1</v>
      </c>
      <c r="OU355" s="396">
        <f t="shared" si="345"/>
        <v>1</v>
      </c>
      <c r="OV355" s="396">
        <f t="shared" si="345"/>
        <v>1</v>
      </c>
      <c r="OW355" s="396">
        <f t="shared" si="345"/>
        <v>1</v>
      </c>
      <c r="OX355" s="396">
        <f t="shared" si="345"/>
        <v>1</v>
      </c>
      <c r="OY355" s="396">
        <f t="shared" si="345"/>
        <v>1</v>
      </c>
      <c r="OZ355" s="396">
        <f t="shared" si="345"/>
        <v>1</v>
      </c>
      <c r="PA355" s="396">
        <f t="shared" si="345"/>
        <v>1</v>
      </c>
      <c r="PB355" s="396">
        <f t="shared" si="345"/>
        <v>1</v>
      </c>
      <c r="PC355" s="396">
        <f t="shared" si="345"/>
        <v>1</v>
      </c>
      <c r="PD355" s="396">
        <f t="shared" si="345"/>
        <v>1</v>
      </c>
      <c r="PE355" s="396">
        <f t="shared" si="345"/>
        <v>1</v>
      </c>
      <c r="PF355" s="396">
        <f t="shared" si="345"/>
        <v>0</v>
      </c>
      <c r="PG355" s="396">
        <f t="shared" si="345"/>
        <v>0</v>
      </c>
      <c r="PH355" s="396">
        <f t="shared" si="345"/>
        <v>2</v>
      </c>
      <c r="PI355" s="396">
        <f t="shared" si="345"/>
        <v>1</v>
      </c>
      <c r="PJ355" s="396">
        <f t="shared" ref="PJ355:PT355" si="346">SUM(PJ331:PJ354)</f>
        <v>2.5</v>
      </c>
      <c r="PK355" s="396">
        <f t="shared" si="346"/>
        <v>3</v>
      </c>
      <c r="PL355" s="396">
        <f t="shared" si="346"/>
        <v>3</v>
      </c>
      <c r="PM355" s="396">
        <f t="shared" si="346"/>
        <v>2</v>
      </c>
      <c r="PN355" s="396">
        <f t="shared" si="346"/>
        <v>3</v>
      </c>
      <c r="PO355" s="396">
        <f t="shared" si="346"/>
        <v>3</v>
      </c>
      <c r="PP355" s="396">
        <f t="shared" si="346"/>
        <v>3</v>
      </c>
      <c r="PQ355" s="396">
        <f t="shared" si="346"/>
        <v>1</v>
      </c>
      <c r="PR355" s="396">
        <f t="shared" si="346"/>
        <v>1</v>
      </c>
      <c r="PS355" s="396">
        <f t="shared" si="346"/>
        <v>2</v>
      </c>
      <c r="PT355" s="396">
        <f t="shared" si="346"/>
        <v>2</v>
      </c>
      <c r="PU355" s="478">
        <f>SUM(PU331:PU354)</f>
        <v>2</v>
      </c>
      <c r="PV355" s="478">
        <f>SUM(PV331:PV354)</f>
        <v>1</v>
      </c>
      <c r="PY355">
        <f t="shared" ref="PY355:QD355" si="347">SUM(PY331:PY354)</f>
        <v>1</v>
      </c>
      <c r="PZ355">
        <f t="shared" si="347"/>
        <v>1</v>
      </c>
      <c r="QA355" s="471">
        <f t="shared" si="347"/>
        <v>1</v>
      </c>
      <c r="QB355">
        <f t="shared" si="347"/>
        <v>1</v>
      </c>
      <c r="QC355">
        <f t="shared" si="347"/>
        <v>1</v>
      </c>
      <c r="QD355">
        <f t="shared" si="347"/>
        <v>1</v>
      </c>
      <c r="QE355">
        <f>SUM(QE331:QE354)</f>
        <v>1</v>
      </c>
      <c r="QF355">
        <f>SUM(QF331:QF354)</f>
        <v>2</v>
      </c>
      <c r="QG355">
        <f>SUM(QG331:QG354)</f>
        <v>2</v>
      </c>
      <c r="QH355">
        <v>1</v>
      </c>
      <c r="QI355">
        <v>1</v>
      </c>
      <c r="QJ355">
        <v>1</v>
      </c>
      <c r="QK355">
        <v>1</v>
      </c>
      <c r="QL355">
        <v>2</v>
      </c>
      <c r="QM355">
        <v>2</v>
      </c>
      <c r="QN355">
        <v>2</v>
      </c>
      <c r="QO355">
        <v>3</v>
      </c>
      <c r="QP355">
        <v>3</v>
      </c>
      <c r="QQ355">
        <v>2</v>
      </c>
      <c r="QR355">
        <v>2</v>
      </c>
    </row>
    <row r="356" spans="1:460" s="144" customFormat="1" x14ac:dyDescent="0.2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460" s="144" customFormat="1" x14ac:dyDescent="0.2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460" x14ac:dyDescent="0.2">
      <c r="A358" s="55"/>
      <c r="B358" s="1">
        <v>1</v>
      </c>
      <c r="C358" s="166">
        <f t="shared" ref="C358:C381" ca="1" si="348">OFFSET($F$357,$B358,$E$4)</f>
        <v>0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349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3">
        <v>0</v>
      </c>
      <c r="OW358" s="473">
        <v>0</v>
      </c>
      <c r="OX358" s="473"/>
      <c r="OY358" s="473"/>
      <c r="OZ358" s="473"/>
      <c r="PC358" s="473"/>
      <c r="PJ358" s="341">
        <f t="shared" ref="PJ358:PJ381" si="350">SUM(PI358+PK358)/2</f>
        <v>0</v>
      </c>
      <c r="PM358" s="473"/>
      <c r="PV358" s="473"/>
    </row>
    <row r="359" spans="1:460" x14ac:dyDescent="0.2">
      <c r="B359" s="1">
        <v>2</v>
      </c>
      <c r="C359" s="166">
        <f t="shared" ca="1" si="348"/>
        <v>14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349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351">(JB359+JD359)/2</f>
        <v>2.5</v>
      </c>
      <c r="JD359">
        <v>3</v>
      </c>
      <c r="JE359">
        <v>4</v>
      </c>
      <c r="JF359" s="362">
        <f t="shared" ref="JF359:JF381" si="352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353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354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3">
        <v>10</v>
      </c>
      <c r="OW359">
        <v>10</v>
      </c>
      <c r="OX359" s="473">
        <v>11</v>
      </c>
      <c r="OY359" s="473">
        <v>11</v>
      </c>
      <c r="OZ359" s="473">
        <v>11</v>
      </c>
      <c r="PA359">
        <v>13</v>
      </c>
      <c r="PB359">
        <v>14</v>
      </c>
      <c r="PC359" s="473">
        <v>16</v>
      </c>
      <c r="PD359">
        <v>17</v>
      </c>
      <c r="PE359">
        <v>17</v>
      </c>
      <c r="PF359">
        <v>15</v>
      </c>
      <c r="PG359" s="341">
        <f t="shared" ref="PG359:PG381" si="355">SUM(PF359+PH359)/2</f>
        <v>16</v>
      </c>
      <c r="PH359">
        <v>17</v>
      </c>
      <c r="PI359">
        <v>15</v>
      </c>
      <c r="PJ359" s="341">
        <f t="shared" si="350"/>
        <v>15.5</v>
      </c>
      <c r="PK359">
        <v>16</v>
      </c>
      <c r="PL359">
        <v>18</v>
      </c>
      <c r="PM359" s="473">
        <v>15</v>
      </c>
      <c r="PN359">
        <v>15</v>
      </c>
      <c r="PO359">
        <v>15</v>
      </c>
      <c r="PP359">
        <v>15</v>
      </c>
      <c r="PQ359">
        <v>13</v>
      </c>
      <c r="PR359">
        <v>13</v>
      </c>
      <c r="PS359">
        <v>11</v>
      </c>
      <c r="PT359">
        <v>13</v>
      </c>
      <c r="PU359">
        <v>14</v>
      </c>
      <c r="PV359" s="473">
        <v>13</v>
      </c>
      <c r="PW359">
        <v>14</v>
      </c>
      <c r="PX359">
        <v>16</v>
      </c>
      <c r="PY359">
        <v>18</v>
      </c>
      <c r="PZ359">
        <v>13</v>
      </c>
      <c r="QA359">
        <v>11</v>
      </c>
      <c r="QB359">
        <v>10</v>
      </c>
      <c r="QC359">
        <v>10</v>
      </c>
      <c r="QD359">
        <v>12</v>
      </c>
      <c r="QE359">
        <v>13</v>
      </c>
      <c r="QF359">
        <v>12</v>
      </c>
      <c r="QG359">
        <v>10</v>
      </c>
      <c r="QH359">
        <v>11</v>
      </c>
      <c r="QI359">
        <v>7</v>
      </c>
      <c r="QJ359">
        <v>8</v>
      </c>
      <c r="QK359">
        <v>10</v>
      </c>
      <c r="QL359">
        <v>9</v>
      </c>
      <c r="QM359">
        <v>8</v>
      </c>
      <c r="QN359">
        <v>8</v>
      </c>
      <c r="QO359">
        <v>9</v>
      </c>
      <c r="QP359">
        <v>10</v>
      </c>
      <c r="QQ359">
        <v>16</v>
      </c>
      <c r="QR359">
        <v>14</v>
      </c>
    </row>
    <row r="360" spans="1:460" x14ac:dyDescent="0.2">
      <c r="A360" s="55"/>
      <c r="B360" s="1">
        <v>3</v>
      </c>
      <c r="C360" s="166">
        <f t="shared" ca="1" si="348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349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351"/>
        <v>0</v>
      </c>
      <c r="JD360">
        <v>0</v>
      </c>
      <c r="JE360">
        <v>0</v>
      </c>
      <c r="JF360" s="362">
        <f t="shared" si="352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353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354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  <c r="OU360" s="471">
        <v>0</v>
      </c>
      <c r="OV360" s="473">
        <v>0</v>
      </c>
      <c r="OW360" s="473">
        <v>0</v>
      </c>
      <c r="OX360" s="473"/>
      <c r="OY360" s="473"/>
      <c r="OZ360" s="473"/>
      <c r="PC360" s="473"/>
      <c r="PG360" s="341">
        <f t="shared" si="355"/>
        <v>0</v>
      </c>
      <c r="PJ360" s="341">
        <f t="shared" si="350"/>
        <v>0</v>
      </c>
      <c r="PM360" s="473"/>
      <c r="PV360" s="473"/>
      <c r="QE360">
        <v>1</v>
      </c>
      <c r="QL360">
        <v>1</v>
      </c>
      <c r="QM360">
        <v>1</v>
      </c>
      <c r="QN360">
        <v>1</v>
      </c>
      <c r="QO360">
        <v>1</v>
      </c>
      <c r="QP360">
        <v>1</v>
      </c>
    </row>
    <row r="361" spans="1:460" x14ac:dyDescent="0.2">
      <c r="B361" s="1">
        <v>4</v>
      </c>
      <c r="C361" s="166">
        <f t="shared" ca="1" si="348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349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351"/>
        <v>0</v>
      </c>
      <c r="JD361">
        <v>0</v>
      </c>
      <c r="JE361">
        <v>0</v>
      </c>
      <c r="JF361" s="362">
        <f t="shared" si="352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353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354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  <c r="OU361" s="471">
        <v>0</v>
      </c>
      <c r="OV361" s="473">
        <v>0</v>
      </c>
      <c r="OW361" s="473">
        <v>0</v>
      </c>
      <c r="OX361" s="473"/>
      <c r="OY361" s="473"/>
      <c r="OZ361" s="473"/>
      <c r="PC361" s="473"/>
      <c r="PG361" s="341">
        <f t="shared" si="355"/>
        <v>0</v>
      </c>
      <c r="PJ361" s="341">
        <f t="shared" si="350"/>
        <v>0</v>
      </c>
      <c r="PM361" s="473"/>
      <c r="PV361" s="473"/>
    </row>
    <row r="362" spans="1:460" s="144" customFormat="1" x14ac:dyDescent="0.2">
      <c r="A362" s="55"/>
      <c r="B362" s="318">
        <v>5</v>
      </c>
      <c r="C362" s="319">
        <f t="shared" ca="1" si="348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349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351"/>
        <v>0</v>
      </c>
      <c r="JD362" s="144">
        <v>0</v>
      </c>
      <c r="JE362" s="144">
        <v>0</v>
      </c>
      <c r="JF362" s="362">
        <f t="shared" si="352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353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354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  <c r="OU362" s="471">
        <v>0</v>
      </c>
      <c r="OV362" s="473">
        <v>0</v>
      </c>
      <c r="OW362" s="473">
        <v>0</v>
      </c>
      <c r="OX362" s="473"/>
      <c r="OY362" s="473"/>
      <c r="OZ362" s="473"/>
      <c r="PC362" s="473"/>
      <c r="PG362" s="341">
        <f t="shared" si="355"/>
        <v>0</v>
      </c>
      <c r="PJ362" s="341">
        <f t="shared" si="350"/>
        <v>0</v>
      </c>
      <c r="PM362" s="473"/>
      <c r="PV362" s="473"/>
    </row>
    <row r="363" spans="1:460" s="144" customFormat="1" x14ac:dyDescent="0.2">
      <c r="A363" s="318"/>
      <c r="B363" s="318">
        <v>6</v>
      </c>
      <c r="C363" s="319">
        <f t="shared" ca="1" si="348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349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351"/>
        <v>0</v>
      </c>
      <c r="JD363" s="144">
        <v>0</v>
      </c>
      <c r="JE363" s="144">
        <v>0</v>
      </c>
      <c r="JF363" s="362">
        <f t="shared" si="352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353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354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  <c r="OU363" s="471">
        <v>0</v>
      </c>
      <c r="OV363" s="473">
        <v>0</v>
      </c>
      <c r="OW363" s="473">
        <v>0</v>
      </c>
      <c r="OX363" s="473"/>
      <c r="OY363" s="473"/>
      <c r="OZ363" s="473"/>
      <c r="PC363" s="473"/>
      <c r="PG363" s="341">
        <f t="shared" si="355"/>
        <v>0</v>
      </c>
      <c r="PJ363" s="341">
        <f t="shared" si="350"/>
        <v>0</v>
      </c>
      <c r="PM363" s="473"/>
      <c r="PV363" s="473"/>
    </row>
    <row r="364" spans="1:460" s="144" customFormat="1" x14ac:dyDescent="0.2">
      <c r="A364" s="55"/>
      <c r="B364" s="318">
        <v>7</v>
      </c>
      <c r="C364" s="319">
        <f t="shared" ca="1" si="348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349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351"/>
        <v>0</v>
      </c>
      <c r="JD364" s="144">
        <v>0</v>
      </c>
      <c r="JE364" s="144">
        <v>0</v>
      </c>
      <c r="JF364" s="362">
        <f t="shared" si="352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353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354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  <c r="OU364" s="471">
        <v>0</v>
      </c>
      <c r="OV364" s="473">
        <v>0</v>
      </c>
      <c r="OW364" s="473">
        <v>0</v>
      </c>
      <c r="OX364" s="473"/>
      <c r="OY364" s="473"/>
      <c r="OZ364" s="473"/>
      <c r="PC364" s="473"/>
      <c r="PG364" s="341">
        <f t="shared" si="355"/>
        <v>0</v>
      </c>
      <c r="PJ364" s="341">
        <f t="shared" si="350"/>
        <v>0</v>
      </c>
      <c r="PM364" s="473"/>
      <c r="PV364" s="473"/>
    </row>
    <row r="365" spans="1:460" s="144" customFormat="1" x14ac:dyDescent="0.2">
      <c r="A365" s="318"/>
      <c r="B365" s="318">
        <v>8</v>
      </c>
      <c r="C365" s="319">
        <f t="shared" ca="1" si="348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349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351"/>
        <v>0</v>
      </c>
      <c r="JD365" s="144">
        <v>0</v>
      </c>
      <c r="JE365" s="144">
        <v>0</v>
      </c>
      <c r="JF365" s="362">
        <f t="shared" si="352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353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354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  <c r="OU365" s="471">
        <v>0</v>
      </c>
      <c r="OV365" s="473">
        <v>0</v>
      </c>
      <c r="OW365" s="473">
        <v>0</v>
      </c>
      <c r="OX365" s="473"/>
      <c r="OY365" s="473"/>
      <c r="OZ365" s="473"/>
      <c r="PC365" s="473"/>
      <c r="PG365" s="341">
        <f t="shared" si="355"/>
        <v>0</v>
      </c>
      <c r="PJ365" s="341">
        <f t="shared" si="350"/>
        <v>0</v>
      </c>
      <c r="PM365" s="473"/>
      <c r="PV365" s="473"/>
      <c r="PW365" s="144">
        <v>1</v>
      </c>
      <c r="PX365" s="144">
        <v>1</v>
      </c>
    </row>
    <row r="366" spans="1:460" s="144" customFormat="1" x14ac:dyDescent="0.2">
      <c r="A366" s="55"/>
      <c r="B366" s="318">
        <v>9</v>
      </c>
      <c r="C366" s="319">
        <f t="shared" ca="1" si="348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349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351"/>
        <v>0</v>
      </c>
      <c r="JD366" s="144">
        <v>0</v>
      </c>
      <c r="JE366" s="144">
        <v>0</v>
      </c>
      <c r="JF366" s="362">
        <f t="shared" si="352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353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354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  <c r="OU366" s="471">
        <v>0</v>
      </c>
      <c r="OV366" s="473">
        <v>0</v>
      </c>
      <c r="OW366" s="473">
        <v>0</v>
      </c>
      <c r="OX366" s="473"/>
      <c r="OY366" s="473"/>
      <c r="OZ366" s="473"/>
      <c r="PC366" s="473"/>
      <c r="PG366" s="341">
        <f t="shared" si="355"/>
        <v>0</v>
      </c>
      <c r="PJ366" s="341">
        <f t="shared" si="350"/>
        <v>0</v>
      </c>
      <c r="PM366" s="473"/>
      <c r="PV366" s="473"/>
    </row>
    <row r="367" spans="1:460" s="144" customFormat="1" x14ac:dyDescent="0.2">
      <c r="A367" s="318"/>
      <c r="B367" s="318">
        <v>10</v>
      </c>
      <c r="C367" s="319">
        <f t="shared" ca="1" si="348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349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351"/>
        <v>0</v>
      </c>
      <c r="JD367" s="144">
        <v>0</v>
      </c>
      <c r="JE367" s="144">
        <v>0</v>
      </c>
      <c r="JF367" s="362">
        <f t="shared" si="352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353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354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  <c r="OU367" s="144">
        <v>0</v>
      </c>
      <c r="OV367" s="379">
        <v>0</v>
      </c>
      <c r="OW367" s="379">
        <v>0</v>
      </c>
      <c r="OX367" s="473"/>
      <c r="OY367" s="473"/>
      <c r="OZ367" s="473"/>
      <c r="PC367" s="473"/>
      <c r="PG367" s="341">
        <f t="shared" si="355"/>
        <v>0</v>
      </c>
      <c r="PJ367" s="341">
        <f t="shared" si="350"/>
        <v>0</v>
      </c>
      <c r="PM367" s="473"/>
      <c r="PV367" s="473"/>
    </row>
    <row r="368" spans="1:460" s="144" customFormat="1" x14ac:dyDescent="0.2">
      <c r="A368" s="55"/>
      <c r="B368" s="318">
        <v>11</v>
      </c>
      <c r="C368" s="319">
        <f t="shared" ca="1" si="348"/>
        <v>0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349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351"/>
        <v>0</v>
      </c>
      <c r="JD368" s="144">
        <v>0</v>
      </c>
      <c r="JE368" s="144">
        <v>0</v>
      </c>
      <c r="JF368" s="362">
        <f t="shared" si="352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353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354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  <c r="OU368" s="144">
        <v>1</v>
      </c>
      <c r="OV368" s="379">
        <v>0</v>
      </c>
      <c r="OW368" s="379">
        <v>0</v>
      </c>
      <c r="OX368" s="473"/>
      <c r="OY368" s="473"/>
      <c r="OZ368" s="473"/>
      <c r="PC368" s="473"/>
      <c r="PG368" s="341">
        <f t="shared" si="355"/>
        <v>0</v>
      </c>
      <c r="PJ368" s="341">
        <f t="shared" si="350"/>
        <v>0</v>
      </c>
      <c r="PM368" s="473"/>
      <c r="PV368" s="473"/>
    </row>
    <row r="369" spans="1:460" s="144" customFormat="1" x14ac:dyDescent="0.2">
      <c r="A369" s="318"/>
      <c r="B369" s="318">
        <v>12</v>
      </c>
      <c r="C369" s="319">
        <f t="shared" ca="1" si="348"/>
        <v>0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349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351"/>
        <v>0</v>
      </c>
      <c r="JD369" s="144">
        <v>0</v>
      </c>
      <c r="JE369" s="144">
        <v>1</v>
      </c>
      <c r="JF369" s="362">
        <f t="shared" si="352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353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354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  <c r="OU369" s="144">
        <v>0</v>
      </c>
      <c r="OV369" s="379">
        <v>0</v>
      </c>
      <c r="OW369" s="379">
        <v>0</v>
      </c>
      <c r="OX369" s="473"/>
      <c r="OY369" s="473"/>
      <c r="OZ369" s="473"/>
      <c r="PC369" s="473"/>
      <c r="PG369" s="341">
        <f t="shared" si="355"/>
        <v>0</v>
      </c>
      <c r="PJ369" s="341">
        <f t="shared" si="350"/>
        <v>0</v>
      </c>
      <c r="PM369" s="473"/>
      <c r="PV369" s="473"/>
      <c r="PY369" s="144">
        <v>1</v>
      </c>
      <c r="PZ369" s="144">
        <v>1</v>
      </c>
      <c r="QA369" s="144">
        <v>1</v>
      </c>
      <c r="QJ369" s="144">
        <v>1</v>
      </c>
      <c r="QK369" s="144">
        <v>1</v>
      </c>
      <c r="QL369" s="144">
        <v>1</v>
      </c>
    </row>
    <row r="370" spans="1:460" s="144" customFormat="1" x14ac:dyDescent="0.2">
      <c r="A370" s="55"/>
      <c r="B370" s="318">
        <v>13</v>
      </c>
      <c r="C370" s="319">
        <f t="shared" ca="1" si="348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349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351"/>
        <v>0</v>
      </c>
      <c r="JD370" s="144">
        <v>0</v>
      </c>
      <c r="JE370" s="144">
        <v>0</v>
      </c>
      <c r="JF370" s="362">
        <f t="shared" si="352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353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354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  <c r="OU370" s="144">
        <v>0</v>
      </c>
      <c r="OV370" s="379">
        <v>0</v>
      </c>
      <c r="OW370" s="379">
        <v>0</v>
      </c>
      <c r="OX370" s="473"/>
      <c r="OY370" s="473"/>
      <c r="OZ370" s="473"/>
      <c r="PC370" s="473"/>
      <c r="PG370" s="341">
        <f t="shared" si="355"/>
        <v>0</v>
      </c>
      <c r="PJ370" s="341">
        <f t="shared" si="350"/>
        <v>0</v>
      </c>
      <c r="PM370" s="473"/>
      <c r="PV370" s="473"/>
    </row>
    <row r="371" spans="1:460" s="144" customFormat="1" x14ac:dyDescent="0.2">
      <c r="A371" s="318"/>
      <c r="B371" s="318">
        <v>14</v>
      </c>
      <c r="C371" s="319">
        <f t="shared" ca="1" si="348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349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351"/>
        <v>0</v>
      </c>
      <c r="JD371" s="144">
        <v>0</v>
      </c>
      <c r="JE371" s="144">
        <v>0</v>
      </c>
      <c r="JF371" s="362">
        <f t="shared" si="352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353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354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  <c r="OU371" s="144">
        <v>0</v>
      </c>
      <c r="OV371" s="379">
        <v>0</v>
      </c>
      <c r="OW371" s="379">
        <v>0</v>
      </c>
      <c r="OX371" s="473"/>
      <c r="OY371" s="473"/>
      <c r="OZ371" s="473"/>
      <c r="PC371" s="473"/>
      <c r="PG371" s="341">
        <f t="shared" si="355"/>
        <v>0</v>
      </c>
      <c r="PJ371" s="341">
        <f t="shared" si="350"/>
        <v>0</v>
      </c>
      <c r="PM371" s="473"/>
      <c r="PV371" s="473"/>
    </row>
    <row r="372" spans="1:460" s="144" customFormat="1" x14ac:dyDescent="0.2">
      <c r="A372" s="55"/>
      <c r="B372" s="318">
        <v>15</v>
      </c>
      <c r="C372" s="319">
        <f t="shared" ca="1" si="348"/>
        <v>0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349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351"/>
        <v>7</v>
      </c>
      <c r="JD372" s="144">
        <v>7</v>
      </c>
      <c r="JE372" s="144">
        <v>6</v>
      </c>
      <c r="JF372" s="362">
        <f t="shared" si="352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353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354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0</v>
      </c>
      <c r="OU372" s="144">
        <v>0</v>
      </c>
      <c r="OV372" s="379">
        <v>0</v>
      </c>
      <c r="OW372" s="379">
        <v>0</v>
      </c>
      <c r="OX372" s="473"/>
      <c r="OY372" s="473"/>
      <c r="OZ372" s="473"/>
      <c r="PC372" s="473">
        <v>2</v>
      </c>
      <c r="PD372" s="144">
        <v>2</v>
      </c>
      <c r="PE372" s="144">
        <v>2</v>
      </c>
      <c r="PF372" s="144">
        <v>2</v>
      </c>
      <c r="PG372" s="341">
        <f t="shared" si="355"/>
        <v>2</v>
      </c>
      <c r="PH372" s="144">
        <v>2</v>
      </c>
      <c r="PI372" s="144">
        <v>1</v>
      </c>
      <c r="PJ372" s="341">
        <f t="shared" si="350"/>
        <v>1</v>
      </c>
      <c r="PK372" s="144">
        <v>1</v>
      </c>
      <c r="PL372" s="144">
        <v>1</v>
      </c>
      <c r="PM372" s="473">
        <v>1</v>
      </c>
      <c r="PV372" s="473"/>
    </row>
    <row r="373" spans="1:460" s="144" customFormat="1" x14ac:dyDescent="0.2">
      <c r="A373" s="318"/>
      <c r="B373" s="318">
        <v>16</v>
      </c>
      <c r="C373" s="319">
        <f t="shared" ca="1" si="348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349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351"/>
        <v>0</v>
      </c>
      <c r="JD373" s="144">
        <v>0</v>
      </c>
      <c r="JE373" s="144">
        <v>0</v>
      </c>
      <c r="JF373" s="362">
        <f t="shared" si="352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353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354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  <c r="OU373" s="144">
        <v>0</v>
      </c>
      <c r="OV373" s="379">
        <v>0</v>
      </c>
      <c r="OW373" s="379">
        <v>0</v>
      </c>
      <c r="OX373" s="473"/>
      <c r="OY373" s="473"/>
      <c r="OZ373" s="473"/>
      <c r="PC373" s="473"/>
      <c r="PG373" s="341">
        <f t="shared" si="355"/>
        <v>0</v>
      </c>
      <c r="PJ373" s="341">
        <f t="shared" si="350"/>
        <v>0</v>
      </c>
      <c r="PM373" s="473"/>
      <c r="PV373" s="473"/>
    </row>
    <row r="374" spans="1:460" s="144" customFormat="1" x14ac:dyDescent="0.2">
      <c r="A374" s="55"/>
      <c r="B374" s="318">
        <v>17</v>
      </c>
      <c r="C374" s="319">
        <f t="shared" ca="1" si="348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349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351"/>
        <v>0</v>
      </c>
      <c r="JD374" s="144">
        <v>0</v>
      </c>
      <c r="JE374" s="144">
        <v>0</v>
      </c>
      <c r="JF374" s="362">
        <f t="shared" si="352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353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354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  <c r="OU374" s="144">
        <v>0</v>
      </c>
      <c r="OV374" s="379">
        <v>0</v>
      </c>
      <c r="OW374" s="379">
        <v>0</v>
      </c>
      <c r="OX374" s="473"/>
      <c r="OY374" s="473"/>
      <c r="OZ374" s="473"/>
      <c r="PC374" s="473"/>
      <c r="PG374" s="341">
        <f t="shared" si="355"/>
        <v>0</v>
      </c>
      <c r="PJ374" s="341">
        <f t="shared" si="350"/>
        <v>0</v>
      </c>
      <c r="PM374" s="473"/>
      <c r="PV374" s="473"/>
    </row>
    <row r="375" spans="1:460" s="144" customFormat="1" x14ac:dyDescent="0.2">
      <c r="A375" s="318"/>
      <c r="B375" s="318">
        <v>18</v>
      </c>
      <c r="C375" s="319">
        <f t="shared" ca="1" si="348"/>
        <v>2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349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351"/>
        <v>0</v>
      </c>
      <c r="JD375" s="144">
        <v>0</v>
      </c>
      <c r="JE375" s="144">
        <v>0</v>
      </c>
      <c r="JF375" s="362">
        <f t="shared" si="352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353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354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  <c r="OU375" s="144">
        <v>1</v>
      </c>
      <c r="OV375" s="379">
        <v>0</v>
      </c>
      <c r="OW375" s="379">
        <v>0</v>
      </c>
      <c r="OX375" s="473"/>
      <c r="OY375" s="473"/>
      <c r="OZ375" s="473"/>
      <c r="PC375" s="473"/>
      <c r="PG375" s="341">
        <f t="shared" si="355"/>
        <v>0</v>
      </c>
      <c r="PJ375" s="341">
        <f t="shared" si="350"/>
        <v>0</v>
      </c>
      <c r="PM375" s="473">
        <v>1</v>
      </c>
      <c r="PN375" s="144">
        <v>2</v>
      </c>
      <c r="PO375" s="144">
        <v>2</v>
      </c>
      <c r="PP375" s="144">
        <v>2</v>
      </c>
      <c r="PQ375" s="144">
        <v>2</v>
      </c>
      <c r="PR375" s="144">
        <v>1</v>
      </c>
      <c r="PS375" s="144">
        <v>1</v>
      </c>
      <c r="PV375" s="473">
        <v>1</v>
      </c>
      <c r="PW375" s="144">
        <v>3</v>
      </c>
      <c r="PX375" s="144">
        <v>3</v>
      </c>
      <c r="PY375" s="144">
        <v>4</v>
      </c>
      <c r="PZ375" s="144">
        <v>6</v>
      </c>
      <c r="QA375" s="144">
        <v>4</v>
      </c>
      <c r="QB375" s="144">
        <v>5</v>
      </c>
      <c r="QC375" s="144">
        <v>7</v>
      </c>
      <c r="QD375" s="144">
        <v>7</v>
      </c>
      <c r="QE375" s="144">
        <v>5</v>
      </c>
      <c r="QF375" s="144">
        <v>6</v>
      </c>
      <c r="QG375" s="144">
        <v>8</v>
      </c>
      <c r="QH375" s="144">
        <v>9</v>
      </c>
      <c r="QI375" s="144">
        <v>6</v>
      </c>
      <c r="QJ375" s="144">
        <v>4</v>
      </c>
      <c r="QK375" s="144">
        <v>3</v>
      </c>
      <c r="QL375" s="144">
        <v>3</v>
      </c>
      <c r="QM375" s="144">
        <v>3</v>
      </c>
      <c r="QN375" s="144">
        <v>3</v>
      </c>
      <c r="QO375" s="144">
        <v>3</v>
      </c>
      <c r="QP375" s="144">
        <v>1</v>
      </c>
      <c r="QQ375" s="144">
        <v>2</v>
      </c>
      <c r="QR375" s="144">
        <v>2</v>
      </c>
    </row>
    <row r="376" spans="1:460" s="144" customFormat="1" x14ac:dyDescent="0.2">
      <c r="A376" s="55"/>
      <c r="B376" s="318">
        <v>19</v>
      </c>
      <c r="C376" s="319">
        <f t="shared" ca="1" si="348"/>
        <v>1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349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351"/>
        <v>0</v>
      </c>
      <c r="JD376" s="144">
        <v>0</v>
      </c>
      <c r="JE376" s="144">
        <v>0</v>
      </c>
      <c r="JF376" s="362">
        <f t="shared" si="352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353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354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  <c r="OU376" s="144">
        <v>0</v>
      </c>
      <c r="OV376" s="379">
        <v>0</v>
      </c>
      <c r="OW376" s="379">
        <v>0</v>
      </c>
      <c r="OX376" s="473"/>
      <c r="OY376" s="473"/>
      <c r="OZ376" s="473"/>
      <c r="PC376" s="473"/>
      <c r="PG376" s="341">
        <f t="shared" si="355"/>
        <v>0</v>
      </c>
      <c r="PJ376" s="341">
        <f t="shared" si="350"/>
        <v>0</v>
      </c>
      <c r="PM376" s="473"/>
      <c r="PV376" s="473"/>
      <c r="QN376" s="144">
        <v>1</v>
      </c>
      <c r="QP376" s="144">
        <v>1</v>
      </c>
      <c r="QQ376" s="144">
        <v>1</v>
      </c>
      <c r="QR376" s="144">
        <v>1</v>
      </c>
    </row>
    <row r="377" spans="1:460" s="144" customFormat="1" x14ac:dyDescent="0.2">
      <c r="A377" s="318"/>
      <c r="B377" s="318">
        <v>20</v>
      </c>
      <c r="C377" s="319">
        <f t="shared" ca="1" si="348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349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351"/>
        <v>0</v>
      </c>
      <c r="JD377" s="144">
        <v>0</v>
      </c>
      <c r="JE377" s="144">
        <v>0</v>
      </c>
      <c r="JF377" s="362">
        <f t="shared" si="352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353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354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  <c r="OU377" s="144">
        <v>0</v>
      </c>
      <c r="OV377" s="379">
        <v>0</v>
      </c>
      <c r="OW377" s="379">
        <v>0</v>
      </c>
      <c r="OX377" s="473"/>
      <c r="OY377" s="473"/>
      <c r="OZ377" s="473"/>
      <c r="PC377" s="473"/>
      <c r="PG377" s="341">
        <f t="shared" si="355"/>
        <v>0</v>
      </c>
      <c r="PJ377" s="341">
        <f t="shared" si="350"/>
        <v>0</v>
      </c>
      <c r="PM377" s="473"/>
      <c r="PV377" s="473"/>
      <c r="QK377" s="144">
        <v>2</v>
      </c>
      <c r="QL377" s="144">
        <v>2</v>
      </c>
    </row>
    <row r="378" spans="1:460" s="144" customFormat="1" x14ac:dyDescent="0.2">
      <c r="A378" s="55"/>
      <c r="B378" s="318">
        <v>21</v>
      </c>
      <c r="C378" s="319">
        <f t="shared" ca="1" si="348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349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351"/>
        <v>1</v>
      </c>
      <c r="JD378" s="144">
        <v>1</v>
      </c>
      <c r="JE378" s="144">
        <v>1</v>
      </c>
      <c r="JF378" s="362">
        <f t="shared" si="352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353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354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  <c r="OU378" s="144">
        <v>0</v>
      </c>
      <c r="OV378" s="379">
        <v>0</v>
      </c>
      <c r="OW378" s="379">
        <v>0</v>
      </c>
      <c r="OX378" s="473"/>
      <c r="OY378" s="473"/>
      <c r="OZ378" s="473"/>
      <c r="PC378" s="473"/>
      <c r="PG378" s="341">
        <f t="shared" si="355"/>
        <v>0</v>
      </c>
      <c r="PJ378" s="341">
        <f t="shared" si="350"/>
        <v>0</v>
      </c>
      <c r="PM378" s="473"/>
      <c r="PV378" s="473"/>
    </row>
    <row r="379" spans="1:460" s="144" customFormat="1" x14ac:dyDescent="0.2">
      <c r="A379" s="318"/>
      <c r="B379" s="318">
        <v>22</v>
      </c>
      <c r="C379" s="319">
        <f t="shared" ca="1" si="348"/>
        <v>0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349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351"/>
        <v>0</v>
      </c>
      <c r="JD379" s="144">
        <v>0</v>
      </c>
      <c r="JE379" s="144">
        <v>1</v>
      </c>
      <c r="JF379" s="362">
        <f t="shared" si="352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353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354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  <c r="OU379" s="144">
        <v>0</v>
      </c>
      <c r="OV379" s="379">
        <v>0</v>
      </c>
      <c r="OW379" s="144">
        <v>1</v>
      </c>
      <c r="OX379" s="473"/>
      <c r="OY379" s="473"/>
      <c r="OZ379" s="473"/>
      <c r="PB379" s="144">
        <v>1</v>
      </c>
      <c r="PC379" s="473"/>
      <c r="PG379" s="341">
        <f t="shared" si="355"/>
        <v>0</v>
      </c>
      <c r="PJ379" s="341">
        <f t="shared" si="350"/>
        <v>0</v>
      </c>
      <c r="PM379" s="473">
        <v>1</v>
      </c>
      <c r="PQ379" s="144">
        <v>1</v>
      </c>
      <c r="PR379" s="144">
        <v>1</v>
      </c>
      <c r="PV379" s="473"/>
      <c r="QC379" s="144">
        <v>1</v>
      </c>
      <c r="QD379" s="144">
        <v>4</v>
      </c>
      <c r="QI379" s="144">
        <v>2</v>
      </c>
      <c r="QJ379" s="144">
        <v>1</v>
      </c>
      <c r="QK379" s="144">
        <v>1</v>
      </c>
      <c r="QL379" s="144">
        <v>1</v>
      </c>
      <c r="QM379" s="144">
        <v>1</v>
      </c>
      <c r="QN379" s="144">
        <v>1</v>
      </c>
      <c r="QO379" s="144">
        <v>1</v>
      </c>
    </row>
    <row r="380" spans="1:460" s="144" customFormat="1" x14ac:dyDescent="0.2">
      <c r="A380" s="55"/>
      <c r="B380" s="318">
        <v>23</v>
      </c>
      <c r="C380" s="319">
        <f t="shared" ca="1" si="348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349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351"/>
        <v>3</v>
      </c>
      <c r="JD380" s="144">
        <v>3</v>
      </c>
      <c r="JE380" s="144">
        <v>0</v>
      </c>
      <c r="JF380" s="362">
        <f t="shared" si="352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353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354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  <c r="OU380" s="144">
        <v>0</v>
      </c>
      <c r="OV380" s="379">
        <v>0</v>
      </c>
      <c r="OW380" s="379">
        <v>0</v>
      </c>
      <c r="OX380" s="473"/>
      <c r="OY380" s="473"/>
      <c r="OZ380" s="473"/>
      <c r="PC380" s="473"/>
      <c r="PG380" s="341">
        <f t="shared" si="355"/>
        <v>0</v>
      </c>
      <c r="PJ380" s="341">
        <f t="shared" si="350"/>
        <v>0</v>
      </c>
      <c r="PM380" s="473"/>
      <c r="PV380" s="473"/>
    </row>
    <row r="381" spans="1:460" s="144" customFormat="1" x14ac:dyDescent="0.2">
      <c r="A381" s="318"/>
      <c r="B381" s="318">
        <v>24</v>
      </c>
      <c r="C381" s="319">
        <f t="shared" ca="1" si="348"/>
        <v>0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349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351"/>
        <v>0</v>
      </c>
      <c r="JD381" s="144">
        <v>0</v>
      </c>
      <c r="JE381" s="144">
        <v>1</v>
      </c>
      <c r="JF381" s="362">
        <f t="shared" si="352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353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354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  <c r="OU381" s="144">
        <v>0</v>
      </c>
      <c r="OV381" s="379">
        <v>0</v>
      </c>
      <c r="OW381" s="379">
        <v>0</v>
      </c>
      <c r="OX381" s="473"/>
      <c r="OY381" s="473"/>
      <c r="OZ381" s="473"/>
      <c r="PC381" s="473"/>
      <c r="PG381" s="341">
        <f t="shared" si="355"/>
        <v>0</v>
      </c>
      <c r="PJ381" s="341">
        <f t="shared" si="350"/>
        <v>0</v>
      </c>
      <c r="PM381" s="473"/>
      <c r="PV381" s="473"/>
      <c r="PX381" s="144">
        <v>1</v>
      </c>
      <c r="PY381" s="144">
        <v>1</v>
      </c>
      <c r="PZ381" s="144">
        <v>1</v>
      </c>
      <c r="QB381" s="144">
        <v>1</v>
      </c>
      <c r="QC381" s="144">
        <v>1</v>
      </c>
      <c r="QD381" s="144">
        <v>1</v>
      </c>
      <c r="QH381" s="144">
        <v>1</v>
      </c>
      <c r="QI381" s="144">
        <v>1</v>
      </c>
      <c r="QJ381" s="144">
        <v>1</v>
      </c>
      <c r="QK381" s="144">
        <v>1</v>
      </c>
      <c r="QL381" s="144">
        <v>1</v>
      </c>
      <c r="QM381" s="144">
        <v>2</v>
      </c>
      <c r="QN381" s="144">
        <v>2</v>
      </c>
    </row>
    <row r="382" spans="1:460" x14ac:dyDescent="0.2">
      <c r="A382" s="55"/>
      <c r="B382" s="27" t="s">
        <v>45</v>
      </c>
      <c r="C382" s="174">
        <f ca="1">SUM(C358:C381)</f>
        <v>17</v>
      </c>
      <c r="D382" s="154"/>
      <c r="E382" s="154"/>
      <c r="F382" s="154"/>
      <c r="G382" s="325">
        <f t="shared" ref="G382:R382" si="356">SUM(G358:G381)</f>
        <v>46</v>
      </c>
      <c r="H382" s="325">
        <f t="shared" si="356"/>
        <v>31</v>
      </c>
      <c r="I382" s="325">
        <f t="shared" si="356"/>
        <v>30.5</v>
      </c>
      <c r="J382" s="325">
        <f t="shared" si="356"/>
        <v>30</v>
      </c>
      <c r="K382" s="325">
        <f t="shared" si="356"/>
        <v>29</v>
      </c>
      <c r="L382" s="325">
        <f t="shared" si="356"/>
        <v>35</v>
      </c>
      <c r="M382" s="325">
        <f t="shared" si="356"/>
        <v>32</v>
      </c>
      <c r="N382" s="325">
        <f t="shared" si="356"/>
        <v>34</v>
      </c>
      <c r="O382" s="325">
        <f t="shared" si="356"/>
        <v>25</v>
      </c>
      <c r="P382" s="325">
        <f t="shared" si="356"/>
        <v>21</v>
      </c>
      <c r="Q382" s="325">
        <f t="shared" si="356"/>
        <v>22</v>
      </c>
      <c r="R382" s="325">
        <f t="shared" si="356"/>
        <v>21</v>
      </c>
      <c r="S382" s="325">
        <f t="shared" ref="S382:CD382" si="357">SUM(S358:S381)</f>
        <v>23</v>
      </c>
      <c r="T382" s="325">
        <f t="shared" si="357"/>
        <v>25</v>
      </c>
      <c r="U382" s="325">
        <f t="shared" si="357"/>
        <v>21</v>
      </c>
      <c r="V382" s="325">
        <f t="shared" si="357"/>
        <v>25</v>
      </c>
      <c r="W382" s="325">
        <f t="shared" si="357"/>
        <v>25</v>
      </c>
      <c r="X382" s="325">
        <f t="shared" si="357"/>
        <v>20</v>
      </c>
      <c r="Y382" s="325">
        <f t="shared" si="357"/>
        <v>21</v>
      </c>
      <c r="Z382" s="325">
        <f t="shared" si="357"/>
        <v>21</v>
      </c>
      <c r="AA382" s="325">
        <f t="shared" si="357"/>
        <v>21</v>
      </c>
      <c r="AB382" s="325">
        <f t="shared" si="357"/>
        <v>24</v>
      </c>
      <c r="AC382" s="325">
        <f t="shared" si="357"/>
        <v>26</v>
      </c>
      <c r="AD382" s="325">
        <f t="shared" si="357"/>
        <v>29</v>
      </c>
      <c r="AE382" s="325">
        <f t="shared" si="357"/>
        <v>32</v>
      </c>
      <c r="AF382" s="325">
        <f t="shared" si="357"/>
        <v>30</v>
      </c>
      <c r="AG382" s="325">
        <f t="shared" si="357"/>
        <v>25</v>
      </c>
      <c r="AH382" s="325">
        <f t="shared" si="357"/>
        <v>33</v>
      </c>
      <c r="AI382" s="325">
        <f t="shared" si="357"/>
        <v>34</v>
      </c>
      <c r="AJ382" s="325">
        <f t="shared" si="357"/>
        <v>36</v>
      </c>
      <c r="AK382" s="325">
        <f t="shared" si="357"/>
        <v>35</v>
      </c>
      <c r="AL382" s="325">
        <f t="shared" si="357"/>
        <v>39</v>
      </c>
      <c r="AM382" s="325">
        <f t="shared" si="357"/>
        <v>37</v>
      </c>
      <c r="AN382" s="325">
        <f t="shared" si="357"/>
        <v>35</v>
      </c>
      <c r="AO382" s="325">
        <f t="shared" si="357"/>
        <v>33</v>
      </c>
      <c r="AP382" s="325">
        <f t="shared" si="357"/>
        <v>27</v>
      </c>
      <c r="AQ382" s="325">
        <f t="shared" si="357"/>
        <v>21</v>
      </c>
      <c r="AR382" s="325">
        <f t="shared" si="357"/>
        <v>18</v>
      </c>
      <c r="AS382" s="325">
        <f t="shared" si="357"/>
        <v>22</v>
      </c>
      <c r="AT382" s="325">
        <f t="shared" si="357"/>
        <v>22</v>
      </c>
      <c r="AU382" s="325">
        <f t="shared" si="357"/>
        <v>28</v>
      </c>
      <c r="AV382" s="325">
        <f t="shared" si="357"/>
        <v>21</v>
      </c>
      <c r="AW382" s="420">
        <f t="shared" si="357"/>
        <v>17</v>
      </c>
      <c r="AX382" s="420">
        <f t="shared" si="357"/>
        <v>16</v>
      </c>
      <c r="AY382" s="420">
        <f t="shared" si="357"/>
        <v>19</v>
      </c>
      <c r="AZ382" s="420">
        <f t="shared" si="357"/>
        <v>17</v>
      </c>
      <c r="BA382" s="420">
        <f t="shared" si="357"/>
        <v>18</v>
      </c>
      <c r="BB382" s="420">
        <f t="shared" si="357"/>
        <v>17</v>
      </c>
      <c r="BC382" s="420">
        <f t="shared" si="357"/>
        <v>11</v>
      </c>
      <c r="BD382" s="420">
        <f t="shared" si="357"/>
        <v>10</v>
      </c>
      <c r="BE382" s="420">
        <f t="shared" si="357"/>
        <v>14</v>
      </c>
      <c r="BF382" s="420">
        <f t="shared" si="357"/>
        <v>18</v>
      </c>
      <c r="BG382" s="325">
        <f t="shared" si="357"/>
        <v>17</v>
      </c>
      <c r="BH382" s="325">
        <f t="shared" si="357"/>
        <v>16</v>
      </c>
      <c r="BI382" s="325">
        <f t="shared" si="357"/>
        <v>16</v>
      </c>
      <c r="BJ382" s="325">
        <f t="shared" si="357"/>
        <v>16</v>
      </c>
      <c r="BK382" s="325">
        <f t="shared" si="357"/>
        <v>18</v>
      </c>
      <c r="BL382" s="325">
        <f t="shared" si="357"/>
        <v>13</v>
      </c>
      <c r="BM382" s="325">
        <f t="shared" si="357"/>
        <v>10</v>
      </c>
      <c r="BN382" s="325">
        <f t="shared" si="357"/>
        <v>9</v>
      </c>
      <c r="BO382" s="325">
        <f t="shared" si="357"/>
        <v>7</v>
      </c>
      <c r="BP382" s="325">
        <f t="shared" si="357"/>
        <v>8</v>
      </c>
      <c r="BQ382" s="325">
        <f t="shared" si="357"/>
        <v>6</v>
      </c>
      <c r="BR382" s="325">
        <f t="shared" si="357"/>
        <v>7</v>
      </c>
      <c r="BS382" s="325">
        <f t="shared" si="357"/>
        <v>6.5</v>
      </c>
      <c r="BT382" s="325">
        <f t="shared" si="357"/>
        <v>12</v>
      </c>
      <c r="BU382" s="325">
        <f t="shared" si="357"/>
        <v>11</v>
      </c>
      <c r="BV382" s="325">
        <f t="shared" si="357"/>
        <v>11</v>
      </c>
      <c r="BW382" s="325">
        <f t="shared" si="357"/>
        <v>13</v>
      </c>
      <c r="BX382" s="325">
        <f t="shared" si="357"/>
        <v>15</v>
      </c>
      <c r="BY382" s="325">
        <f t="shared" si="357"/>
        <v>9</v>
      </c>
      <c r="BZ382" s="325">
        <f t="shared" si="357"/>
        <v>11</v>
      </c>
      <c r="CA382" s="325">
        <f t="shared" si="357"/>
        <v>11</v>
      </c>
      <c r="CB382" s="325">
        <f t="shared" si="357"/>
        <v>9</v>
      </c>
      <c r="CC382" s="325">
        <f t="shared" si="357"/>
        <v>11</v>
      </c>
      <c r="CD382" s="325">
        <f t="shared" si="357"/>
        <v>11</v>
      </c>
      <c r="CE382" s="325">
        <f t="shared" ref="CE382:DQ382" si="358">SUM(CE358:CE381)</f>
        <v>16</v>
      </c>
      <c r="CF382" s="325">
        <f t="shared" si="358"/>
        <v>15</v>
      </c>
      <c r="CG382" s="325">
        <f t="shared" si="358"/>
        <v>12</v>
      </c>
      <c r="CH382" s="325">
        <f t="shared" si="358"/>
        <v>12</v>
      </c>
      <c r="CI382" s="325">
        <f t="shared" si="358"/>
        <v>10</v>
      </c>
      <c r="CJ382" s="325">
        <f t="shared" si="358"/>
        <v>11</v>
      </c>
      <c r="CK382" s="325">
        <f t="shared" si="358"/>
        <v>10</v>
      </c>
      <c r="CL382" s="325">
        <f t="shared" si="358"/>
        <v>14</v>
      </c>
      <c r="CM382" s="325">
        <f t="shared" si="358"/>
        <v>18</v>
      </c>
      <c r="CN382" s="325">
        <f t="shared" si="358"/>
        <v>21</v>
      </c>
      <c r="CO382" s="325">
        <f t="shared" si="358"/>
        <v>15</v>
      </c>
      <c r="CP382" s="325">
        <f t="shared" si="358"/>
        <v>15</v>
      </c>
      <c r="CQ382" s="325">
        <f t="shared" si="358"/>
        <v>15</v>
      </c>
      <c r="CR382" s="325">
        <f t="shared" si="358"/>
        <v>12</v>
      </c>
      <c r="CS382" s="325">
        <f t="shared" si="358"/>
        <v>9</v>
      </c>
      <c r="CT382" s="325">
        <f t="shared" si="358"/>
        <v>10</v>
      </c>
      <c r="CU382" s="325">
        <f t="shared" si="358"/>
        <v>14</v>
      </c>
      <c r="CV382" s="325">
        <f t="shared" si="358"/>
        <v>12</v>
      </c>
      <c r="CW382" s="325">
        <f t="shared" si="358"/>
        <v>12</v>
      </c>
      <c r="CX382" s="325">
        <f t="shared" si="358"/>
        <v>11</v>
      </c>
      <c r="CY382" s="325">
        <f t="shared" si="358"/>
        <v>10</v>
      </c>
      <c r="CZ382" s="325">
        <f t="shared" si="358"/>
        <v>6</v>
      </c>
      <c r="DA382" s="325">
        <f t="shared" si="358"/>
        <v>6</v>
      </c>
      <c r="DB382" s="325">
        <f t="shared" si="358"/>
        <v>6</v>
      </c>
      <c r="DC382" s="325">
        <f t="shared" si="358"/>
        <v>3</v>
      </c>
      <c r="DD382" s="325">
        <f t="shared" si="358"/>
        <v>10</v>
      </c>
      <c r="DE382" s="325">
        <f t="shared" si="358"/>
        <v>11</v>
      </c>
      <c r="DF382" s="325">
        <f t="shared" si="358"/>
        <v>13</v>
      </c>
      <c r="DG382" s="325">
        <f t="shared" si="358"/>
        <v>15</v>
      </c>
      <c r="DH382" s="325">
        <f t="shared" si="358"/>
        <v>14</v>
      </c>
      <c r="DI382" s="325">
        <f t="shared" si="358"/>
        <v>5</v>
      </c>
      <c r="DJ382" s="325">
        <f t="shared" si="358"/>
        <v>5</v>
      </c>
      <c r="DK382" s="325">
        <f t="shared" si="358"/>
        <v>3</v>
      </c>
      <c r="DL382" s="325">
        <f t="shared" si="358"/>
        <v>4</v>
      </c>
      <c r="DM382" s="325">
        <f t="shared" si="358"/>
        <v>3</v>
      </c>
      <c r="DN382" s="325">
        <f t="shared" si="358"/>
        <v>3</v>
      </c>
      <c r="DO382" s="325">
        <f t="shared" si="358"/>
        <v>6</v>
      </c>
      <c r="DP382" s="325">
        <f t="shared" si="358"/>
        <v>6</v>
      </c>
      <c r="DQ382" s="325">
        <f t="shared" si="358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359">SUM(DT358:DT381)</f>
        <v>4</v>
      </c>
      <c r="DU382" s="396">
        <f t="shared" si="359"/>
        <v>4</v>
      </c>
      <c r="DV382" s="396">
        <f t="shared" si="359"/>
        <v>5</v>
      </c>
      <c r="DW382" s="396">
        <f t="shared" si="359"/>
        <v>7</v>
      </c>
      <c r="DX382" s="396">
        <f t="shared" si="359"/>
        <v>6</v>
      </c>
      <c r="DY382" s="396">
        <f t="shared" si="359"/>
        <v>5</v>
      </c>
      <c r="DZ382" s="396">
        <f t="shared" si="359"/>
        <v>7</v>
      </c>
      <c r="EA382" s="396">
        <f t="shared" si="359"/>
        <v>7</v>
      </c>
      <c r="EB382" s="396">
        <f t="shared" si="359"/>
        <v>8</v>
      </c>
      <c r="EC382" s="396">
        <f t="shared" si="359"/>
        <v>8</v>
      </c>
      <c r="ED382" s="396">
        <f t="shared" si="359"/>
        <v>7</v>
      </c>
      <c r="EE382" s="396">
        <f t="shared" si="359"/>
        <v>4</v>
      </c>
      <c r="EF382" s="396">
        <f t="shared" si="359"/>
        <v>6</v>
      </c>
      <c r="EG382" s="396">
        <f t="shared" si="359"/>
        <v>4</v>
      </c>
      <c r="EH382" s="396">
        <f t="shared" si="359"/>
        <v>2</v>
      </c>
      <c r="EI382" s="396">
        <f t="shared" si="359"/>
        <v>3</v>
      </c>
      <c r="EJ382" s="396">
        <f t="shared" si="359"/>
        <v>4</v>
      </c>
      <c r="EK382" s="396">
        <f t="shared" si="359"/>
        <v>12</v>
      </c>
      <c r="EL382" s="396">
        <f t="shared" si="359"/>
        <v>29</v>
      </c>
      <c r="EM382" s="396">
        <f t="shared" si="359"/>
        <v>29</v>
      </c>
      <c r="EN382" s="396">
        <f t="shared" si="359"/>
        <v>31</v>
      </c>
      <c r="EO382" s="396">
        <f t="shared" si="359"/>
        <v>24</v>
      </c>
      <c r="EP382" s="396">
        <f t="shared" si="359"/>
        <v>12</v>
      </c>
      <c r="EQ382" s="396">
        <f t="shared" si="359"/>
        <v>10</v>
      </c>
      <c r="ER382" s="396">
        <f t="shared" si="359"/>
        <v>10</v>
      </c>
      <c r="ES382" s="396">
        <f t="shared" si="359"/>
        <v>11</v>
      </c>
      <c r="ET382" s="396">
        <f t="shared" si="359"/>
        <v>9</v>
      </c>
      <c r="EU382" s="396">
        <f t="shared" si="359"/>
        <v>6</v>
      </c>
      <c r="EV382" s="396">
        <f t="shared" ref="EV382:FA382" si="360">SUM(EV358:EV381)</f>
        <v>3</v>
      </c>
      <c r="EW382" s="396">
        <f t="shared" si="360"/>
        <v>3</v>
      </c>
      <c r="EX382" s="396">
        <f t="shared" si="360"/>
        <v>4</v>
      </c>
      <c r="EY382" s="400">
        <f t="shared" si="360"/>
        <v>5</v>
      </c>
      <c r="EZ382" s="396">
        <f t="shared" si="360"/>
        <v>5</v>
      </c>
      <c r="FA382" s="396">
        <f t="shared" si="360"/>
        <v>6</v>
      </c>
      <c r="FB382" s="400">
        <f t="shared" ref="FB382:FM382" si="361">SUM(FB358:FB381)</f>
        <v>6</v>
      </c>
      <c r="FC382" s="396">
        <f t="shared" si="361"/>
        <v>4</v>
      </c>
      <c r="FD382" s="396">
        <f t="shared" si="361"/>
        <v>5</v>
      </c>
      <c r="FE382" s="419">
        <f t="shared" si="361"/>
        <v>5</v>
      </c>
      <c r="FF382" s="396">
        <f t="shared" si="361"/>
        <v>6</v>
      </c>
      <c r="FG382" s="396">
        <f t="shared" si="361"/>
        <v>10</v>
      </c>
      <c r="FH382" s="396">
        <f t="shared" si="361"/>
        <v>10</v>
      </c>
      <c r="FI382" s="396">
        <f t="shared" si="361"/>
        <v>9</v>
      </c>
      <c r="FJ382" s="396">
        <f t="shared" si="361"/>
        <v>8</v>
      </c>
      <c r="FK382" s="396">
        <f t="shared" si="361"/>
        <v>8</v>
      </c>
      <c r="FL382" s="396">
        <f t="shared" si="361"/>
        <v>8</v>
      </c>
      <c r="FM382" s="396">
        <f t="shared" si="361"/>
        <v>7</v>
      </c>
      <c r="FN382" s="396">
        <f t="shared" ref="FN382:HY382" si="362">SUM(FN358:FN381)</f>
        <v>6</v>
      </c>
      <c r="FO382" s="396">
        <f t="shared" si="362"/>
        <v>3</v>
      </c>
      <c r="FP382" s="396">
        <f t="shared" si="362"/>
        <v>3</v>
      </c>
      <c r="FQ382" s="396">
        <f t="shared" si="362"/>
        <v>3</v>
      </c>
      <c r="FR382" s="396">
        <f t="shared" si="362"/>
        <v>6</v>
      </c>
      <c r="FS382" s="396">
        <f t="shared" si="362"/>
        <v>6</v>
      </c>
      <c r="FT382" s="396">
        <f t="shared" si="362"/>
        <v>10</v>
      </c>
      <c r="FU382" s="396">
        <f t="shared" si="362"/>
        <v>6</v>
      </c>
      <c r="FV382" s="396">
        <f t="shared" si="362"/>
        <v>5</v>
      </c>
      <c r="FW382" s="396">
        <f t="shared" si="362"/>
        <v>5</v>
      </c>
      <c r="FX382" s="396">
        <f t="shared" si="362"/>
        <v>5</v>
      </c>
      <c r="FY382" s="396">
        <f t="shared" si="362"/>
        <v>6</v>
      </c>
      <c r="FZ382" s="396">
        <f t="shared" si="362"/>
        <v>10</v>
      </c>
      <c r="GA382" s="396">
        <f t="shared" si="362"/>
        <v>8</v>
      </c>
      <c r="GB382" s="396">
        <f t="shared" si="362"/>
        <v>10</v>
      </c>
      <c r="GC382" s="396">
        <f t="shared" si="362"/>
        <v>8</v>
      </c>
      <c r="GD382" s="396">
        <f t="shared" si="362"/>
        <v>3</v>
      </c>
      <c r="GE382" s="396">
        <f t="shared" si="362"/>
        <v>3</v>
      </c>
      <c r="GF382" s="396">
        <f t="shared" si="362"/>
        <v>3</v>
      </c>
      <c r="GG382" s="396">
        <f t="shared" si="362"/>
        <v>3</v>
      </c>
      <c r="GH382" s="396">
        <f t="shared" si="362"/>
        <v>3</v>
      </c>
      <c r="GI382" s="396">
        <f t="shared" si="362"/>
        <v>5</v>
      </c>
      <c r="GJ382" s="396">
        <f t="shared" si="362"/>
        <v>9</v>
      </c>
      <c r="GK382" s="396">
        <f t="shared" si="362"/>
        <v>12</v>
      </c>
      <c r="GL382" s="396">
        <f t="shared" si="362"/>
        <v>12</v>
      </c>
      <c r="GM382" s="396">
        <f t="shared" si="362"/>
        <v>13</v>
      </c>
      <c r="GN382" s="396">
        <f t="shared" si="362"/>
        <v>15</v>
      </c>
      <c r="GO382" s="396">
        <f t="shared" si="362"/>
        <v>14</v>
      </c>
      <c r="GP382" s="396">
        <f t="shared" si="362"/>
        <v>11</v>
      </c>
      <c r="GQ382" s="396">
        <f t="shared" si="362"/>
        <v>9</v>
      </c>
      <c r="GR382" s="396">
        <f t="shared" si="362"/>
        <v>10</v>
      </c>
      <c r="GS382" s="396">
        <f t="shared" si="362"/>
        <v>9</v>
      </c>
      <c r="GT382" s="396">
        <f t="shared" si="362"/>
        <v>6</v>
      </c>
      <c r="GU382" s="396">
        <f t="shared" si="362"/>
        <v>10</v>
      </c>
      <c r="GV382" s="396">
        <f t="shared" si="362"/>
        <v>12</v>
      </c>
      <c r="GW382" s="396">
        <f t="shared" si="362"/>
        <v>11</v>
      </c>
      <c r="GX382" s="396">
        <f t="shared" si="362"/>
        <v>12</v>
      </c>
      <c r="GY382" s="396">
        <f t="shared" si="362"/>
        <v>11</v>
      </c>
      <c r="GZ382" s="396">
        <f t="shared" si="362"/>
        <v>11</v>
      </c>
      <c r="HA382" s="396">
        <f t="shared" si="362"/>
        <v>13</v>
      </c>
      <c r="HB382" s="396">
        <f t="shared" si="362"/>
        <v>14</v>
      </c>
      <c r="HC382" s="396">
        <f t="shared" si="362"/>
        <v>14</v>
      </c>
      <c r="HD382" s="396">
        <f t="shared" si="362"/>
        <v>13</v>
      </c>
      <c r="HE382" s="396">
        <f t="shared" si="362"/>
        <v>9</v>
      </c>
      <c r="HF382" s="396">
        <f t="shared" si="362"/>
        <v>5</v>
      </c>
      <c r="HG382" s="396">
        <f t="shared" si="362"/>
        <v>15</v>
      </c>
      <c r="HH382" s="396">
        <f t="shared" si="362"/>
        <v>16</v>
      </c>
      <c r="HI382" s="396">
        <f t="shared" si="362"/>
        <v>15</v>
      </c>
      <c r="HJ382" s="396">
        <f t="shared" si="362"/>
        <v>9</v>
      </c>
      <c r="HK382" s="396">
        <f t="shared" si="362"/>
        <v>7</v>
      </c>
      <c r="HL382" s="396">
        <f t="shared" si="362"/>
        <v>6</v>
      </c>
      <c r="HM382" s="396">
        <f t="shared" si="362"/>
        <v>4</v>
      </c>
      <c r="HN382" s="396">
        <f t="shared" si="362"/>
        <v>4</v>
      </c>
      <c r="HO382" s="396">
        <f t="shared" si="362"/>
        <v>3</v>
      </c>
      <c r="HP382" s="396">
        <f t="shared" si="362"/>
        <v>2</v>
      </c>
      <c r="HQ382" s="396">
        <f t="shared" si="362"/>
        <v>2</v>
      </c>
      <c r="HR382" s="396">
        <f t="shared" si="362"/>
        <v>3</v>
      </c>
      <c r="HS382" s="396">
        <f t="shared" si="362"/>
        <v>5</v>
      </c>
      <c r="HT382" s="396">
        <f t="shared" si="362"/>
        <v>7</v>
      </c>
      <c r="HU382" s="396">
        <f t="shared" si="362"/>
        <v>6</v>
      </c>
      <c r="HV382" s="396">
        <f t="shared" si="362"/>
        <v>5</v>
      </c>
      <c r="HW382" s="396">
        <f t="shared" si="362"/>
        <v>5</v>
      </c>
      <c r="HX382" s="396">
        <f t="shared" si="362"/>
        <v>9</v>
      </c>
      <c r="HY382" s="396">
        <f t="shared" si="362"/>
        <v>10</v>
      </c>
      <c r="HZ382" s="396">
        <f t="shared" ref="HZ382:KK382" si="363">SUM(HZ358:HZ381)</f>
        <v>11</v>
      </c>
      <c r="IA382" s="396">
        <f t="shared" si="363"/>
        <v>10</v>
      </c>
      <c r="IB382" s="396">
        <f t="shared" si="363"/>
        <v>10</v>
      </c>
      <c r="IC382" s="396">
        <f t="shared" si="363"/>
        <v>6</v>
      </c>
      <c r="ID382" s="396">
        <f t="shared" si="363"/>
        <v>7</v>
      </c>
      <c r="IE382" s="396">
        <f t="shared" si="363"/>
        <v>10</v>
      </c>
      <c r="IF382" s="396">
        <f t="shared" si="363"/>
        <v>10</v>
      </c>
      <c r="IG382" s="396">
        <f t="shared" si="363"/>
        <v>11</v>
      </c>
      <c r="IH382" s="396">
        <f t="shared" si="363"/>
        <v>20</v>
      </c>
      <c r="II382" s="396">
        <f t="shared" si="363"/>
        <v>21</v>
      </c>
      <c r="IJ382" s="396">
        <f t="shared" si="363"/>
        <v>20</v>
      </c>
      <c r="IK382" s="396">
        <f t="shared" si="363"/>
        <v>17</v>
      </c>
      <c r="IL382" s="396">
        <f t="shared" si="363"/>
        <v>14</v>
      </c>
      <c r="IM382" s="396">
        <f t="shared" si="363"/>
        <v>16</v>
      </c>
      <c r="IN382" s="442">
        <f t="shared" si="363"/>
        <v>12</v>
      </c>
      <c r="IO382" s="396">
        <f t="shared" si="363"/>
        <v>8</v>
      </c>
      <c r="IP382" s="396">
        <f t="shared" si="363"/>
        <v>8</v>
      </c>
      <c r="IQ382" s="396">
        <f t="shared" si="363"/>
        <v>8</v>
      </c>
      <c r="IR382" s="396">
        <f t="shared" si="363"/>
        <v>6</v>
      </c>
      <c r="IS382" s="396">
        <f t="shared" si="363"/>
        <v>9</v>
      </c>
      <c r="IT382" s="396">
        <f t="shared" si="363"/>
        <v>10</v>
      </c>
      <c r="IU382" s="396">
        <f t="shared" si="363"/>
        <v>10</v>
      </c>
      <c r="IV382" s="396">
        <f t="shared" si="363"/>
        <v>11</v>
      </c>
      <c r="IW382" s="396">
        <f t="shared" si="363"/>
        <v>10</v>
      </c>
      <c r="IX382" s="396">
        <f t="shared" si="363"/>
        <v>11</v>
      </c>
      <c r="IY382" s="396">
        <f t="shared" si="363"/>
        <v>8</v>
      </c>
      <c r="IZ382" s="396">
        <f t="shared" si="363"/>
        <v>8</v>
      </c>
      <c r="JA382" s="396">
        <f t="shared" si="363"/>
        <v>10</v>
      </c>
      <c r="JB382" s="396">
        <f t="shared" si="363"/>
        <v>13</v>
      </c>
      <c r="JC382" s="442">
        <f t="shared" si="363"/>
        <v>13.5</v>
      </c>
      <c r="JD382" s="396">
        <f t="shared" si="363"/>
        <v>14</v>
      </c>
      <c r="JE382" s="396">
        <f t="shared" si="363"/>
        <v>14</v>
      </c>
      <c r="JF382" s="454">
        <f t="shared" si="363"/>
        <v>14</v>
      </c>
      <c r="JG382" s="396">
        <f t="shared" si="363"/>
        <v>14</v>
      </c>
      <c r="JH382" s="396">
        <f t="shared" si="363"/>
        <v>12</v>
      </c>
      <c r="JI382" s="396">
        <f t="shared" si="363"/>
        <v>15</v>
      </c>
      <c r="JJ382" s="396">
        <f t="shared" si="363"/>
        <v>14</v>
      </c>
      <c r="JK382" s="396">
        <f t="shared" si="363"/>
        <v>14</v>
      </c>
      <c r="JL382" s="396">
        <f t="shared" si="363"/>
        <v>15</v>
      </c>
      <c r="JM382" s="396">
        <f t="shared" si="363"/>
        <v>7</v>
      </c>
      <c r="JN382" s="442">
        <f t="shared" si="363"/>
        <v>8.5</v>
      </c>
      <c r="JO382" s="396">
        <f t="shared" si="363"/>
        <v>10</v>
      </c>
      <c r="JP382" s="396">
        <f t="shared" si="363"/>
        <v>8</v>
      </c>
      <c r="JQ382" s="396">
        <f t="shared" si="363"/>
        <v>6</v>
      </c>
      <c r="JR382" s="396">
        <f t="shared" si="363"/>
        <v>3</v>
      </c>
      <c r="JS382" s="396">
        <f t="shared" si="363"/>
        <v>2</v>
      </c>
      <c r="JT382" s="396">
        <f t="shared" si="363"/>
        <v>4</v>
      </c>
      <c r="JU382" s="396">
        <f t="shared" si="363"/>
        <v>3</v>
      </c>
      <c r="JV382" s="442">
        <f t="shared" si="363"/>
        <v>4</v>
      </c>
      <c r="JW382" s="396">
        <f t="shared" si="363"/>
        <v>5</v>
      </c>
      <c r="JX382" s="396">
        <f t="shared" si="363"/>
        <v>8</v>
      </c>
      <c r="JY382" s="396">
        <f t="shared" si="363"/>
        <v>6</v>
      </c>
      <c r="JZ382" s="396">
        <f t="shared" si="363"/>
        <v>7</v>
      </c>
      <c r="KA382" s="396">
        <f t="shared" si="363"/>
        <v>4</v>
      </c>
      <c r="KB382" s="396">
        <f t="shared" si="363"/>
        <v>8</v>
      </c>
      <c r="KC382" s="396">
        <f t="shared" si="363"/>
        <v>9</v>
      </c>
      <c r="KD382" s="396">
        <f t="shared" si="363"/>
        <v>7</v>
      </c>
      <c r="KE382" s="396">
        <f t="shared" si="363"/>
        <v>8</v>
      </c>
      <c r="KF382" s="396">
        <f t="shared" si="363"/>
        <v>6</v>
      </c>
      <c r="KG382" s="396">
        <f t="shared" si="363"/>
        <v>8</v>
      </c>
      <c r="KH382" s="396">
        <f t="shared" si="363"/>
        <v>8</v>
      </c>
      <c r="KI382" s="396">
        <f t="shared" si="363"/>
        <v>4</v>
      </c>
      <c r="KJ382" s="396">
        <f t="shared" si="363"/>
        <v>6</v>
      </c>
      <c r="KK382" s="396">
        <f t="shared" si="363"/>
        <v>3</v>
      </c>
      <c r="KL382" s="396">
        <f t="shared" ref="KL382:MW382" si="364">SUM(KL358:KL381)</f>
        <v>4</v>
      </c>
      <c r="KM382" s="396">
        <f t="shared" si="364"/>
        <v>4</v>
      </c>
      <c r="KN382" s="396">
        <f t="shared" si="364"/>
        <v>6</v>
      </c>
      <c r="KO382" s="396">
        <f t="shared" si="364"/>
        <v>6</v>
      </c>
      <c r="KP382" s="396">
        <f t="shared" si="364"/>
        <v>5</v>
      </c>
      <c r="KQ382" s="396">
        <f t="shared" si="364"/>
        <v>5</v>
      </c>
      <c r="KR382" s="396">
        <f t="shared" si="364"/>
        <v>8</v>
      </c>
      <c r="KS382" s="396">
        <f t="shared" si="364"/>
        <v>8</v>
      </c>
      <c r="KT382" s="396">
        <f t="shared" si="364"/>
        <v>8</v>
      </c>
      <c r="KU382" s="396">
        <f t="shared" si="364"/>
        <v>9</v>
      </c>
      <c r="KV382" s="396">
        <f t="shared" si="364"/>
        <v>9</v>
      </c>
      <c r="KW382" s="396">
        <f t="shared" si="364"/>
        <v>8</v>
      </c>
      <c r="KX382" s="396">
        <f t="shared" si="364"/>
        <v>5</v>
      </c>
      <c r="KY382" s="396">
        <f t="shared" si="364"/>
        <v>8</v>
      </c>
      <c r="KZ382" s="396">
        <f t="shared" si="364"/>
        <v>12</v>
      </c>
      <c r="LA382" s="396">
        <f t="shared" si="364"/>
        <v>11</v>
      </c>
      <c r="LB382" s="396">
        <f t="shared" si="364"/>
        <v>16</v>
      </c>
      <c r="LC382" s="396">
        <f t="shared" si="364"/>
        <v>14</v>
      </c>
      <c r="LD382" s="396">
        <f t="shared" si="364"/>
        <v>16</v>
      </c>
      <c r="LE382" s="396">
        <f t="shared" si="364"/>
        <v>17</v>
      </c>
      <c r="LF382" s="396">
        <f t="shared" si="364"/>
        <v>18</v>
      </c>
      <c r="LG382" s="396">
        <f t="shared" si="364"/>
        <v>18</v>
      </c>
      <c r="LH382" s="396">
        <f t="shared" si="364"/>
        <v>17</v>
      </c>
      <c r="LI382" s="396">
        <f t="shared" si="364"/>
        <v>7</v>
      </c>
      <c r="LJ382" s="396">
        <f t="shared" si="364"/>
        <v>10</v>
      </c>
      <c r="LK382" s="396">
        <f t="shared" si="364"/>
        <v>11</v>
      </c>
      <c r="LL382" s="396">
        <f t="shared" si="364"/>
        <v>9</v>
      </c>
      <c r="LM382" s="396">
        <f t="shared" si="364"/>
        <v>12</v>
      </c>
      <c r="LN382" s="396">
        <f t="shared" si="364"/>
        <v>8</v>
      </c>
      <c r="LO382" s="396">
        <f t="shared" si="364"/>
        <v>10</v>
      </c>
      <c r="LP382" s="396">
        <f t="shared" si="364"/>
        <v>10</v>
      </c>
      <c r="LQ382" s="396">
        <f t="shared" si="364"/>
        <v>3</v>
      </c>
      <c r="LR382" s="396">
        <f t="shared" si="364"/>
        <v>9</v>
      </c>
      <c r="LS382" s="396">
        <f t="shared" si="364"/>
        <v>9</v>
      </c>
      <c r="LT382" s="396">
        <f t="shared" si="364"/>
        <v>11</v>
      </c>
      <c r="LU382" s="396">
        <f t="shared" si="364"/>
        <v>8</v>
      </c>
      <c r="LV382" s="396">
        <f t="shared" si="364"/>
        <v>7</v>
      </c>
      <c r="LW382" s="396">
        <f t="shared" si="364"/>
        <v>6</v>
      </c>
      <c r="LX382" s="396">
        <f t="shared" si="364"/>
        <v>7</v>
      </c>
      <c r="LY382" s="396">
        <f t="shared" si="364"/>
        <v>9</v>
      </c>
      <c r="LZ382" s="396">
        <f t="shared" si="364"/>
        <v>10</v>
      </c>
      <c r="MA382" s="396">
        <f t="shared" si="364"/>
        <v>14</v>
      </c>
      <c r="MB382" s="396">
        <f t="shared" si="364"/>
        <v>10</v>
      </c>
      <c r="MC382" s="396">
        <f t="shared" si="364"/>
        <v>8</v>
      </c>
      <c r="MD382" s="396">
        <f t="shared" si="364"/>
        <v>10</v>
      </c>
      <c r="ME382" s="396">
        <f t="shared" si="364"/>
        <v>9</v>
      </c>
      <c r="MF382" s="396">
        <f t="shared" si="364"/>
        <v>10</v>
      </c>
      <c r="MG382" s="396">
        <f t="shared" si="364"/>
        <v>9</v>
      </c>
      <c r="MH382" s="396">
        <f t="shared" si="364"/>
        <v>9</v>
      </c>
      <c r="MI382" s="396">
        <f t="shared" si="364"/>
        <v>8</v>
      </c>
      <c r="MJ382" s="396">
        <f t="shared" si="364"/>
        <v>9</v>
      </c>
      <c r="MK382" s="396">
        <f t="shared" si="364"/>
        <v>9</v>
      </c>
      <c r="ML382" s="396">
        <f t="shared" si="364"/>
        <v>9</v>
      </c>
      <c r="MM382" s="396">
        <f t="shared" si="364"/>
        <v>8</v>
      </c>
      <c r="MN382" s="396">
        <f t="shared" si="364"/>
        <v>7</v>
      </c>
      <c r="MO382" s="396">
        <f t="shared" si="364"/>
        <v>7</v>
      </c>
      <c r="MP382" s="396">
        <f t="shared" ref="MP382" si="365">SUM(MP358:MP381)</f>
        <v>4</v>
      </c>
      <c r="MQ382" s="396">
        <f t="shared" si="364"/>
        <v>8</v>
      </c>
      <c r="MR382" s="396">
        <f t="shared" si="364"/>
        <v>5</v>
      </c>
      <c r="MS382" s="396">
        <f t="shared" si="364"/>
        <v>9</v>
      </c>
      <c r="MT382" s="396">
        <f t="shared" si="364"/>
        <v>11</v>
      </c>
      <c r="MU382" s="396">
        <f t="shared" si="364"/>
        <v>8</v>
      </c>
      <c r="MV382" s="396">
        <f t="shared" si="364"/>
        <v>6</v>
      </c>
      <c r="MW382" s="396">
        <f t="shared" si="364"/>
        <v>6</v>
      </c>
      <c r="MX382" s="396">
        <f t="shared" ref="MX382:PI382" si="366">SUM(MX358:MX381)</f>
        <v>9</v>
      </c>
      <c r="MY382" s="396">
        <f t="shared" si="366"/>
        <v>8</v>
      </c>
      <c r="MZ382" s="396">
        <f t="shared" si="366"/>
        <v>9</v>
      </c>
      <c r="NA382" s="396">
        <f t="shared" si="366"/>
        <v>11</v>
      </c>
      <c r="NB382" s="396">
        <f t="shared" si="366"/>
        <v>10</v>
      </c>
      <c r="NC382" s="396">
        <f t="shared" si="366"/>
        <v>10</v>
      </c>
      <c r="ND382" s="396">
        <f t="shared" si="366"/>
        <v>8</v>
      </c>
      <c r="NE382" s="396">
        <f t="shared" si="366"/>
        <v>8</v>
      </c>
      <c r="NF382" s="396">
        <f t="shared" si="366"/>
        <v>6</v>
      </c>
      <c r="NG382" s="396">
        <f t="shared" si="366"/>
        <v>6</v>
      </c>
      <c r="NH382" s="396">
        <f t="shared" si="366"/>
        <v>12</v>
      </c>
      <c r="NI382" s="396">
        <f t="shared" si="366"/>
        <v>10</v>
      </c>
      <c r="NJ382" s="396">
        <f t="shared" si="366"/>
        <v>5</v>
      </c>
      <c r="NK382" s="396">
        <f t="shared" si="366"/>
        <v>7</v>
      </c>
      <c r="NL382" s="396">
        <f t="shared" si="366"/>
        <v>7</v>
      </c>
      <c r="NM382" s="396">
        <f t="shared" si="366"/>
        <v>7</v>
      </c>
      <c r="NN382" s="396">
        <f t="shared" si="366"/>
        <v>7</v>
      </c>
      <c r="NO382" s="396">
        <f t="shared" si="366"/>
        <v>9</v>
      </c>
      <c r="NP382" s="396">
        <f t="shared" si="366"/>
        <v>9</v>
      </c>
      <c r="NQ382" s="396">
        <f t="shared" si="366"/>
        <v>8</v>
      </c>
      <c r="NR382" s="396">
        <f t="shared" si="366"/>
        <v>7</v>
      </c>
      <c r="NS382" s="396">
        <f t="shared" si="366"/>
        <v>5</v>
      </c>
      <c r="NT382" s="396">
        <f t="shared" si="366"/>
        <v>5</v>
      </c>
      <c r="NU382" s="396">
        <f t="shared" si="366"/>
        <v>4</v>
      </c>
      <c r="NV382" s="396">
        <f t="shared" si="366"/>
        <v>8</v>
      </c>
      <c r="NW382" s="396">
        <f t="shared" si="366"/>
        <v>8</v>
      </c>
      <c r="NX382" s="396">
        <f t="shared" si="366"/>
        <v>5</v>
      </c>
      <c r="NY382" s="396">
        <f t="shared" si="366"/>
        <v>5</v>
      </c>
      <c r="NZ382" s="396">
        <f t="shared" si="366"/>
        <v>6</v>
      </c>
      <c r="OA382" s="396">
        <f t="shared" si="366"/>
        <v>5</v>
      </c>
      <c r="OB382" s="396">
        <f t="shared" si="366"/>
        <v>6</v>
      </c>
      <c r="OC382" s="396">
        <f t="shared" si="366"/>
        <v>9</v>
      </c>
      <c r="OD382" s="396">
        <f t="shared" si="366"/>
        <v>9</v>
      </c>
      <c r="OE382" s="396">
        <f t="shared" si="366"/>
        <v>9</v>
      </c>
      <c r="OF382" s="396">
        <f t="shared" si="366"/>
        <v>9</v>
      </c>
      <c r="OG382" s="396">
        <f t="shared" si="366"/>
        <v>10</v>
      </c>
      <c r="OH382" s="396">
        <f t="shared" si="366"/>
        <v>9</v>
      </c>
      <c r="OI382" s="396">
        <f t="shared" si="366"/>
        <v>9</v>
      </c>
      <c r="OJ382" s="396">
        <f t="shared" si="366"/>
        <v>10</v>
      </c>
      <c r="OK382" s="396">
        <f t="shared" si="366"/>
        <v>11</v>
      </c>
      <c r="OL382" s="396">
        <f t="shared" si="366"/>
        <v>11</v>
      </c>
      <c r="OM382" s="396">
        <f t="shared" si="366"/>
        <v>9</v>
      </c>
      <c r="ON382" s="396">
        <f t="shared" si="366"/>
        <v>12</v>
      </c>
      <c r="OO382" s="396">
        <f t="shared" si="366"/>
        <v>12</v>
      </c>
      <c r="OP382" s="396">
        <f t="shared" si="366"/>
        <v>13</v>
      </c>
      <c r="OQ382" s="396">
        <f t="shared" si="366"/>
        <v>14</v>
      </c>
      <c r="OR382" s="396">
        <f t="shared" si="366"/>
        <v>13</v>
      </c>
      <c r="OS382" s="396">
        <f t="shared" si="366"/>
        <v>16</v>
      </c>
      <c r="OT382" s="396">
        <f t="shared" si="366"/>
        <v>16</v>
      </c>
      <c r="OU382" s="396">
        <f t="shared" si="366"/>
        <v>14</v>
      </c>
      <c r="OV382" s="396">
        <f t="shared" si="366"/>
        <v>10</v>
      </c>
      <c r="OW382" s="396">
        <f t="shared" si="366"/>
        <v>11</v>
      </c>
      <c r="OX382" s="396">
        <f t="shared" si="366"/>
        <v>11</v>
      </c>
      <c r="OY382" s="396">
        <f t="shared" si="366"/>
        <v>11</v>
      </c>
      <c r="OZ382" s="396">
        <f t="shared" si="366"/>
        <v>11</v>
      </c>
      <c r="PA382" s="396">
        <f t="shared" si="366"/>
        <v>13</v>
      </c>
      <c r="PB382" s="396">
        <f t="shared" si="366"/>
        <v>15</v>
      </c>
      <c r="PC382" s="396">
        <f t="shared" si="366"/>
        <v>18</v>
      </c>
      <c r="PD382" s="396">
        <f t="shared" si="366"/>
        <v>19</v>
      </c>
      <c r="PE382" s="396">
        <f t="shared" si="366"/>
        <v>19</v>
      </c>
      <c r="PF382" s="396">
        <f t="shared" si="366"/>
        <v>17</v>
      </c>
      <c r="PG382" s="396">
        <f t="shared" si="366"/>
        <v>18</v>
      </c>
      <c r="PH382" s="396">
        <f t="shared" si="366"/>
        <v>19</v>
      </c>
      <c r="PI382" s="396">
        <f t="shared" si="366"/>
        <v>16</v>
      </c>
      <c r="PJ382" s="396">
        <f t="shared" ref="PJ382:PT382" si="367">SUM(PJ358:PJ381)</f>
        <v>16.5</v>
      </c>
      <c r="PK382" s="396">
        <f t="shared" si="367"/>
        <v>17</v>
      </c>
      <c r="PL382" s="396">
        <f t="shared" si="367"/>
        <v>19</v>
      </c>
      <c r="PM382" s="396">
        <f t="shared" si="367"/>
        <v>18</v>
      </c>
      <c r="PN382" s="396">
        <f t="shared" si="367"/>
        <v>17</v>
      </c>
      <c r="PO382" s="396">
        <f t="shared" si="367"/>
        <v>17</v>
      </c>
      <c r="PP382" s="396">
        <f t="shared" si="367"/>
        <v>17</v>
      </c>
      <c r="PQ382" s="396">
        <f t="shared" si="367"/>
        <v>16</v>
      </c>
      <c r="PR382" s="396">
        <f t="shared" si="367"/>
        <v>15</v>
      </c>
      <c r="PS382" s="396">
        <f t="shared" si="367"/>
        <v>12</v>
      </c>
      <c r="PT382" s="396">
        <f t="shared" si="367"/>
        <v>13</v>
      </c>
      <c r="PU382" s="478">
        <f>SUM(PU358:PU381)</f>
        <v>14</v>
      </c>
      <c r="PV382" s="478">
        <f>SUM(PV358:PV381)</f>
        <v>14</v>
      </c>
      <c r="PW382" s="478">
        <f>SUM(PW359:PW381)</f>
        <v>18</v>
      </c>
      <c r="PX382" s="478">
        <f t="shared" ref="PX382:QC382" si="368">SUM(PX358:PX381)</f>
        <v>21</v>
      </c>
      <c r="PY382" s="478">
        <f t="shared" si="368"/>
        <v>24</v>
      </c>
      <c r="PZ382" s="478">
        <f t="shared" si="368"/>
        <v>21</v>
      </c>
      <c r="QA382" s="478">
        <f t="shared" si="368"/>
        <v>16</v>
      </c>
      <c r="QB382" s="478">
        <f t="shared" si="368"/>
        <v>16</v>
      </c>
      <c r="QC382" s="478">
        <f t="shared" si="368"/>
        <v>19</v>
      </c>
      <c r="QD382" s="478">
        <f>SUM(QD358:QD381)</f>
        <v>24</v>
      </c>
      <c r="QE382" s="478">
        <f>SUM(QE358:QE381)</f>
        <v>19</v>
      </c>
      <c r="QF382" s="478">
        <f>SUM(QF359:QF381)</f>
        <v>18</v>
      </c>
      <c r="QG382" s="478">
        <f>SUM(QG358:QG381)</f>
        <v>18</v>
      </c>
      <c r="QH382" s="478">
        <f>SUM(QH358:QH381)</f>
        <v>21</v>
      </c>
      <c r="QI382">
        <v>16</v>
      </c>
      <c r="QJ382">
        <v>15</v>
      </c>
      <c r="QK382" s="144">
        <v>18</v>
      </c>
      <c r="QL382">
        <f>SUM(QL358:QL381)</f>
        <v>18</v>
      </c>
      <c r="QM382">
        <f>SUM(QM358:QM381)</f>
        <v>15</v>
      </c>
      <c r="QN382">
        <v>16</v>
      </c>
      <c r="QO382">
        <f>SUM(QO358:QO381)</f>
        <v>14</v>
      </c>
      <c r="QP382">
        <f>SUM(QP358:QP381)</f>
        <v>13</v>
      </c>
      <c r="QQ382">
        <v>19</v>
      </c>
      <c r="QR382">
        <v>17</v>
      </c>
    </row>
    <row r="383" spans="1:460" s="144" customFormat="1" x14ac:dyDescent="0.2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460" s="144" customFormat="1" x14ac:dyDescent="0.2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50" x14ac:dyDescent="0.2">
      <c r="B385" s="1">
        <v>1</v>
      </c>
      <c r="C385" s="166">
        <f t="shared" ref="C385:C408" ca="1" si="369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70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  <c r="OU385" s="471">
        <v>0</v>
      </c>
      <c r="OV385" s="471">
        <v>0</v>
      </c>
      <c r="OW385" s="471">
        <v>0</v>
      </c>
      <c r="OX385" s="473"/>
      <c r="OY385" s="473"/>
      <c r="OZ385" s="473"/>
      <c r="PA385">
        <v>0</v>
      </c>
      <c r="PJ385" s="341"/>
      <c r="PM385" s="473"/>
    </row>
    <row r="386" spans="1:450" x14ac:dyDescent="0.2">
      <c r="A386" s="55"/>
      <c r="B386" s="1">
        <v>2</v>
      </c>
      <c r="C386" s="166">
        <f t="shared" ca="1" si="369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70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71">(JB386+JD386)/2</f>
        <v>0</v>
      </c>
      <c r="JD386">
        <v>0</v>
      </c>
      <c r="JE386">
        <v>0</v>
      </c>
      <c r="JF386" s="362">
        <f t="shared" ref="JF386:JF408" si="372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73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74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  <c r="OU386" s="471">
        <v>0</v>
      </c>
      <c r="OV386" s="471">
        <v>0</v>
      </c>
      <c r="OW386" s="471">
        <v>0</v>
      </c>
      <c r="OX386" s="473"/>
      <c r="OY386" s="473"/>
      <c r="OZ386" s="473"/>
      <c r="PA386">
        <v>0</v>
      </c>
      <c r="PM386" s="473"/>
    </row>
    <row r="387" spans="1:450" x14ac:dyDescent="0.2">
      <c r="B387" s="1">
        <v>3</v>
      </c>
      <c r="C387" s="166">
        <f t="shared" ca="1" si="369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70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71"/>
        <v>80</v>
      </c>
      <c r="JD387">
        <v>80</v>
      </c>
      <c r="JE387">
        <v>114</v>
      </c>
      <c r="JF387" s="362">
        <f t="shared" si="372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73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74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  <c r="OU387" s="471">
        <v>0</v>
      </c>
      <c r="OV387" s="471">
        <v>0</v>
      </c>
      <c r="OW387" s="471">
        <v>0</v>
      </c>
      <c r="OX387" s="473"/>
      <c r="OY387" s="473"/>
      <c r="OZ387" s="473"/>
      <c r="PA387">
        <v>0</v>
      </c>
      <c r="PM387" s="473"/>
    </row>
    <row r="388" spans="1:450" x14ac:dyDescent="0.2">
      <c r="A388" s="55"/>
      <c r="B388" s="1">
        <v>4</v>
      </c>
      <c r="C388" s="166">
        <f t="shared" ca="1" si="369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70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71"/>
        <v>0</v>
      </c>
      <c r="JD388">
        <v>0</v>
      </c>
      <c r="JE388">
        <v>0</v>
      </c>
      <c r="JF388" s="362">
        <f t="shared" si="372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73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74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  <c r="OU388" s="471">
        <v>0</v>
      </c>
      <c r="OV388" s="471">
        <v>0</v>
      </c>
      <c r="OW388" s="471">
        <v>0</v>
      </c>
      <c r="OX388" s="473"/>
      <c r="OY388" s="473"/>
      <c r="OZ388" s="473"/>
      <c r="PA388">
        <v>0</v>
      </c>
      <c r="PM388" s="473"/>
    </row>
    <row r="389" spans="1:450" s="144" customFormat="1" x14ac:dyDescent="0.2">
      <c r="A389" s="318"/>
      <c r="B389" s="318">
        <v>5</v>
      </c>
      <c r="C389" s="319">
        <f t="shared" ca="1" si="369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70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71"/>
        <v>0</v>
      </c>
      <c r="JD389" s="144">
        <v>0</v>
      </c>
      <c r="JE389" s="144">
        <v>0</v>
      </c>
      <c r="JF389" s="362">
        <f t="shared" si="372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73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74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  <c r="OU389" s="144">
        <v>0</v>
      </c>
      <c r="OV389" s="144">
        <v>0</v>
      </c>
      <c r="OW389" s="144">
        <v>0</v>
      </c>
      <c r="OX389" s="473"/>
      <c r="OY389" s="473"/>
      <c r="OZ389" s="473"/>
      <c r="PA389" s="144">
        <v>0</v>
      </c>
      <c r="PM389" s="473"/>
    </row>
    <row r="390" spans="1:450" s="144" customFormat="1" x14ac:dyDescent="0.2">
      <c r="A390" s="55"/>
      <c r="B390" s="318">
        <v>6</v>
      </c>
      <c r="C390" s="319">
        <f t="shared" ca="1" si="369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70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71"/>
        <v>0</v>
      </c>
      <c r="JD390" s="144">
        <v>0</v>
      </c>
      <c r="JE390" s="144">
        <v>0</v>
      </c>
      <c r="JF390" s="362">
        <f t="shared" si="372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73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74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  <c r="OU390" s="144">
        <v>0</v>
      </c>
      <c r="OV390" s="144">
        <v>0</v>
      </c>
      <c r="OW390" s="144">
        <v>0</v>
      </c>
      <c r="OX390" s="473"/>
      <c r="OY390" s="473"/>
      <c r="OZ390" s="473"/>
      <c r="PA390" s="144">
        <v>0</v>
      </c>
      <c r="PM390" s="473"/>
    </row>
    <row r="391" spans="1:450" s="144" customFormat="1" x14ac:dyDescent="0.2">
      <c r="A391" s="318"/>
      <c r="B391" s="318">
        <v>7</v>
      </c>
      <c r="C391" s="319">
        <f t="shared" ca="1" si="369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70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71"/>
        <v>0</v>
      </c>
      <c r="JD391" s="144">
        <v>0</v>
      </c>
      <c r="JE391" s="144">
        <v>0</v>
      </c>
      <c r="JF391" s="362">
        <f t="shared" si="372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73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74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  <c r="OU391" s="144">
        <v>0</v>
      </c>
      <c r="OV391" s="144">
        <v>0</v>
      </c>
      <c r="OW391" s="144">
        <v>0</v>
      </c>
      <c r="OX391" s="473"/>
      <c r="OY391" s="473"/>
      <c r="OZ391" s="473"/>
      <c r="PA391" s="144">
        <v>0</v>
      </c>
      <c r="PM391" s="473"/>
    </row>
    <row r="392" spans="1:450" s="144" customFormat="1" x14ac:dyDescent="0.2">
      <c r="A392" s="55"/>
      <c r="B392" s="318">
        <v>8</v>
      </c>
      <c r="C392" s="319">
        <f t="shared" ca="1" si="369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70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71"/>
        <v>0</v>
      </c>
      <c r="JD392" s="144">
        <v>0</v>
      </c>
      <c r="JE392" s="144">
        <v>0</v>
      </c>
      <c r="JF392" s="362">
        <f t="shared" si="372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73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74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  <c r="OU392" s="144">
        <v>0</v>
      </c>
      <c r="OV392" s="144">
        <v>0</v>
      </c>
      <c r="OW392" s="144">
        <v>0</v>
      </c>
      <c r="OX392" s="473"/>
      <c r="OY392" s="473"/>
      <c r="OZ392" s="473"/>
      <c r="PA392" s="144">
        <v>0</v>
      </c>
      <c r="PM392" s="473"/>
    </row>
    <row r="393" spans="1:450" s="144" customFormat="1" x14ac:dyDescent="0.2">
      <c r="A393" s="318"/>
      <c r="B393" s="318">
        <v>9</v>
      </c>
      <c r="C393" s="319">
        <f t="shared" ca="1" si="369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70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71"/>
        <v>0</v>
      </c>
      <c r="JD393" s="144">
        <v>0</v>
      </c>
      <c r="JE393" s="144">
        <v>0</v>
      </c>
      <c r="JF393" s="362">
        <f t="shared" si="372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73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74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  <c r="OU393" s="144">
        <v>0</v>
      </c>
      <c r="OV393" s="144">
        <v>0</v>
      </c>
      <c r="OW393" s="144">
        <v>0</v>
      </c>
      <c r="OX393" s="473"/>
      <c r="OY393" s="473"/>
      <c r="OZ393" s="473"/>
      <c r="PA393" s="144">
        <v>0</v>
      </c>
      <c r="PM393" s="473"/>
    </row>
    <row r="394" spans="1:450" s="144" customFormat="1" x14ac:dyDescent="0.2">
      <c r="A394" s="55"/>
      <c r="B394" s="318">
        <v>10</v>
      </c>
      <c r="C394" s="319">
        <f t="shared" ca="1" si="369"/>
        <v>0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70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71"/>
        <v>0</v>
      </c>
      <c r="JD394" s="144">
        <v>0</v>
      </c>
      <c r="JE394" s="144">
        <v>0</v>
      </c>
      <c r="JF394" s="362">
        <f t="shared" si="372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73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74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  <c r="OU394" s="144">
        <v>1</v>
      </c>
      <c r="OV394" s="473">
        <v>1</v>
      </c>
      <c r="OW394" s="144">
        <v>1</v>
      </c>
      <c r="OX394" s="473">
        <v>1</v>
      </c>
      <c r="OY394" s="473">
        <v>1</v>
      </c>
      <c r="OZ394" s="473">
        <v>1</v>
      </c>
      <c r="PA394" s="379">
        <v>0</v>
      </c>
      <c r="PB394" s="144">
        <v>1</v>
      </c>
      <c r="PC394" s="144">
        <v>1</v>
      </c>
      <c r="PD394" s="144">
        <v>1</v>
      </c>
      <c r="PE394" s="144">
        <v>2</v>
      </c>
      <c r="PF394" s="144">
        <v>2</v>
      </c>
      <c r="PG394" s="144">
        <v>2</v>
      </c>
      <c r="PH394" s="144">
        <v>2</v>
      </c>
      <c r="PI394" s="144">
        <v>2</v>
      </c>
      <c r="PJ394" s="144">
        <v>2</v>
      </c>
      <c r="PK394" s="144">
        <v>2</v>
      </c>
      <c r="PL394" s="144">
        <v>4</v>
      </c>
      <c r="PM394" s="473">
        <v>4</v>
      </c>
      <c r="PN394" s="144">
        <v>4</v>
      </c>
      <c r="PO394" s="144">
        <v>4</v>
      </c>
      <c r="PP394" s="144">
        <v>4</v>
      </c>
      <c r="PQ394" s="144">
        <v>3</v>
      </c>
      <c r="PR394" s="144">
        <v>3</v>
      </c>
      <c r="PS394" s="144">
        <v>3</v>
      </c>
      <c r="PT394" s="144">
        <v>3</v>
      </c>
      <c r="PU394" s="144">
        <v>3</v>
      </c>
      <c r="PV394" s="144">
        <v>3</v>
      </c>
      <c r="PW394" s="144">
        <v>3</v>
      </c>
      <c r="PX394" s="144">
        <v>3</v>
      </c>
      <c r="PY394" s="144">
        <v>3</v>
      </c>
      <c r="PZ394" s="144">
        <v>3</v>
      </c>
      <c r="QA394" s="144">
        <v>3</v>
      </c>
      <c r="QB394" s="144">
        <v>3</v>
      </c>
      <c r="QC394" s="144">
        <v>3</v>
      </c>
      <c r="QD394" s="144">
        <v>2</v>
      </c>
      <c r="QE394" s="144">
        <v>2</v>
      </c>
      <c r="QF394" s="144">
        <v>2</v>
      </c>
      <c r="QG394" s="144">
        <v>2</v>
      </c>
      <c r="QH394" s="144">
        <v>2</v>
      </c>
    </row>
    <row r="395" spans="1:450" s="144" customFormat="1" x14ac:dyDescent="0.2">
      <c r="A395" s="318"/>
      <c r="B395" s="318">
        <v>11</v>
      </c>
      <c r="C395" s="319">
        <f t="shared" ca="1" si="369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70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71"/>
        <v>0</v>
      </c>
      <c r="JD395" s="144">
        <v>0</v>
      </c>
      <c r="JE395" s="144">
        <v>0</v>
      </c>
      <c r="JF395" s="362">
        <f t="shared" si="372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73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74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  <c r="OU395" s="471">
        <v>0</v>
      </c>
      <c r="OV395" s="471">
        <v>0</v>
      </c>
      <c r="OW395" s="471">
        <v>0</v>
      </c>
      <c r="OX395" s="473"/>
      <c r="OY395" s="473"/>
      <c r="OZ395" s="473"/>
      <c r="PA395" s="379">
        <v>0</v>
      </c>
      <c r="PM395" s="473"/>
    </row>
    <row r="396" spans="1:450" s="144" customFormat="1" x14ac:dyDescent="0.2">
      <c r="A396" s="55"/>
      <c r="B396" s="318">
        <v>12</v>
      </c>
      <c r="C396" s="319">
        <f t="shared" ca="1" si="369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70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71"/>
        <v>1</v>
      </c>
      <c r="JD396" s="144">
        <v>2</v>
      </c>
      <c r="JE396" s="144">
        <v>2</v>
      </c>
      <c r="JF396" s="362">
        <f t="shared" si="372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73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74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  <c r="OU396" s="471">
        <v>0</v>
      </c>
      <c r="OV396" s="471">
        <v>0</v>
      </c>
      <c r="OW396" s="471">
        <v>0</v>
      </c>
      <c r="OX396" s="473"/>
      <c r="OY396" s="473"/>
      <c r="OZ396" s="473"/>
      <c r="PA396" s="379">
        <v>0</v>
      </c>
      <c r="PM396" s="473"/>
    </row>
    <row r="397" spans="1:450" s="144" customFormat="1" x14ac:dyDescent="0.2">
      <c r="A397" s="318"/>
      <c r="B397" s="318">
        <v>13</v>
      </c>
      <c r="C397" s="319">
        <f t="shared" ca="1" si="369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70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71"/>
        <v>0</v>
      </c>
      <c r="JD397" s="144">
        <v>0</v>
      </c>
      <c r="JE397" s="144">
        <v>0</v>
      </c>
      <c r="JF397" s="362">
        <f t="shared" si="372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73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74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  <c r="OU397" s="471">
        <v>0</v>
      </c>
      <c r="OV397" s="471">
        <v>0</v>
      </c>
      <c r="OW397" s="471">
        <v>0</v>
      </c>
      <c r="OX397" s="473"/>
      <c r="OY397" s="473"/>
      <c r="OZ397" s="473"/>
      <c r="PA397" s="379">
        <v>0</v>
      </c>
      <c r="PM397" s="473"/>
    </row>
    <row r="398" spans="1:450" s="144" customFormat="1" x14ac:dyDescent="0.2">
      <c r="A398" s="55"/>
      <c r="B398" s="318">
        <v>14</v>
      </c>
      <c r="C398" s="319">
        <f t="shared" ca="1" si="369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70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71"/>
        <v>0</v>
      </c>
      <c r="JD398" s="144">
        <v>0</v>
      </c>
      <c r="JE398" s="144">
        <v>0</v>
      </c>
      <c r="JF398" s="362">
        <f t="shared" si="372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73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74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  <c r="OU398" s="471">
        <v>0</v>
      </c>
      <c r="OV398" s="471">
        <v>0</v>
      </c>
      <c r="OW398" s="471">
        <v>0</v>
      </c>
      <c r="OX398" s="473"/>
      <c r="OY398" s="473"/>
      <c r="OZ398" s="473"/>
      <c r="PA398" s="379">
        <v>0</v>
      </c>
      <c r="PM398" s="473"/>
    </row>
    <row r="399" spans="1:450" s="144" customFormat="1" x14ac:dyDescent="0.2">
      <c r="A399" s="318"/>
      <c r="B399" s="318">
        <v>15</v>
      </c>
      <c r="C399" s="319">
        <f t="shared" ca="1" si="369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70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71"/>
        <v>0</v>
      </c>
      <c r="JD399" s="144">
        <v>0</v>
      </c>
      <c r="JE399" s="144">
        <v>0</v>
      </c>
      <c r="JF399" s="362">
        <f t="shared" si="372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73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74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  <c r="OU399" s="471">
        <v>0</v>
      </c>
      <c r="OV399" s="471">
        <v>0</v>
      </c>
      <c r="OW399" s="471">
        <v>0</v>
      </c>
      <c r="OX399" s="473"/>
      <c r="OY399" s="473"/>
      <c r="OZ399" s="473"/>
      <c r="PA399" s="379">
        <v>0</v>
      </c>
      <c r="PM399" s="473"/>
    </row>
    <row r="400" spans="1:450" s="144" customFormat="1" x14ac:dyDescent="0.2">
      <c r="A400" s="55"/>
      <c r="B400" s="318">
        <v>16</v>
      </c>
      <c r="C400" s="319">
        <f t="shared" ca="1" si="369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70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71"/>
        <v>0</v>
      </c>
      <c r="JD400" s="144">
        <v>0</v>
      </c>
      <c r="JE400" s="144">
        <v>0</v>
      </c>
      <c r="JF400" s="362">
        <f t="shared" si="372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73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74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  <c r="OU400" s="471">
        <v>0</v>
      </c>
      <c r="OV400" s="471">
        <v>0</v>
      </c>
      <c r="OW400" s="471">
        <v>0</v>
      </c>
      <c r="OX400" s="473"/>
      <c r="OY400" s="473"/>
      <c r="OZ400" s="473"/>
      <c r="PA400" s="379">
        <v>0</v>
      </c>
      <c r="PM400" s="473"/>
    </row>
    <row r="401" spans="1:460" s="144" customFormat="1" x14ac:dyDescent="0.2">
      <c r="A401" s="318"/>
      <c r="B401" s="318">
        <v>17</v>
      </c>
      <c r="C401" s="319">
        <f t="shared" ca="1" si="369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70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71"/>
        <v>0</v>
      </c>
      <c r="JD401" s="144">
        <v>0</v>
      </c>
      <c r="JE401" s="144">
        <v>0</v>
      </c>
      <c r="JF401" s="362">
        <f t="shared" si="372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73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74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  <c r="OU401" s="471">
        <v>0</v>
      </c>
      <c r="OV401" s="471">
        <v>0</v>
      </c>
      <c r="OW401" s="471">
        <v>0</v>
      </c>
      <c r="OX401" s="473"/>
      <c r="OY401" s="473"/>
      <c r="OZ401" s="473"/>
      <c r="PA401" s="379">
        <v>0</v>
      </c>
      <c r="PM401" s="473"/>
    </row>
    <row r="402" spans="1:460" s="144" customFormat="1" x14ac:dyDescent="0.2">
      <c r="A402" s="55"/>
      <c r="B402" s="318">
        <v>18</v>
      </c>
      <c r="C402" s="319">
        <f t="shared" ca="1" si="369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70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71"/>
        <v>0</v>
      </c>
      <c r="JD402" s="144">
        <v>0</v>
      </c>
      <c r="JE402" s="144">
        <v>0</v>
      </c>
      <c r="JF402" s="362">
        <f t="shared" si="372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73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74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  <c r="OU402" s="471">
        <v>0</v>
      </c>
      <c r="OV402" s="471">
        <v>0</v>
      </c>
      <c r="OW402" s="471">
        <v>0</v>
      </c>
      <c r="OX402" s="473"/>
      <c r="OY402" s="473"/>
      <c r="OZ402" s="473"/>
      <c r="PA402" s="379">
        <v>0</v>
      </c>
      <c r="PM402" s="473"/>
    </row>
    <row r="403" spans="1:460" s="144" customFormat="1" x14ac:dyDescent="0.2">
      <c r="A403" s="318"/>
      <c r="B403" s="318">
        <v>19</v>
      </c>
      <c r="C403" s="319">
        <f t="shared" ca="1" si="369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70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71"/>
        <v>0</v>
      </c>
      <c r="JD403" s="144">
        <v>0</v>
      </c>
      <c r="JE403" s="144">
        <v>0</v>
      </c>
      <c r="JF403" s="362">
        <f t="shared" si="372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73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74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  <c r="OU403" s="471">
        <v>0</v>
      </c>
      <c r="OV403" s="471">
        <v>0</v>
      </c>
      <c r="OW403" s="471">
        <v>0</v>
      </c>
      <c r="OX403" s="473"/>
      <c r="OY403" s="473"/>
      <c r="OZ403" s="473"/>
      <c r="PA403" s="379">
        <v>0</v>
      </c>
      <c r="PM403" s="473"/>
    </row>
    <row r="404" spans="1:460" s="144" customFormat="1" x14ac:dyDescent="0.2">
      <c r="A404" s="55"/>
      <c r="B404" s="318">
        <v>20</v>
      </c>
      <c r="C404" s="319">
        <f t="shared" ca="1" si="369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70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71"/>
        <v>0</v>
      </c>
      <c r="JD404" s="144">
        <v>0</v>
      </c>
      <c r="JE404" s="144">
        <v>0</v>
      </c>
      <c r="JF404" s="362">
        <f t="shared" si="372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73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74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  <c r="OU404" s="144">
        <v>0</v>
      </c>
      <c r="OV404" s="144">
        <v>0</v>
      </c>
      <c r="OW404" s="144">
        <v>0</v>
      </c>
      <c r="OX404" s="473"/>
      <c r="OY404" s="473"/>
      <c r="OZ404" s="473"/>
      <c r="PA404" s="379">
        <v>0</v>
      </c>
      <c r="PM404" s="473"/>
    </row>
    <row r="405" spans="1:460" s="144" customFormat="1" x14ac:dyDescent="0.2">
      <c r="A405" s="318"/>
      <c r="B405" s="318">
        <v>21</v>
      </c>
      <c r="C405" s="319">
        <f t="shared" ca="1" si="369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70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71"/>
        <v>0</v>
      </c>
      <c r="JD405" s="144">
        <v>0</v>
      </c>
      <c r="JE405" s="144">
        <v>0</v>
      </c>
      <c r="JF405" s="362">
        <f t="shared" si="372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73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74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  <c r="OU405" s="144">
        <v>0</v>
      </c>
      <c r="OV405" s="144">
        <v>0</v>
      </c>
      <c r="OW405" s="144">
        <v>0</v>
      </c>
      <c r="OX405" s="473"/>
      <c r="OY405" s="473"/>
      <c r="OZ405" s="473"/>
      <c r="PA405" s="379">
        <v>0</v>
      </c>
      <c r="PM405" s="473"/>
    </row>
    <row r="406" spans="1:460" s="144" customFormat="1" x14ac:dyDescent="0.2">
      <c r="A406" s="55"/>
      <c r="B406" s="318">
        <v>22</v>
      </c>
      <c r="C406" s="319">
        <f t="shared" ca="1" si="369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70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71"/>
        <v>0</v>
      </c>
      <c r="JD406" s="144">
        <v>0</v>
      </c>
      <c r="JE406" s="144">
        <v>0</v>
      </c>
      <c r="JF406" s="362">
        <f t="shared" si="372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73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74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  <c r="OU406" s="144">
        <v>0</v>
      </c>
      <c r="OV406" s="144">
        <v>0</v>
      </c>
      <c r="OW406" s="144">
        <v>0</v>
      </c>
      <c r="OX406" s="473"/>
      <c r="OY406" s="473"/>
      <c r="OZ406" s="473"/>
      <c r="PA406" s="379">
        <v>0</v>
      </c>
      <c r="PM406" s="473"/>
    </row>
    <row r="407" spans="1:460" s="144" customFormat="1" x14ac:dyDescent="0.2">
      <c r="A407" s="318"/>
      <c r="B407" s="318">
        <v>23</v>
      </c>
      <c r="C407" s="319">
        <f t="shared" ca="1" si="369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70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71"/>
        <v>0</v>
      </c>
      <c r="JD407" s="144">
        <v>0</v>
      </c>
      <c r="JE407" s="144">
        <v>0</v>
      </c>
      <c r="JF407" s="362">
        <f t="shared" si="372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73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74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  <c r="OU407" s="144">
        <v>0</v>
      </c>
      <c r="OV407" s="144">
        <v>0</v>
      </c>
      <c r="OW407" s="144">
        <v>0</v>
      </c>
      <c r="OX407" s="473"/>
      <c r="OY407" s="473"/>
      <c r="OZ407" s="473"/>
      <c r="PA407" s="379">
        <v>0</v>
      </c>
      <c r="PM407" s="473"/>
    </row>
    <row r="408" spans="1:460" s="144" customFormat="1" x14ac:dyDescent="0.2">
      <c r="A408" s="55"/>
      <c r="B408" s="318">
        <v>24</v>
      </c>
      <c r="C408" s="319">
        <f t="shared" ca="1" si="369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70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71"/>
        <v>0</v>
      </c>
      <c r="JD408" s="144">
        <v>0</v>
      </c>
      <c r="JE408" s="144">
        <v>0</v>
      </c>
      <c r="JF408" s="362">
        <f t="shared" si="372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73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74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  <c r="OU408" s="144">
        <v>0</v>
      </c>
      <c r="OV408" s="144">
        <v>0</v>
      </c>
      <c r="OW408" s="144">
        <v>0</v>
      </c>
      <c r="OX408" s="473"/>
      <c r="OY408" s="473"/>
      <c r="OZ408" s="473"/>
      <c r="PA408" s="379">
        <v>0</v>
      </c>
      <c r="PM408" s="473"/>
    </row>
    <row r="409" spans="1:460" x14ac:dyDescent="0.2">
      <c r="B409" s="27" t="s">
        <v>45</v>
      </c>
      <c r="C409" s="174">
        <f ca="1">SUM(C385:C408)</f>
        <v>0</v>
      </c>
      <c r="D409" s="154"/>
      <c r="E409" s="154"/>
      <c r="F409" s="154"/>
      <c r="G409" s="325">
        <f t="shared" ref="G409:R409" si="375">SUM(G385:G408)</f>
        <v>2</v>
      </c>
      <c r="H409" s="325">
        <f t="shared" si="375"/>
        <v>4</v>
      </c>
      <c r="I409" s="325">
        <f t="shared" si="375"/>
        <v>3.5</v>
      </c>
      <c r="J409" s="325">
        <f t="shared" si="375"/>
        <v>3</v>
      </c>
      <c r="K409" s="325">
        <f t="shared" si="375"/>
        <v>4</v>
      </c>
      <c r="L409" s="325">
        <f t="shared" si="375"/>
        <v>5</v>
      </c>
      <c r="M409" s="325">
        <f t="shared" si="375"/>
        <v>5</v>
      </c>
      <c r="N409" s="325">
        <f t="shared" si="375"/>
        <v>5</v>
      </c>
      <c r="O409" s="325">
        <f t="shared" si="375"/>
        <v>5</v>
      </c>
      <c r="P409" s="325">
        <f t="shared" si="375"/>
        <v>5</v>
      </c>
      <c r="Q409" s="325">
        <f t="shared" si="375"/>
        <v>7</v>
      </c>
      <c r="R409" s="325">
        <f t="shared" si="375"/>
        <v>7</v>
      </c>
      <c r="S409" s="325">
        <f t="shared" ref="S409:CD409" si="376">SUM(S385:S408)</f>
        <v>7</v>
      </c>
      <c r="T409" s="325">
        <f t="shared" si="376"/>
        <v>6</v>
      </c>
      <c r="U409" s="325">
        <f t="shared" si="376"/>
        <v>6</v>
      </c>
      <c r="V409" s="325">
        <f t="shared" si="376"/>
        <v>6</v>
      </c>
      <c r="W409" s="325">
        <f t="shared" si="376"/>
        <v>6</v>
      </c>
      <c r="X409" s="325">
        <f t="shared" si="376"/>
        <v>5</v>
      </c>
      <c r="Y409" s="325">
        <f t="shared" si="376"/>
        <v>4</v>
      </c>
      <c r="Z409" s="325">
        <f t="shared" si="376"/>
        <v>4</v>
      </c>
      <c r="AA409" s="325">
        <f t="shared" si="376"/>
        <v>4</v>
      </c>
      <c r="AB409" s="325">
        <f t="shared" si="376"/>
        <v>4</v>
      </c>
      <c r="AC409" s="325">
        <f t="shared" si="376"/>
        <v>4</v>
      </c>
      <c r="AD409" s="325">
        <f t="shared" si="376"/>
        <v>3</v>
      </c>
      <c r="AE409" s="325">
        <f t="shared" si="376"/>
        <v>3</v>
      </c>
      <c r="AF409" s="325">
        <f t="shared" si="376"/>
        <v>3</v>
      </c>
      <c r="AG409" s="325">
        <f t="shared" si="376"/>
        <v>2</v>
      </c>
      <c r="AH409" s="325">
        <f t="shared" si="376"/>
        <v>2</v>
      </c>
      <c r="AI409" s="325">
        <f t="shared" si="376"/>
        <v>1</v>
      </c>
      <c r="AJ409" s="325">
        <f t="shared" si="376"/>
        <v>1</v>
      </c>
      <c r="AK409" s="325">
        <f t="shared" si="376"/>
        <v>0</v>
      </c>
      <c r="AL409" s="325">
        <f t="shared" si="376"/>
        <v>0</v>
      </c>
      <c r="AM409" s="325">
        <f t="shared" si="376"/>
        <v>2</v>
      </c>
      <c r="AN409" s="325">
        <f t="shared" si="376"/>
        <v>2</v>
      </c>
      <c r="AO409" s="325">
        <f t="shared" si="376"/>
        <v>4</v>
      </c>
      <c r="AP409" s="325">
        <f t="shared" si="376"/>
        <v>3.5</v>
      </c>
      <c r="AQ409" s="325">
        <f t="shared" si="376"/>
        <v>3</v>
      </c>
      <c r="AR409" s="325">
        <f t="shared" si="376"/>
        <v>3</v>
      </c>
      <c r="AS409" s="325">
        <f t="shared" si="376"/>
        <v>4</v>
      </c>
      <c r="AT409" s="325">
        <f t="shared" si="376"/>
        <v>5</v>
      </c>
      <c r="AU409" s="325">
        <f t="shared" si="376"/>
        <v>4</v>
      </c>
      <c r="AV409" s="325">
        <f t="shared" si="376"/>
        <v>4</v>
      </c>
      <c r="AW409" s="420">
        <f t="shared" si="376"/>
        <v>4</v>
      </c>
      <c r="AX409" s="420">
        <f t="shared" si="376"/>
        <v>4</v>
      </c>
      <c r="AY409" s="420">
        <f t="shared" si="376"/>
        <v>4</v>
      </c>
      <c r="AZ409" s="420">
        <f t="shared" si="376"/>
        <v>4</v>
      </c>
      <c r="BA409" s="420">
        <f t="shared" si="376"/>
        <v>3</v>
      </c>
      <c r="BB409" s="420">
        <f t="shared" si="376"/>
        <v>5</v>
      </c>
      <c r="BC409" s="420">
        <f t="shared" si="376"/>
        <v>4</v>
      </c>
      <c r="BD409" s="420">
        <f t="shared" si="376"/>
        <v>4</v>
      </c>
      <c r="BE409" s="420">
        <f t="shared" si="376"/>
        <v>6</v>
      </c>
      <c r="BF409" s="420">
        <f t="shared" si="376"/>
        <v>6</v>
      </c>
      <c r="BG409" s="325">
        <f t="shared" si="376"/>
        <v>7</v>
      </c>
      <c r="BH409" s="325">
        <f t="shared" si="376"/>
        <v>6</v>
      </c>
      <c r="BI409" s="325">
        <f t="shared" si="376"/>
        <v>7</v>
      </c>
      <c r="BJ409" s="325">
        <f t="shared" si="376"/>
        <v>8</v>
      </c>
      <c r="BK409" s="325">
        <f t="shared" si="376"/>
        <v>8</v>
      </c>
      <c r="BL409" s="325">
        <f t="shared" si="376"/>
        <v>8</v>
      </c>
      <c r="BM409" s="325">
        <f t="shared" si="376"/>
        <v>8</v>
      </c>
      <c r="BN409" s="325">
        <f t="shared" si="376"/>
        <v>8</v>
      </c>
      <c r="BO409" s="325">
        <f t="shared" si="376"/>
        <v>7</v>
      </c>
      <c r="BP409" s="325">
        <f t="shared" si="376"/>
        <v>4</v>
      </c>
      <c r="BQ409" s="325">
        <f t="shared" si="376"/>
        <v>2</v>
      </c>
      <c r="BR409" s="325">
        <f t="shared" si="376"/>
        <v>3</v>
      </c>
      <c r="BS409" s="325">
        <f t="shared" si="376"/>
        <v>4</v>
      </c>
      <c r="BT409" s="325">
        <f t="shared" si="376"/>
        <v>2</v>
      </c>
      <c r="BU409" s="325">
        <f t="shared" si="376"/>
        <v>3</v>
      </c>
      <c r="BV409" s="325">
        <f t="shared" si="376"/>
        <v>4</v>
      </c>
      <c r="BW409" s="325">
        <f t="shared" si="376"/>
        <v>2</v>
      </c>
      <c r="BX409" s="325">
        <f t="shared" si="376"/>
        <v>2</v>
      </c>
      <c r="BY409" s="325">
        <f t="shared" si="376"/>
        <v>1</v>
      </c>
      <c r="BZ409" s="325">
        <f t="shared" si="376"/>
        <v>1</v>
      </c>
      <c r="CA409" s="325">
        <f t="shared" si="376"/>
        <v>1</v>
      </c>
      <c r="CB409" s="325">
        <f t="shared" si="376"/>
        <v>1</v>
      </c>
      <c r="CC409" s="325">
        <f t="shared" si="376"/>
        <v>1</v>
      </c>
      <c r="CD409" s="325">
        <f t="shared" si="376"/>
        <v>2</v>
      </c>
      <c r="CE409" s="325">
        <f t="shared" ref="CE409:DQ409" si="377">SUM(CE385:CE408)</f>
        <v>3</v>
      </c>
      <c r="CF409" s="325">
        <f t="shared" si="377"/>
        <v>3</v>
      </c>
      <c r="CG409" s="325">
        <f t="shared" si="377"/>
        <v>2</v>
      </c>
      <c r="CH409" s="325">
        <f t="shared" si="377"/>
        <v>2</v>
      </c>
      <c r="CI409" s="325">
        <f t="shared" si="377"/>
        <v>1</v>
      </c>
      <c r="CJ409" s="325">
        <f t="shared" si="377"/>
        <v>1</v>
      </c>
      <c r="CK409" s="325">
        <f t="shared" si="377"/>
        <v>1</v>
      </c>
      <c r="CL409" s="325">
        <f t="shared" si="377"/>
        <v>1</v>
      </c>
      <c r="CM409" s="325">
        <f t="shared" si="377"/>
        <v>3</v>
      </c>
      <c r="CN409" s="325">
        <f t="shared" si="377"/>
        <v>2</v>
      </c>
      <c r="CO409" s="325">
        <f t="shared" si="377"/>
        <v>2</v>
      </c>
      <c r="CP409" s="325">
        <f t="shared" si="377"/>
        <v>2</v>
      </c>
      <c r="CQ409" s="325">
        <f t="shared" si="377"/>
        <v>2</v>
      </c>
      <c r="CR409" s="325">
        <f t="shared" si="377"/>
        <v>2</v>
      </c>
      <c r="CS409" s="325">
        <f t="shared" si="377"/>
        <v>3</v>
      </c>
      <c r="CT409" s="325">
        <f t="shared" si="377"/>
        <v>2</v>
      </c>
      <c r="CU409" s="325">
        <f t="shared" si="377"/>
        <v>1</v>
      </c>
      <c r="CV409" s="325">
        <f t="shared" si="377"/>
        <v>2</v>
      </c>
      <c r="CW409" s="325">
        <f t="shared" si="377"/>
        <v>1</v>
      </c>
      <c r="CX409" s="325">
        <f t="shared" si="377"/>
        <v>2</v>
      </c>
      <c r="CY409" s="325">
        <f t="shared" si="377"/>
        <v>2</v>
      </c>
      <c r="CZ409" s="325">
        <f t="shared" si="377"/>
        <v>2</v>
      </c>
      <c r="DA409" s="325">
        <f t="shared" si="377"/>
        <v>1</v>
      </c>
      <c r="DB409" s="325">
        <f t="shared" si="377"/>
        <v>1</v>
      </c>
      <c r="DC409" s="325">
        <f t="shared" si="377"/>
        <v>2</v>
      </c>
      <c r="DD409" s="325">
        <f t="shared" si="377"/>
        <v>2</v>
      </c>
      <c r="DE409" s="325">
        <f t="shared" si="377"/>
        <v>2</v>
      </c>
      <c r="DF409" s="325">
        <f t="shared" si="377"/>
        <v>3</v>
      </c>
      <c r="DG409" s="325">
        <f t="shared" si="377"/>
        <v>3</v>
      </c>
      <c r="DH409" s="325">
        <f t="shared" si="377"/>
        <v>2</v>
      </c>
      <c r="DI409" s="325">
        <f t="shared" si="377"/>
        <v>2</v>
      </c>
      <c r="DJ409" s="325">
        <f t="shared" si="377"/>
        <v>2</v>
      </c>
      <c r="DK409" s="325">
        <f t="shared" si="377"/>
        <v>1</v>
      </c>
      <c r="DL409" s="325">
        <f t="shared" si="377"/>
        <v>1</v>
      </c>
      <c r="DM409" s="325">
        <f t="shared" si="377"/>
        <v>1</v>
      </c>
      <c r="DN409" s="325">
        <f t="shared" si="377"/>
        <v>1</v>
      </c>
      <c r="DO409" s="325">
        <f t="shared" si="377"/>
        <v>2</v>
      </c>
      <c r="DP409" s="325">
        <f t="shared" si="377"/>
        <v>0</v>
      </c>
      <c r="DQ409" s="325">
        <f t="shared" si="377"/>
        <v>0</v>
      </c>
      <c r="DR409" s="396">
        <f t="shared" ref="DR409:DY409" si="378">SUM(DR385:DR408)</f>
        <v>0</v>
      </c>
      <c r="DS409" s="325">
        <f t="shared" si="378"/>
        <v>0</v>
      </c>
      <c r="DT409" s="325">
        <f t="shared" si="378"/>
        <v>0</v>
      </c>
      <c r="DU409" s="325">
        <f t="shared" si="378"/>
        <v>0</v>
      </c>
      <c r="DV409" s="325">
        <f t="shared" si="378"/>
        <v>0</v>
      </c>
      <c r="DW409" s="325">
        <f t="shared" si="378"/>
        <v>0</v>
      </c>
      <c r="DX409" s="325">
        <f t="shared" si="378"/>
        <v>0</v>
      </c>
      <c r="DY409" s="325">
        <f t="shared" si="378"/>
        <v>0</v>
      </c>
      <c r="DZ409" s="396">
        <f t="shared" ref="DZ409:ET409" si="379">SUM(DZ385:DZ408)</f>
        <v>0</v>
      </c>
      <c r="EA409" s="396">
        <f t="shared" si="379"/>
        <v>2</v>
      </c>
      <c r="EB409" s="396">
        <f t="shared" si="379"/>
        <v>2</v>
      </c>
      <c r="EC409" s="396">
        <f t="shared" si="379"/>
        <v>0</v>
      </c>
      <c r="ED409" s="396">
        <f t="shared" si="379"/>
        <v>0</v>
      </c>
      <c r="EE409" s="396">
        <f t="shared" si="379"/>
        <v>0</v>
      </c>
      <c r="EF409" s="396">
        <f t="shared" si="379"/>
        <v>1</v>
      </c>
      <c r="EG409" s="396">
        <f t="shared" si="379"/>
        <v>1</v>
      </c>
      <c r="EH409" s="396">
        <f t="shared" si="379"/>
        <v>3</v>
      </c>
      <c r="EI409" s="396">
        <f t="shared" si="379"/>
        <v>2</v>
      </c>
      <c r="EJ409" s="396">
        <f t="shared" si="379"/>
        <v>4</v>
      </c>
      <c r="EK409" s="396">
        <f t="shared" si="379"/>
        <v>5</v>
      </c>
      <c r="EL409" s="396">
        <f t="shared" si="379"/>
        <v>2</v>
      </c>
      <c r="EM409" s="396">
        <f t="shared" si="379"/>
        <v>2</v>
      </c>
      <c r="EN409" s="396">
        <f t="shared" si="379"/>
        <v>2</v>
      </c>
      <c r="EO409" s="396">
        <f t="shared" si="379"/>
        <v>1</v>
      </c>
      <c r="EP409" s="396">
        <f t="shared" si="379"/>
        <v>2</v>
      </c>
      <c r="EQ409" s="396">
        <f t="shared" si="379"/>
        <v>2</v>
      </c>
      <c r="ER409" s="396">
        <f t="shared" si="379"/>
        <v>2</v>
      </c>
      <c r="ES409" s="396">
        <f t="shared" si="379"/>
        <v>1</v>
      </c>
      <c r="ET409" s="396">
        <f t="shared" si="379"/>
        <v>1</v>
      </c>
      <c r="EU409" s="396">
        <f t="shared" ref="EU409:EZ409" si="380">SUM(EU385:EU408)</f>
        <v>1</v>
      </c>
      <c r="EV409" s="396">
        <f t="shared" si="380"/>
        <v>1</v>
      </c>
      <c r="EW409" s="396">
        <f t="shared" si="380"/>
        <v>1</v>
      </c>
      <c r="EX409" s="396">
        <f t="shared" si="380"/>
        <v>1</v>
      </c>
      <c r="EY409" s="400">
        <f t="shared" si="380"/>
        <v>1</v>
      </c>
      <c r="EZ409" s="396">
        <f t="shared" si="380"/>
        <v>1</v>
      </c>
      <c r="FA409" s="396">
        <f t="shared" ref="FA409:FF409" si="381">SUM(FA385:FA408)</f>
        <v>1</v>
      </c>
      <c r="FB409" s="400">
        <f t="shared" si="381"/>
        <v>1</v>
      </c>
      <c r="FC409" s="400">
        <f t="shared" si="381"/>
        <v>0</v>
      </c>
      <c r="FD409" s="396">
        <f t="shared" si="381"/>
        <v>1</v>
      </c>
      <c r="FE409" s="419">
        <f t="shared" si="381"/>
        <v>1</v>
      </c>
      <c r="FF409" s="396">
        <f t="shared" si="381"/>
        <v>1</v>
      </c>
      <c r="FG409" s="396">
        <f t="shared" ref="FG409:FN409" si="382">SUM(FG385:FG408)</f>
        <v>1</v>
      </c>
      <c r="FH409" s="396">
        <f t="shared" si="382"/>
        <v>1</v>
      </c>
      <c r="FI409" s="396">
        <f t="shared" si="382"/>
        <v>1</v>
      </c>
      <c r="FJ409" s="396">
        <f t="shared" si="382"/>
        <v>1</v>
      </c>
      <c r="FK409" s="396">
        <f t="shared" si="382"/>
        <v>1</v>
      </c>
      <c r="FL409" s="396">
        <f t="shared" si="382"/>
        <v>1</v>
      </c>
      <c r="FM409" s="396">
        <f t="shared" si="382"/>
        <v>1</v>
      </c>
      <c r="FN409" s="396">
        <f t="shared" si="382"/>
        <v>2</v>
      </c>
      <c r="FO409" s="396">
        <f t="shared" ref="FO409:HZ409" si="383">SUM(FO385:FO408)</f>
        <v>2</v>
      </c>
      <c r="FP409" s="396">
        <f t="shared" si="383"/>
        <v>1</v>
      </c>
      <c r="FQ409" s="396">
        <f t="shared" si="383"/>
        <v>0</v>
      </c>
      <c r="FR409" s="396">
        <f t="shared" si="383"/>
        <v>0</v>
      </c>
      <c r="FS409" s="396">
        <f t="shared" si="383"/>
        <v>0</v>
      </c>
      <c r="FT409" s="396">
        <f t="shared" si="383"/>
        <v>0</v>
      </c>
      <c r="FU409" s="396">
        <f t="shared" si="383"/>
        <v>0</v>
      </c>
      <c r="FV409" s="396">
        <f t="shared" si="383"/>
        <v>0</v>
      </c>
      <c r="FW409" s="396">
        <f t="shared" si="383"/>
        <v>0</v>
      </c>
      <c r="FX409" s="396">
        <f t="shared" si="383"/>
        <v>0</v>
      </c>
      <c r="FY409" s="396">
        <f t="shared" si="383"/>
        <v>1</v>
      </c>
      <c r="FZ409" s="396">
        <f t="shared" si="383"/>
        <v>1</v>
      </c>
      <c r="GA409" s="396">
        <f t="shared" si="383"/>
        <v>1</v>
      </c>
      <c r="GB409" s="396">
        <f t="shared" si="383"/>
        <v>1</v>
      </c>
      <c r="GC409" s="396">
        <f t="shared" si="383"/>
        <v>1</v>
      </c>
      <c r="GD409" s="396">
        <f t="shared" si="383"/>
        <v>1</v>
      </c>
      <c r="GE409" s="396">
        <f t="shared" si="383"/>
        <v>1</v>
      </c>
      <c r="GF409" s="396">
        <f t="shared" si="383"/>
        <v>0</v>
      </c>
      <c r="GG409" s="396">
        <f t="shared" si="383"/>
        <v>0</v>
      </c>
      <c r="GH409" s="396">
        <f t="shared" si="383"/>
        <v>1</v>
      </c>
      <c r="GI409" s="396">
        <f t="shared" si="383"/>
        <v>1</v>
      </c>
      <c r="GJ409" s="396">
        <f t="shared" si="383"/>
        <v>2</v>
      </c>
      <c r="GK409" s="396">
        <f t="shared" si="383"/>
        <v>3</v>
      </c>
      <c r="GL409" s="396">
        <f t="shared" si="383"/>
        <v>2</v>
      </c>
      <c r="GM409" s="396">
        <f t="shared" si="383"/>
        <v>4</v>
      </c>
      <c r="GN409" s="396">
        <f t="shared" si="383"/>
        <v>2</v>
      </c>
      <c r="GO409" s="396">
        <f t="shared" si="383"/>
        <v>2</v>
      </c>
      <c r="GP409" s="396">
        <f t="shared" si="383"/>
        <v>3</v>
      </c>
      <c r="GQ409" s="396">
        <f t="shared" si="383"/>
        <v>4</v>
      </c>
      <c r="GR409" s="396">
        <f t="shared" si="383"/>
        <v>4</v>
      </c>
      <c r="GS409" s="396">
        <f t="shared" si="383"/>
        <v>2</v>
      </c>
      <c r="GT409" s="396">
        <f t="shared" si="383"/>
        <v>3</v>
      </c>
      <c r="GU409" s="396">
        <f t="shared" si="383"/>
        <v>3</v>
      </c>
      <c r="GV409" s="396">
        <f t="shared" si="383"/>
        <v>2</v>
      </c>
      <c r="GW409" s="396">
        <f t="shared" si="383"/>
        <v>4</v>
      </c>
      <c r="GX409" s="396">
        <f t="shared" si="383"/>
        <v>1</v>
      </c>
      <c r="GY409" s="396">
        <f t="shared" si="383"/>
        <v>0</v>
      </c>
      <c r="GZ409" s="396">
        <f t="shared" si="383"/>
        <v>2</v>
      </c>
      <c r="HA409" s="396">
        <f t="shared" si="383"/>
        <v>2</v>
      </c>
      <c r="HB409" s="396">
        <f t="shared" si="383"/>
        <v>1</v>
      </c>
      <c r="HC409" s="396">
        <f t="shared" si="383"/>
        <v>2</v>
      </c>
      <c r="HD409" s="396">
        <f t="shared" si="383"/>
        <v>2</v>
      </c>
      <c r="HE409" s="396">
        <f t="shared" si="383"/>
        <v>4</v>
      </c>
      <c r="HF409" s="396">
        <f t="shared" si="383"/>
        <v>6</v>
      </c>
      <c r="HG409" s="396">
        <f t="shared" si="383"/>
        <v>9</v>
      </c>
      <c r="HH409" s="396">
        <f t="shared" si="383"/>
        <v>7</v>
      </c>
      <c r="HI409" s="396">
        <f t="shared" si="383"/>
        <v>5</v>
      </c>
      <c r="HJ409" s="396">
        <f t="shared" si="383"/>
        <v>4</v>
      </c>
      <c r="HK409" s="396">
        <f t="shared" si="383"/>
        <v>5</v>
      </c>
      <c r="HL409" s="396">
        <f t="shared" si="383"/>
        <v>2</v>
      </c>
      <c r="HM409" s="396">
        <f t="shared" si="383"/>
        <v>2</v>
      </c>
      <c r="HN409" s="396">
        <f t="shared" si="383"/>
        <v>3</v>
      </c>
      <c r="HO409" s="396">
        <f t="shared" si="383"/>
        <v>3</v>
      </c>
      <c r="HP409" s="396">
        <f t="shared" si="383"/>
        <v>2</v>
      </c>
      <c r="HQ409" s="396">
        <f t="shared" si="383"/>
        <v>1</v>
      </c>
      <c r="HR409" s="396">
        <f t="shared" si="383"/>
        <v>1</v>
      </c>
      <c r="HS409" s="396">
        <f t="shared" si="383"/>
        <v>0</v>
      </c>
      <c r="HT409" s="396">
        <f t="shared" si="383"/>
        <v>0</v>
      </c>
      <c r="HU409" s="396">
        <f t="shared" si="383"/>
        <v>0</v>
      </c>
      <c r="HV409" s="396">
        <f t="shared" si="383"/>
        <v>0</v>
      </c>
      <c r="HW409" s="396">
        <f t="shared" si="383"/>
        <v>0</v>
      </c>
      <c r="HX409" s="396">
        <f t="shared" si="383"/>
        <v>0</v>
      </c>
      <c r="HY409" s="396">
        <f t="shared" si="383"/>
        <v>0</v>
      </c>
      <c r="HZ409" s="396">
        <f t="shared" si="383"/>
        <v>0</v>
      </c>
      <c r="IA409" s="396">
        <f t="shared" ref="IA409:KL409" si="384">SUM(IA385:IA408)</f>
        <v>0</v>
      </c>
      <c r="IB409" s="396">
        <f t="shared" si="384"/>
        <v>0</v>
      </c>
      <c r="IC409" s="396">
        <f t="shared" si="384"/>
        <v>0</v>
      </c>
      <c r="ID409" s="396">
        <f t="shared" si="384"/>
        <v>0</v>
      </c>
      <c r="IE409" s="396">
        <f t="shared" si="384"/>
        <v>0</v>
      </c>
      <c r="IF409" s="396">
        <f t="shared" si="384"/>
        <v>1</v>
      </c>
      <c r="IG409" s="396">
        <f t="shared" si="384"/>
        <v>1</v>
      </c>
      <c r="IH409" s="396">
        <f t="shared" si="384"/>
        <v>4</v>
      </c>
      <c r="II409" s="396">
        <f t="shared" si="384"/>
        <v>10</v>
      </c>
      <c r="IJ409" s="396">
        <f t="shared" si="384"/>
        <v>13</v>
      </c>
      <c r="IK409" s="396">
        <f t="shared" si="384"/>
        <v>19</v>
      </c>
      <c r="IL409" s="396">
        <f t="shared" si="384"/>
        <v>20</v>
      </c>
      <c r="IM409" s="396">
        <f t="shared" si="384"/>
        <v>24</v>
      </c>
      <c r="IN409" s="442">
        <f t="shared" si="384"/>
        <v>33</v>
      </c>
      <c r="IO409" s="396">
        <f t="shared" si="384"/>
        <v>42</v>
      </c>
      <c r="IP409" s="396">
        <f t="shared" si="384"/>
        <v>42</v>
      </c>
      <c r="IQ409" s="396">
        <f t="shared" si="384"/>
        <v>42</v>
      </c>
      <c r="IR409" s="396">
        <f t="shared" si="384"/>
        <v>40</v>
      </c>
      <c r="IS409" s="396">
        <f t="shared" si="384"/>
        <v>46</v>
      </c>
      <c r="IT409" s="396">
        <f t="shared" si="384"/>
        <v>46</v>
      </c>
      <c r="IU409" s="396">
        <f t="shared" si="384"/>
        <v>43</v>
      </c>
      <c r="IV409" s="396">
        <f t="shared" si="384"/>
        <v>50</v>
      </c>
      <c r="IW409" s="396">
        <f t="shared" si="384"/>
        <v>50</v>
      </c>
      <c r="IX409" s="396">
        <f t="shared" si="384"/>
        <v>54</v>
      </c>
      <c r="IY409" s="396">
        <f t="shared" si="384"/>
        <v>61</v>
      </c>
      <c r="IZ409" s="396">
        <f t="shared" si="384"/>
        <v>65</v>
      </c>
      <c r="JA409" s="396">
        <f t="shared" si="384"/>
        <v>69</v>
      </c>
      <c r="JB409" s="396">
        <f t="shared" si="384"/>
        <v>80</v>
      </c>
      <c r="JC409" s="442">
        <f t="shared" si="384"/>
        <v>81</v>
      </c>
      <c r="JD409" s="396">
        <f t="shared" si="384"/>
        <v>82</v>
      </c>
      <c r="JE409" s="396">
        <f t="shared" si="384"/>
        <v>116</v>
      </c>
      <c r="JF409" s="454">
        <f t="shared" si="384"/>
        <v>117</v>
      </c>
      <c r="JG409" s="396">
        <f t="shared" si="384"/>
        <v>118</v>
      </c>
      <c r="JH409" s="396">
        <f t="shared" si="384"/>
        <v>117</v>
      </c>
      <c r="JI409" s="396">
        <f t="shared" si="384"/>
        <v>115</v>
      </c>
      <c r="JJ409" s="396">
        <f t="shared" si="384"/>
        <v>113</v>
      </c>
      <c r="JK409" s="396">
        <f t="shared" si="384"/>
        <v>115</v>
      </c>
      <c r="JL409" s="396">
        <f t="shared" si="384"/>
        <v>111</v>
      </c>
      <c r="JM409" s="396">
        <f t="shared" si="384"/>
        <v>113</v>
      </c>
      <c r="JN409" s="442">
        <f t="shared" si="384"/>
        <v>116</v>
      </c>
      <c r="JO409" s="396">
        <f t="shared" si="384"/>
        <v>119</v>
      </c>
      <c r="JP409" s="396">
        <f t="shared" si="384"/>
        <v>112</v>
      </c>
      <c r="JQ409" s="396">
        <f t="shared" si="384"/>
        <v>110</v>
      </c>
      <c r="JR409" s="396">
        <f t="shared" si="384"/>
        <v>107</v>
      </c>
      <c r="JS409" s="396">
        <f t="shared" si="384"/>
        <v>110</v>
      </c>
      <c r="JT409" s="396">
        <f t="shared" si="384"/>
        <v>111</v>
      </c>
      <c r="JU409" s="396">
        <f t="shared" si="384"/>
        <v>94</v>
      </c>
      <c r="JV409" s="442">
        <f t="shared" si="384"/>
        <v>99</v>
      </c>
      <c r="JW409" s="396">
        <f t="shared" si="384"/>
        <v>104</v>
      </c>
      <c r="JX409" s="396">
        <f t="shared" si="384"/>
        <v>108</v>
      </c>
      <c r="JY409" s="396">
        <f t="shared" si="384"/>
        <v>106</v>
      </c>
      <c r="JZ409" s="396">
        <f t="shared" si="384"/>
        <v>106</v>
      </c>
      <c r="KA409" s="396">
        <f t="shared" si="384"/>
        <v>108</v>
      </c>
      <c r="KB409" s="396">
        <f t="shared" si="384"/>
        <v>110</v>
      </c>
      <c r="KC409" s="396">
        <f t="shared" si="384"/>
        <v>105</v>
      </c>
      <c r="KD409" s="396">
        <f t="shared" si="384"/>
        <v>105</v>
      </c>
      <c r="KE409" s="396">
        <f t="shared" si="384"/>
        <v>106</v>
      </c>
      <c r="KF409" s="396">
        <f t="shared" si="384"/>
        <v>110</v>
      </c>
      <c r="KG409" s="396">
        <f t="shared" si="384"/>
        <v>109</v>
      </c>
      <c r="KH409" s="396">
        <f t="shared" si="384"/>
        <v>104</v>
      </c>
      <c r="KI409" s="396">
        <f t="shared" si="384"/>
        <v>105</v>
      </c>
      <c r="KJ409" s="396">
        <f t="shared" si="384"/>
        <v>110</v>
      </c>
      <c r="KK409" s="396">
        <f t="shared" si="384"/>
        <v>109</v>
      </c>
      <c r="KL409" s="396">
        <f t="shared" si="384"/>
        <v>96</v>
      </c>
      <c r="KM409" s="396">
        <f t="shared" ref="KM409:MX409" si="385">SUM(KM385:KM408)</f>
        <v>98</v>
      </c>
      <c r="KN409" s="396">
        <f t="shared" si="385"/>
        <v>100</v>
      </c>
      <c r="KO409" s="396">
        <f t="shared" si="385"/>
        <v>106</v>
      </c>
      <c r="KP409" s="396">
        <f t="shared" si="385"/>
        <v>104</v>
      </c>
      <c r="KQ409" s="396">
        <f t="shared" si="385"/>
        <v>104</v>
      </c>
      <c r="KR409" s="396">
        <f t="shared" si="385"/>
        <v>114</v>
      </c>
      <c r="KS409" s="396">
        <f t="shared" si="385"/>
        <v>120</v>
      </c>
      <c r="KT409" s="396">
        <f t="shared" si="385"/>
        <v>128</v>
      </c>
      <c r="KU409" s="396">
        <f t="shared" si="385"/>
        <v>121</v>
      </c>
      <c r="KV409" s="396">
        <f t="shared" si="385"/>
        <v>119</v>
      </c>
      <c r="KW409" s="396">
        <f t="shared" si="385"/>
        <v>116</v>
      </c>
      <c r="KX409" s="396">
        <f t="shared" si="385"/>
        <v>109</v>
      </c>
      <c r="KY409" s="396">
        <f t="shared" si="385"/>
        <v>93</v>
      </c>
      <c r="KZ409" s="396">
        <f t="shared" si="385"/>
        <v>4</v>
      </c>
      <c r="LA409" s="396">
        <f t="shared" si="385"/>
        <v>3</v>
      </c>
      <c r="LB409" s="396">
        <f t="shared" si="385"/>
        <v>4</v>
      </c>
      <c r="LC409" s="396">
        <f t="shared" si="385"/>
        <v>3</v>
      </c>
      <c r="LD409" s="396">
        <f t="shared" si="385"/>
        <v>2</v>
      </c>
      <c r="LE409" s="396">
        <f t="shared" si="385"/>
        <v>2</v>
      </c>
      <c r="LF409" s="396">
        <f t="shared" si="385"/>
        <v>1</v>
      </c>
      <c r="LG409" s="396">
        <f t="shared" si="385"/>
        <v>1</v>
      </c>
      <c r="LH409" s="396">
        <f t="shared" si="385"/>
        <v>1</v>
      </c>
      <c r="LI409" s="396">
        <f t="shared" si="385"/>
        <v>3</v>
      </c>
      <c r="LJ409" s="396">
        <f t="shared" si="385"/>
        <v>2</v>
      </c>
      <c r="LK409" s="396">
        <f t="shared" si="385"/>
        <v>2</v>
      </c>
      <c r="LL409" s="396">
        <f t="shared" si="385"/>
        <v>2</v>
      </c>
      <c r="LM409" s="396">
        <f t="shared" si="385"/>
        <v>2</v>
      </c>
      <c r="LN409" s="396">
        <f t="shared" si="385"/>
        <v>2</v>
      </c>
      <c r="LO409" s="396">
        <f t="shared" si="385"/>
        <v>2</v>
      </c>
      <c r="LP409" s="396">
        <f t="shared" si="385"/>
        <v>2</v>
      </c>
      <c r="LQ409" s="396">
        <f t="shared" si="385"/>
        <v>2</v>
      </c>
      <c r="LR409" s="396">
        <f t="shared" si="385"/>
        <v>2</v>
      </c>
      <c r="LS409" s="396">
        <f t="shared" si="385"/>
        <v>2</v>
      </c>
      <c r="LT409" s="396">
        <f t="shared" si="385"/>
        <v>2</v>
      </c>
      <c r="LU409" s="396">
        <f t="shared" si="385"/>
        <v>2</v>
      </c>
      <c r="LV409" s="396">
        <f t="shared" si="385"/>
        <v>2</v>
      </c>
      <c r="LW409" s="396">
        <f t="shared" si="385"/>
        <v>3</v>
      </c>
      <c r="LX409" s="396">
        <f t="shared" si="385"/>
        <v>3</v>
      </c>
      <c r="LY409" s="396">
        <f t="shared" si="385"/>
        <v>3</v>
      </c>
      <c r="LZ409" s="396">
        <f t="shared" si="385"/>
        <v>3</v>
      </c>
      <c r="MA409" s="396">
        <f t="shared" si="385"/>
        <v>3</v>
      </c>
      <c r="MB409" s="396">
        <f t="shared" si="385"/>
        <v>4</v>
      </c>
      <c r="MC409" s="396">
        <f t="shared" si="385"/>
        <v>3</v>
      </c>
      <c r="MD409" s="396">
        <f t="shared" si="385"/>
        <v>0</v>
      </c>
      <c r="ME409" s="396">
        <f t="shared" si="385"/>
        <v>3</v>
      </c>
      <c r="MF409" s="396">
        <f t="shared" si="385"/>
        <v>2</v>
      </c>
      <c r="MG409" s="396">
        <f t="shared" si="385"/>
        <v>3</v>
      </c>
      <c r="MH409" s="396">
        <f t="shared" si="385"/>
        <v>2</v>
      </c>
      <c r="MI409" s="396">
        <f t="shared" si="385"/>
        <v>2</v>
      </c>
      <c r="MJ409" s="396">
        <f t="shared" si="385"/>
        <v>2</v>
      </c>
      <c r="MK409" s="396">
        <f t="shared" si="385"/>
        <v>1</v>
      </c>
      <c r="ML409" s="396">
        <f t="shared" si="385"/>
        <v>2</v>
      </c>
      <c r="MM409" s="396">
        <f t="shared" si="385"/>
        <v>2</v>
      </c>
      <c r="MN409" s="396">
        <f t="shared" si="385"/>
        <v>2</v>
      </c>
      <c r="MO409" s="396">
        <f t="shared" si="385"/>
        <v>2</v>
      </c>
      <c r="MP409" s="396">
        <f t="shared" ref="MP409" si="386">SUM(MP385:MP408)</f>
        <v>3</v>
      </c>
      <c r="MQ409" s="396">
        <f t="shared" si="385"/>
        <v>2</v>
      </c>
      <c r="MR409" s="396">
        <f t="shared" si="385"/>
        <v>6</v>
      </c>
      <c r="MS409" s="396">
        <f t="shared" si="385"/>
        <v>6</v>
      </c>
      <c r="MT409" s="396">
        <f t="shared" si="385"/>
        <v>7</v>
      </c>
      <c r="MU409" s="396">
        <f t="shared" si="385"/>
        <v>6</v>
      </c>
      <c r="MV409" s="396">
        <f t="shared" si="385"/>
        <v>7</v>
      </c>
      <c r="MW409" s="396">
        <f t="shared" si="385"/>
        <v>7</v>
      </c>
      <c r="MX409" s="396">
        <f t="shared" si="385"/>
        <v>7</v>
      </c>
      <c r="MY409" s="396">
        <f t="shared" ref="MY409:PJ409" si="387">SUM(MY385:MY408)</f>
        <v>5</v>
      </c>
      <c r="MZ409" s="396">
        <f t="shared" si="387"/>
        <v>2</v>
      </c>
      <c r="NA409" s="396">
        <f t="shared" si="387"/>
        <v>2</v>
      </c>
      <c r="NB409" s="396">
        <f t="shared" si="387"/>
        <v>2</v>
      </c>
      <c r="NC409" s="396">
        <f t="shared" si="387"/>
        <v>2</v>
      </c>
      <c r="ND409" s="396">
        <f t="shared" si="387"/>
        <v>0</v>
      </c>
      <c r="NE409" s="396">
        <f t="shared" si="387"/>
        <v>0</v>
      </c>
      <c r="NF409" s="396">
        <f t="shared" si="387"/>
        <v>0</v>
      </c>
      <c r="NG409" s="396">
        <f t="shared" si="387"/>
        <v>0</v>
      </c>
      <c r="NH409" s="396">
        <f t="shared" si="387"/>
        <v>0</v>
      </c>
      <c r="NI409" s="396">
        <f t="shared" si="387"/>
        <v>0</v>
      </c>
      <c r="NJ409" s="396">
        <f t="shared" si="387"/>
        <v>0</v>
      </c>
      <c r="NK409" s="396">
        <f t="shared" si="387"/>
        <v>0</v>
      </c>
      <c r="NL409" s="396">
        <f t="shared" si="387"/>
        <v>0</v>
      </c>
      <c r="NM409" s="396">
        <f t="shared" si="387"/>
        <v>1</v>
      </c>
      <c r="NN409" s="396">
        <f t="shared" si="387"/>
        <v>1</v>
      </c>
      <c r="NO409" s="396">
        <f t="shared" si="387"/>
        <v>1</v>
      </c>
      <c r="NP409" s="396">
        <f t="shared" si="387"/>
        <v>1</v>
      </c>
      <c r="NQ409" s="396">
        <f t="shared" si="387"/>
        <v>2</v>
      </c>
      <c r="NR409" s="396">
        <f t="shared" si="387"/>
        <v>3</v>
      </c>
      <c r="NS409" s="396">
        <f t="shared" si="387"/>
        <v>4</v>
      </c>
      <c r="NT409" s="396">
        <f t="shared" si="387"/>
        <v>5</v>
      </c>
      <c r="NU409" s="396">
        <f t="shared" si="387"/>
        <v>4</v>
      </c>
      <c r="NV409" s="396">
        <f t="shared" si="387"/>
        <v>4</v>
      </c>
      <c r="NW409" s="396">
        <f t="shared" si="387"/>
        <v>4</v>
      </c>
      <c r="NX409" s="396">
        <f t="shared" si="387"/>
        <v>4</v>
      </c>
      <c r="NY409" s="396">
        <f t="shared" si="387"/>
        <v>4</v>
      </c>
      <c r="NZ409" s="396">
        <f t="shared" si="387"/>
        <v>2</v>
      </c>
      <c r="OA409" s="396">
        <f t="shared" si="387"/>
        <v>2</v>
      </c>
      <c r="OB409" s="396">
        <f t="shared" si="387"/>
        <v>2</v>
      </c>
      <c r="OC409" s="396">
        <f t="shared" si="387"/>
        <v>1</v>
      </c>
      <c r="OD409" s="396">
        <f t="shared" si="387"/>
        <v>1</v>
      </c>
      <c r="OE409" s="396">
        <f t="shared" si="387"/>
        <v>1</v>
      </c>
      <c r="OF409" s="396">
        <f t="shared" si="387"/>
        <v>1</v>
      </c>
      <c r="OG409" s="396">
        <f t="shared" si="387"/>
        <v>0</v>
      </c>
      <c r="OH409" s="396">
        <f t="shared" si="387"/>
        <v>0</v>
      </c>
      <c r="OI409" s="396">
        <f t="shared" si="387"/>
        <v>0</v>
      </c>
      <c r="OJ409" s="396">
        <f t="shared" si="387"/>
        <v>0</v>
      </c>
      <c r="OK409" s="396">
        <f t="shared" si="387"/>
        <v>0</v>
      </c>
      <c r="OL409" s="396">
        <f t="shared" si="387"/>
        <v>0</v>
      </c>
      <c r="OM409" s="396">
        <f t="shared" si="387"/>
        <v>1</v>
      </c>
      <c r="ON409" s="396">
        <f t="shared" si="387"/>
        <v>1</v>
      </c>
      <c r="OO409" s="396">
        <f t="shared" si="387"/>
        <v>1</v>
      </c>
      <c r="OP409" s="396">
        <f t="shared" si="387"/>
        <v>1</v>
      </c>
      <c r="OQ409" s="396">
        <f t="shared" si="387"/>
        <v>1</v>
      </c>
      <c r="OR409" s="396">
        <f t="shared" si="387"/>
        <v>1</v>
      </c>
      <c r="OS409" s="396">
        <f t="shared" si="387"/>
        <v>1</v>
      </c>
      <c r="OT409" s="396">
        <f t="shared" si="387"/>
        <v>1</v>
      </c>
      <c r="OU409" s="396">
        <f t="shared" si="387"/>
        <v>1</v>
      </c>
      <c r="OV409" s="396">
        <f t="shared" si="387"/>
        <v>1</v>
      </c>
      <c r="OW409" s="396">
        <f t="shared" si="387"/>
        <v>1</v>
      </c>
      <c r="OX409" s="396">
        <f t="shared" si="387"/>
        <v>1</v>
      </c>
      <c r="OY409" s="396">
        <f t="shared" si="387"/>
        <v>1</v>
      </c>
      <c r="OZ409" s="396">
        <f t="shared" si="387"/>
        <v>1</v>
      </c>
      <c r="PA409" s="396">
        <f t="shared" si="387"/>
        <v>0</v>
      </c>
      <c r="PB409" s="396">
        <f t="shared" si="387"/>
        <v>1</v>
      </c>
      <c r="PC409" s="396">
        <f t="shared" si="387"/>
        <v>1</v>
      </c>
      <c r="PD409" s="396">
        <f t="shared" si="387"/>
        <v>1</v>
      </c>
      <c r="PE409" s="396">
        <f t="shared" si="387"/>
        <v>2</v>
      </c>
      <c r="PF409" s="396">
        <f t="shared" si="387"/>
        <v>2</v>
      </c>
      <c r="PG409" s="396">
        <f t="shared" si="387"/>
        <v>2</v>
      </c>
      <c r="PH409" s="396">
        <f t="shared" si="387"/>
        <v>2</v>
      </c>
      <c r="PI409" s="396">
        <f t="shared" si="387"/>
        <v>2</v>
      </c>
      <c r="PJ409" s="396">
        <f t="shared" si="387"/>
        <v>2</v>
      </c>
      <c r="PK409" s="396">
        <f t="shared" ref="PK409:PT409" si="388">SUM(PK385:PK408)</f>
        <v>2</v>
      </c>
      <c r="PL409" s="396">
        <f t="shared" si="388"/>
        <v>4</v>
      </c>
      <c r="PM409" s="396">
        <f t="shared" si="388"/>
        <v>4</v>
      </c>
      <c r="PN409" s="396">
        <f t="shared" si="388"/>
        <v>4</v>
      </c>
      <c r="PO409" s="396">
        <f t="shared" si="388"/>
        <v>4</v>
      </c>
      <c r="PP409" s="396">
        <f t="shared" si="388"/>
        <v>4</v>
      </c>
      <c r="PQ409" s="396">
        <f t="shared" si="388"/>
        <v>3</v>
      </c>
      <c r="PR409" s="396">
        <f t="shared" si="388"/>
        <v>3</v>
      </c>
      <c r="PS409" s="396">
        <f t="shared" si="388"/>
        <v>3</v>
      </c>
      <c r="PT409" s="396">
        <f t="shared" si="388"/>
        <v>3</v>
      </c>
      <c r="PU409" s="478">
        <f>SUM(PU385:PU408)</f>
        <v>3</v>
      </c>
      <c r="PV409" s="478">
        <f>SUM(PV385:PV408)</f>
        <v>3</v>
      </c>
      <c r="PW409" s="478">
        <f>SUM(PW385:PW408)</f>
        <v>3</v>
      </c>
      <c r="PX409" s="478">
        <f>SUM(PX385:PX408)</f>
        <v>3</v>
      </c>
      <c r="PY409" s="478">
        <f>SUM(PY384:PY408)</f>
        <v>3</v>
      </c>
      <c r="PZ409">
        <v>3</v>
      </c>
      <c r="QA409" s="471">
        <v>3</v>
      </c>
      <c r="QB409">
        <f>SUM(QB385:QB408)</f>
        <v>3</v>
      </c>
      <c r="QC409">
        <f>SUM(QC385:QC408)</f>
        <v>3</v>
      </c>
      <c r="QD409">
        <f>SUM(QD385:QD408)</f>
        <v>2</v>
      </c>
      <c r="QE409">
        <v>2</v>
      </c>
      <c r="QF409">
        <f>SUM(QF385:QF408)</f>
        <v>2</v>
      </c>
      <c r="QG409" s="416">
        <v>2</v>
      </c>
      <c r="QH409">
        <v>2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</row>
    <row r="410" spans="1:460" s="144" customFormat="1" x14ac:dyDescent="0.2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  <c r="QG410" s="385" t="s">
        <v>1109</v>
      </c>
    </row>
    <row r="411" spans="1:460" s="144" customFormat="1" x14ac:dyDescent="0.2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  <c r="QG411" s="385" t="s">
        <v>1110</v>
      </c>
    </row>
    <row r="412" spans="1:460" x14ac:dyDescent="0.2">
      <c r="A412" s="55"/>
      <c r="B412" s="1">
        <v>1</v>
      </c>
      <c r="C412" s="166">
        <f t="shared" ref="C412:C435" ca="1" si="389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90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  <c r="OU412" s="144">
        <v>0</v>
      </c>
      <c r="OV412" s="144">
        <v>0</v>
      </c>
      <c r="OW412" s="144">
        <v>0</v>
      </c>
      <c r="OX412" s="473"/>
      <c r="OY412" s="473"/>
      <c r="OZ412" s="473"/>
      <c r="PK412" s="473"/>
      <c r="PM412" s="473"/>
      <c r="PO412" s="473"/>
      <c r="PT412">
        <v>1</v>
      </c>
      <c r="PU412">
        <v>1</v>
      </c>
      <c r="PV412" s="473">
        <v>1</v>
      </c>
      <c r="PW412">
        <v>1</v>
      </c>
      <c r="PX412">
        <v>1</v>
      </c>
      <c r="PY412">
        <v>1</v>
      </c>
      <c r="PZ412">
        <v>1</v>
      </c>
      <c r="QG412" s="416"/>
    </row>
    <row r="413" spans="1:460" x14ac:dyDescent="0.2">
      <c r="B413" s="1">
        <v>2</v>
      </c>
      <c r="C413" s="166">
        <f t="shared" ca="1" si="389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90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91">(JB413+JD413)/2</f>
        <v>1.5</v>
      </c>
      <c r="JD413">
        <v>2</v>
      </c>
      <c r="JE413">
        <v>2</v>
      </c>
      <c r="JF413" s="362">
        <f t="shared" ref="JF413:JF435" si="392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93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94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  <c r="OU413">
        <v>0</v>
      </c>
      <c r="OV413">
        <v>0</v>
      </c>
      <c r="OW413" s="471">
        <v>0</v>
      </c>
      <c r="OX413" s="473"/>
      <c r="OY413" s="473"/>
      <c r="OZ413" s="473"/>
      <c r="PK413" s="473"/>
      <c r="PM413" s="473"/>
      <c r="PO413" s="473"/>
      <c r="PV413" s="473"/>
    </row>
    <row r="414" spans="1:460" x14ac:dyDescent="0.2">
      <c r="A414" s="55"/>
      <c r="B414" s="1">
        <v>3</v>
      </c>
      <c r="C414" s="166">
        <f t="shared" ca="1" si="389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90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91"/>
        <v>0</v>
      </c>
      <c r="JD414">
        <v>0</v>
      </c>
      <c r="JE414">
        <v>0</v>
      </c>
      <c r="JF414" s="362">
        <f t="shared" si="392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93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94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  <c r="OU414">
        <v>0</v>
      </c>
      <c r="OV414">
        <v>0</v>
      </c>
      <c r="OW414" s="471">
        <v>0</v>
      </c>
      <c r="OX414" s="473"/>
      <c r="OY414" s="473"/>
      <c r="OZ414" s="473"/>
      <c r="PK414" s="473"/>
      <c r="PM414" s="473"/>
      <c r="PO414" s="473"/>
      <c r="PV414" s="473"/>
    </row>
    <row r="415" spans="1:460" x14ac:dyDescent="0.2">
      <c r="B415" s="1">
        <v>4</v>
      </c>
      <c r="C415" s="166">
        <f t="shared" ca="1" si="389"/>
        <v>0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90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91"/>
        <v>1</v>
      </c>
      <c r="JD415">
        <v>1</v>
      </c>
      <c r="JE415">
        <v>0</v>
      </c>
      <c r="JF415" s="362">
        <f t="shared" si="392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93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94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3">
        <v>1</v>
      </c>
      <c r="OY415" s="473">
        <v>1</v>
      </c>
      <c r="OZ415" s="473">
        <v>1</v>
      </c>
      <c r="PK415" s="473"/>
      <c r="PM415" s="473"/>
      <c r="PO415" s="473"/>
      <c r="PQ415">
        <v>1</v>
      </c>
      <c r="PR415">
        <v>1</v>
      </c>
      <c r="PS415">
        <v>1</v>
      </c>
      <c r="PT415">
        <v>1</v>
      </c>
      <c r="PU415">
        <v>1</v>
      </c>
      <c r="PV415" s="473">
        <v>1</v>
      </c>
      <c r="PW415">
        <v>1</v>
      </c>
      <c r="PX415">
        <v>1</v>
      </c>
      <c r="PY415">
        <v>1</v>
      </c>
      <c r="PZ415">
        <v>1</v>
      </c>
    </row>
    <row r="416" spans="1:460" s="144" customFormat="1" x14ac:dyDescent="0.2">
      <c r="A416" s="55"/>
      <c r="B416" s="318">
        <v>5</v>
      </c>
      <c r="C416" s="319">
        <f t="shared" ca="1" si="389"/>
        <v>3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90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91"/>
        <v>2</v>
      </c>
      <c r="JD416" s="144">
        <v>2</v>
      </c>
      <c r="JE416" s="144">
        <v>2</v>
      </c>
      <c r="JF416" s="362">
        <f t="shared" si="392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93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94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  <c r="OU416" s="144">
        <v>2</v>
      </c>
      <c r="OV416" s="144">
        <v>3</v>
      </c>
      <c r="OW416" s="144">
        <v>4</v>
      </c>
      <c r="OX416" s="473">
        <v>4</v>
      </c>
      <c r="OY416" s="473">
        <v>4</v>
      </c>
      <c r="OZ416" s="473">
        <v>4</v>
      </c>
      <c r="PA416" s="144">
        <v>4</v>
      </c>
      <c r="PB416" s="144">
        <v>4</v>
      </c>
      <c r="PC416" s="144">
        <v>5</v>
      </c>
      <c r="PD416" s="144">
        <v>5</v>
      </c>
      <c r="PE416" s="144">
        <v>5</v>
      </c>
      <c r="PF416" s="144">
        <v>5</v>
      </c>
      <c r="PG416" s="144">
        <v>5</v>
      </c>
      <c r="PH416" s="144">
        <v>5</v>
      </c>
      <c r="PI416" s="144">
        <v>5</v>
      </c>
      <c r="PJ416" s="144">
        <v>5</v>
      </c>
      <c r="PK416" s="473">
        <v>5</v>
      </c>
      <c r="PL416" s="144">
        <v>4</v>
      </c>
      <c r="PM416" s="473">
        <v>4</v>
      </c>
      <c r="PN416" s="144">
        <v>5</v>
      </c>
      <c r="PO416" s="473">
        <v>5</v>
      </c>
      <c r="PP416" s="144">
        <v>5</v>
      </c>
      <c r="PQ416" s="144">
        <v>4</v>
      </c>
      <c r="PR416" s="144">
        <v>4</v>
      </c>
      <c r="PS416" s="144">
        <v>4</v>
      </c>
      <c r="PT416" s="144">
        <v>4</v>
      </c>
      <c r="PU416" s="144">
        <v>3</v>
      </c>
      <c r="PV416" s="473">
        <v>1</v>
      </c>
      <c r="PW416" s="144">
        <v>1</v>
      </c>
      <c r="PX416" s="144">
        <v>1</v>
      </c>
      <c r="PY416" s="144">
        <v>1</v>
      </c>
      <c r="PZ416" s="144">
        <v>1</v>
      </c>
      <c r="QA416" s="144">
        <v>2</v>
      </c>
      <c r="QB416" s="144">
        <v>2</v>
      </c>
      <c r="QC416" s="144">
        <v>2</v>
      </c>
      <c r="QD416" s="144">
        <v>2</v>
      </c>
      <c r="QE416" s="144">
        <v>2</v>
      </c>
      <c r="QF416" s="144">
        <v>2</v>
      </c>
      <c r="QG416" s="144">
        <v>2</v>
      </c>
      <c r="QH416" s="144">
        <v>2</v>
      </c>
      <c r="QI416" s="144">
        <v>2</v>
      </c>
      <c r="QJ416" s="144">
        <v>3</v>
      </c>
      <c r="QK416" s="144">
        <v>3</v>
      </c>
      <c r="QL416" s="144">
        <v>2</v>
      </c>
      <c r="QM416" s="144">
        <v>2</v>
      </c>
      <c r="QN416" s="144">
        <v>2</v>
      </c>
      <c r="QO416" s="144">
        <v>2</v>
      </c>
      <c r="QP416" s="144">
        <v>2</v>
      </c>
      <c r="QQ416" s="144">
        <v>2</v>
      </c>
      <c r="QR416" s="144">
        <v>3</v>
      </c>
    </row>
    <row r="417" spans="1:460" s="144" customFormat="1" x14ac:dyDescent="0.2">
      <c r="A417" s="318"/>
      <c r="B417" s="318">
        <v>6</v>
      </c>
      <c r="C417" s="319">
        <f t="shared" ca="1" si="389"/>
        <v>0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90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91"/>
        <v>0</v>
      </c>
      <c r="JD417" s="144">
        <v>0</v>
      </c>
      <c r="JE417" s="144">
        <v>0</v>
      </c>
      <c r="JF417" s="362">
        <f t="shared" si="392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93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94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  <c r="OU417" s="144">
        <v>2</v>
      </c>
      <c r="OV417" s="144">
        <v>2</v>
      </c>
      <c r="OW417" s="144">
        <v>2</v>
      </c>
      <c r="OX417" s="473">
        <v>2</v>
      </c>
      <c r="OY417" s="473"/>
      <c r="OZ417" s="473"/>
      <c r="PK417" s="473"/>
      <c r="PL417" s="144">
        <v>1</v>
      </c>
      <c r="PM417" s="473">
        <v>1</v>
      </c>
      <c r="PN417" s="144">
        <v>2</v>
      </c>
      <c r="PO417" s="473">
        <v>2</v>
      </c>
      <c r="PP417" s="144">
        <v>2</v>
      </c>
      <c r="PQ417" s="144">
        <v>2</v>
      </c>
      <c r="PR417" s="144">
        <v>2</v>
      </c>
      <c r="PS417" s="144">
        <v>2</v>
      </c>
      <c r="PT417" s="144">
        <v>2</v>
      </c>
      <c r="PU417" s="144">
        <v>2</v>
      </c>
      <c r="PV417" s="473">
        <v>1</v>
      </c>
      <c r="QE417" s="144">
        <v>1</v>
      </c>
      <c r="QF417" s="144">
        <v>1</v>
      </c>
      <c r="QG417" s="144">
        <v>1</v>
      </c>
      <c r="QH417" s="144">
        <v>1</v>
      </c>
      <c r="QI417" s="144">
        <v>1</v>
      </c>
    </row>
    <row r="418" spans="1:460" s="144" customFormat="1" x14ac:dyDescent="0.2">
      <c r="A418" s="55"/>
      <c r="B418" s="318">
        <v>7</v>
      </c>
      <c r="C418" s="319">
        <f t="shared" ca="1" si="389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90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91"/>
        <v>0</v>
      </c>
      <c r="JD418" s="144">
        <v>0</v>
      </c>
      <c r="JE418" s="144">
        <v>0</v>
      </c>
      <c r="JF418" s="362">
        <f t="shared" si="392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93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94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  <c r="OU418" s="144">
        <v>0</v>
      </c>
      <c r="OV418" s="144">
        <v>0</v>
      </c>
      <c r="OW418" s="144">
        <v>0</v>
      </c>
      <c r="OX418" s="473"/>
      <c r="OY418" s="473"/>
      <c r="OZ418" s="473"/>
      <c r="PK418" s="473"/>
      <c r="PM418" s="473"/>
      <c r="PO418" s="473"/>
      <c r="PV418" s="473"/>
    </row>
    <row r="419" spans="1:460" s="144" customFormat="1" x14ac:dyDescent="0.2">
      <c r="A419" s="318"/>
      <c r="B419" s="318">
        <v>8</v>
      </c>
      <c r="C419" s="319">
        <f t="shared" ca="1" si="389"/>
        <v>0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90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91"/>
        <v>5.5</v>
      </c>
      <c r="JD419" s="144">
        <v>6</v>
      </c>
      <c r="JE419" s="144">
        <v>4</v>
      </c>
      <c r="JF419" s="362">
        <f t="shared" si="392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93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94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  <c r="OU419" s="144">
        <v>6</v>
      </c>
      <c r="OV419" s="144">
        <v>5</v>
      </c>
      <c r="OW419" s="144">
        <v>6</v>
      </c>
      <c r="OX419" s="473">
        <v>6</v>
      </c>
      <c r="OY419" s="473">
        <v>5</v>
      </c>
      <c r="OZ419" s="473">
        <v>5</v>
      </c>
      <c r="PA419" s="144">
        <v>5</v>
      </c>
      <c r="PB419" s="144">
        <v>4</v>
      </c>
      <c r="PC419" s="144">
        <v>4</v>
      </c>
      <c r="PD419" s="144">
        <v>3</v>
      </c>
      <c r="PE419" s="144">
        <v>4</v>
      </c>
      <c r="PF419" s="144">
        <v>3</v>
      </c>
      <c r="PG419" s="144">
        <v>3</v>
      </c>
      <c r="PH419" s="144">
        <v>3</v>
      </c>
      <c r="PI419" s="144">
        <v>2</v>
      </c>
      <c r="PJ419" s="144">
        <v>3</v>
      </c>
      <c r="PK419" s="473">
        <v>3</v>
      </c>
      <c r="PL419" s="144">
        <v>4</v>
      </c>
      <c r="PM419" s="473">
        <v>4</v>
      </c>
      <c r="PN419" s="144">
        <v>4</v>
      </c>
      <c r="PO419" s="473">
        <v>4</v>
      </c>
      <c r="PP419" s="144">
        <v>5</v>
      </c>
      <c r="PQ419" s="144">
        <v>4</v>
      </c>
      <c r="PR419" s="144">
        <v>3</v>
      </c>
      <c r="PS419" s="144">
        <v>3</v>
      </c>
      <c r="PT419" s="144">
        <v>2</v>
      </c>
      <c r="PU419" s="144">
        <v>2</v>
      </c>
      <c r="PV419" s="473">
        <v>2</v>
      </c>
      <c r="PW419" s="144">
        <v>3</v>
      </c>
      <c r="PX419" s="144">
        <v>4</v>
      </c>
      <c r="PY419" s="144">
        <v>4</v>
      </c>
      <c r="PZ419" s="144">
        <v>3</v>
      </c>
      <c r="QA419" s="144">
        <v>3</v>
      </c>
      <c r="QB419" s="144">
        <v>3</v>
      </c>
      <c r="QC419" s="144">
        <v>2</v>
      </c>
      <c r="QD419" s="144">
        <v>3</v>
      </c>
      <c r="QE419" s="144">
        <v>3</v>
      </c>
      <c r="QF419" s="144">
        <v>2</v>
      </c>
      <c r="QG419" s="144">
        <v>3</v>
      </c>
      <c r="QH419" s="144">
        <v>4</v>
      </c>
      <c r="QI419" s="144">
        <v>4</v>
      </c>
      <c r="QJ419" s="144">
        <v>3</v>
      </c>
      <c r="QK419" s="144">
        <v>1</v>
      </c>
      <c r="QL419" s="144">
        <v>1</v>
      </c>
      <c r="QM419" s="144">
        <v>1</v>
      </c>
      <c r="QN419" s="144">
        <v>2</v>
      </c>
      <c r="QO419" s="144">
        <v>1</v>
      </c>
      <c r="QP419" s="144">
        <v>1</v>
      </c>
    </row>
    <row r="420" spans="1:460" s="144" customFormat="1" x14ac:dyDescent="0.2">
      <c r="A420" s="55"/>
      <c r="B420" s="318">
        <v>9</v>
      </c>
      <c r="C420" s="319">
        <f t="shared" ca="1" si="389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90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91"/>
        <v>0</v>
      </c>
      <c r="JD420" s="144">
        <v>0</v>
      </c>
      <c r="JE420" s="144">
        <v>0</v>
      </c>
      <c r="JF420" s="362">
        <f t="shared" si="392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93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94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  <c r="OU420" s="144">
        <v>0</v>
      </c>
      <c r="OV420" s="144">
        <v>0</v>
      </c>
      <c r="OW420" s="144">
        <v>0</v>
      </c>
      <c r="OX420" s="473"/>
      <c r="OY420" s="473"/>
      <c r="OZ420" s="473"/>
      <c r="PK420" s="473"/>
      <c r="PM420" s="473"/>
      <c r="PO420" s="473"/>
      <c r="PV420" s="473"/>
    </row>
    <row r="421" spans="1:460" s="144" customFormat="1" x14ac:dyDescent="0.2">
      <c r="A421" s="318"/>
      <c r="B421" s="318">
        <v>10</v>
      </c>
      <c r="C421" s="319">
        <f t="shared" ca="1" si="389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90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91"/>
        <v>0</v>
      </c>
      <c r="JD421" s="144">
        <v>0</v>
      </c>
      <c r="JE421" s="144">
        <v>0</v>
      </c>
      <c r="JF421" s="362">
        <f t="shared" si="392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93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94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  <c r="OU421" s="144">
        <v>0</v>
      </c>
      <c r="OV421" s="144">
        <v>0</v>
      </c>
      <c r="OW421" s="144">
        <v>0</v>
      </c>
      <c r="OX421" s="473"/>
      <c r="OY421" s="473"/>
      <c r="OZ421" s="473"/>
      <c r="PK421" s="473"/>
      <c r="PM421" s="473"/>
      <c r="PO421" s="473"/>
      <c r="PV421" s="473"/>
    </row>
    <row r="422" spans="1:460" s="144" customFormat="1" x14ac:dyDescent="0.2">
      <c r="A422" s="55"/>
      <c r="B422" s="318">
        <v>11</v>
      </c>
      <c r="C422" s="319">
        <f t="shared" ca="1" si="389"/>
        <v>1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90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91"/>
        <v>2</v>
      </c>
      <c r="JD422" s="144">
        <v>2</v>
      </c>
      <c r="JE422" s="144">
        <v>1</v>
      </c>
      <c r="JF422" s="362">
        <f t="shared" si="392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93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94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  <c r="OU422" s="144">
        <v>0</v>
      </c>
      <c r="OV422" s="144">
        <v>0</v>
      </c>
      <c r="OW422" s="144">
        <v>0</v>
      </c>
      <c r="OX422" s="473"/>
      <c r="OY422" s="473"/>
      <c r="OZ422" s="473"/>
      <c r="PK422" s="473"/>
      <c r="PM422" s="473"/>
      <c r="PO422" s="473"/>
      <c r="PV422" s="473"/>
      <c r="QO422" s="144">
        <v>1</v>
      </c>
      <c r="QP422" s="144">
        <v>1</v>
      </c>
      <c r="QQ422" s="144">
        <v>1</v>
      </c>
      <c r="QR422" s="144">
        <v>1</v>
      </c>
    </row>
    <row r="423" spans="1:460" s="144" customFormat="1" x14ac:dyDescent="0.2">
      <c r="A423" s="318"/>
      <c r="B423" s="318">
        <v>12</v>
      </c>
      <c r="C423" s="319">
        <f t="shared" ca="1" si="389"/>
        <v>1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90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91"/>
        <v>1</v>
      </c>
      <c r="JD423" s="144">
        <v>1</v>
      </c>
      <c r="JE423" s="144">
        <v>0</v>
      </c>
      <c r="JF423" s="362">
        <f t="shared" si="392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93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94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  <c r="OU423" s="144">
        <v>0</v>
      </c>
      <c r="OV423" s="144">
        <v>0</v>
      </c>
      <c r="OW423" s="144">
        <v>0</v>
      </c>
      <c r="OX423" s="473"/>
      <c r="OY423" s="473"/>
      <c r="OZ423" s="473"/>
      <c r="PB423" s="144">
        <v>1</v>
      </c>
      <c r="PC423" s="144">
        <v>1</v>
      </c>
      <c r="PD423" s="144">
        <v>1</v>
      </c>
      <c r="PE423" s="144">
        <v>1</v>
      </c>
      <c r="PK423" s="473"/>
      <c r="PM423" s="473"/>
      <c r="PO423" s="473"/>
      <c r="PV423" s="473"/>
      <c r="PZ423" s="144">
        <v>1</v>
      </c>
      <c r="QA423" s="144">
        <v>1</v>
      </c>
      <c r="QN423" s="144">
        <v>1</v>
      </c>
      <c r="QO423" s="144">
        <v>1</v>
      </c>
      <c r="QP423" s="144">
        <v>1</v>
      </c>
      <c r="QQ423" s="144">
        <v>1</v>
      </c>
      <c r="QR423" s="144">
        <v>1</v>
      </c>
    </row>
    <row r="424" spans="1:460" s="144" customFormat="1" x14ac:dyDescent="0.2">
      <c r="A424" s="55"/>
      <c r="B424" s="318">
        <v>13</v>
      </c>
      <c r="C424" s="319">
        <f t="shared" ca="1" si="389"/>
        <v>0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90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91"/>
        <v>0</v>
      </c>
      <c r="JD424" s="144">
        <v>0</v>
      </c>
      <c r="JE424" s="144">
        <v>0</v>
      </c>
      <c r="JF424" s="362">
        <f t="shared" si="392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93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94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  <c r="OU424" s="144">
        <v>1</v>
      </c>
      <c r="OV424" s="144">
        <v>1</v>
      </c>
      <c r="OW424" s="144">
        <v>1</v>
      </c>
      <c r="OX424" s="473">
        <v>1</v>
      </c>
      <c r="OY424" s="473">
        <v>1</v>
      </c>
      <c r="OZ424" s="473">
        <v>1</v>
      </c>
      <c r="PA424" s="144">
        <v>1</v>
      </c>
      <c r="PB424" s="144">
        <v>1</v>
      </c>
      <c r="PC424" s="144">
        <v>1</v>
      </c>
      <c r="PD424" s="144">
        <v>1</v>
      </c>
      <c r="PE424" s="144">
        <v>1</v>
      </c>
      <c r="PF424" s="144">
        <v>1</v>
      </c>
      <c r="PK424" s="473"/>
      <c r="PL424" s="144">
        <v>1</v>
      </c>
      <c r="PM424" s="473">
        <v>1</v>
      </c>
      <c r="PN424" s="144">
        <v>1</v>
      </c>
      <c r="PO424" s="473">
        <v>1</v>
      </c>
      <c r="PP424" s="144">
        <v>1</v>
      </c>
      <c r="PQ424" s="144">
        <v>1</v>
      </c>
      <c r="PR424" s="144">
        <v>1</v>
      </c>
      <c r="PS424" s="144">
        <v>2</v>
      </c>
      <c r="PT424" s="144">
        <v>2</v>
      </c>
      <c r="PU424" s="144">
        <v>2</v>
      </c>
      <c r="PV424" s="473">
        <v>2</v>
      </c>
      <c r="PW424" s="144">
        <v>2</v>
      </c>
      <c r="PX424" s="144">
        <v>2</v>
      </c>
      <c r="PY424" s="144">
        <v>2</v>
      </c>
      <c r="PZ424" s="144">
        <v>1</v>
      </c>
    </row>
    <row r="425" spans="1:460" s="144" customFormat="1" x14ac:dyDescent="0.2">
      <c r="A425" s="318"/>
      <c r="B425" s="318">
        <v>14</v>
      </c>
      <c r="C425" s="319">
        <f t="shared" ca="1" si="389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90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91"/>
        <v>0</v>
      </c>
      <c r="JD425" s="144">
        <v>0</v>
      </c>
      <c r="JE425" s="144">
        <v>0</v>
      </c>
      <c r="JF425" s="362">
        <f t="shared" si="392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93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94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  <c r="OU425" s="144">
        <v>0</v>
      </c>
      <c r="OV425" s="144">
        <v>0</v>
      </c>
      <c r="OW425" s="144">
        <v>0</v>
      </c>
      <c r="OX425" s="473"/>
      <c r="OY425" s="473"/>
      <c r="OZ425" s="473"/>
      <c r="PK425" s="473"/>
      <c r="PM425" s="473"/>
      <c r="PO425" s="473"/>
      <c r="PV425" s="473"/>
    </row>
    <row r="426" spans="1:460" s="144" customFormat="1" x14ac:dyDescent="0.2">
      <c r="A426" s="55"/>
      <c r="B426" s="318">
        <v>15</v>
      </c>
      <c r="C426" s="319">
        <f t="shared" ca="1" si="389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90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91"/>
        <v>0</v>
      </c>
      <c r="JD426" s="144">
        <v>0</v>
      </c>
      <c r="JE426" s="144">
        <v>0</v>
      </c>
      <c r="JF426" s="362">
        <f t="shared" si="392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93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94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  <c r="OU426" s="144">
        <v>0</v>
      </c>
      <c r="OV426" s="144">
        <v>0</v>
      </c>
      <c r="OW426" s="144">
        <v>0</v>
      </c>
      <c r="OX426" s="473"/>
      <c r="OY426" s="473"/>
      <c r="OZ426" s="473"/>
      <c r="PK426" s="473"/>
      <c r="PM426" s="473"/>
      <c r="PO426" s="473"/>
      <c r="PV426" s="473"/>
    </row>
    <row r="427" spans="1:460" s="144" customFormat="1" x14ac:dyDescent="0.2">
      <c r="A427" s="318"/>
      <c r="B427" s="318">
        <v>16</v>
      </c>
      <c r="C427" s="319">
        <f t="shared" ca="1" si="389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90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91"/>
        <v>0</v>
      </c>
      <c r="JD427" s="144">
        <v>0</v>
      </c>
      <c r="JE427" s="144">
        <v>0</v>
      </c>
      <c r="JF427" s="362">
        <f t="shared" si="392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93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94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  <c r="OU427" s="144">
        <v>0</v>
      </c>
      <c r="OV427" s="144">
        <v>0</v>
      </c>
      <c r="OW427" s="144">
        <v>0</v>
      </c>
      <c r="OX427" s="473"/>
      <c r="OY427" s="473"/>
      <c r="OZ427" s="473"/>
      <c r="PK427" s="473"/>
      <c r="PM427" s="473"/>
      <c r="PO427" s="473"/>
      <c r="PV427" s="473"/>
    </row>
    <row r="428" spans="1:460" s="144" customFormat="1" x14ac:dyDescent="0.2">
      <c r="A428" s="55"/>
      <c r="B428" s="318">
        <v>17</v>
      </c>
      <c r="C428" s="319">
        <f t="shared" ca="1" si="389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90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91"/>
        <v>0</v>
      </c>
      <c r="JD428" s="144">
        <v>0</v>
      </c>
      <c r="JE428" s="144">
        <v>0</v>
      </c>
      <c r="JF428" s="362">
        <f t="shared" si="392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93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94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  <c r="OU428" s="144">
        <v>0</v>
      </c>
      <c r="OV428" s="144">
        <v>0</v>
      </c>
      <c r="OW428" s="144">
        <v>0</v>
      </c>
      <c r="OX428" s="473"/>
      <c r="OY428" s="473"/>
      <c r="OZ428" s="473"/>
      <c r="PK428" s="473"/>
      <c r="PM428" s="473"/>
      <c r="PO428" s="473"/>
      <c r="PV428" s="473"/>
    </row>
    <row r="429" spans="1:460" s="144" customFormat="1" x14ac:dyDescent="0.2">
      <c r="A429" s="318"/>
      <c r="B429" s="318">
        <v>18</v>
      </c>
      <c r="C429" s="319">
        <f t="shared" ca="1" si="389"/>
        <v>0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90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91"/>
        <v>1</v>
      </c>
      <c r="JD429" s="144">
        <v>1</v>
      </c>
      <c r="JE429" s="144">
        <v>1</v>
      </c>
      <c r="JF429" s="362">
        <f t="shared" si="392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93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94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  <c r="OU429" s="144">
        <v>0</v>
      </c>
      <c r="OV429" s="144">
        <v>0</v>
      </c>
      <c r="OW429" s="144">
        <v>0</v>
      </c>
      <c r="OX429" s="473"/>
      <c r="OY429" s="473"/>
      <c r="OZ429" s="473"/>
      <c r="PK429" s="473"/>
      <c r="PM429" s="473"/>
      <c r="PO429" s="473"/>
      <c r="PS429" s="144">
        <v>1</v>
      </c>
      <c r="PV429" s="473"/>
      <c r="QJ429" s="144">
        <v>1</v>
      </c>
      <c r="QK429" s="144">
        <v>1</v>
      </c>
      <c r="QL429" s="144">
        <v>1</v>
      </c>
    </row>
    <row r="430" spans="1:460" s="144" customFormat="1" x14ac:dyDescent="0.2">
      <c r="A430" s="55"/>
      <c r="B430" s="318">
        <v>19</v>
      </c>
      <c r="C430" s="319">
        <f t="shared" ca="1" si="389"/>
        <v>0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90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91"/>
        <v>0</v>
      </c>
      <c r="JD430" s="144">
        <v>0</v>
      </c>
      <c r="JE430" s="144">
        <v>0</v>
      </c>
      <c r="JF430" s="362">
        <f t="shared" si="392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93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94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  <c r="OU430" s="144">
        <v>0</v>
      </c>
      <c r="OV430" s="144">
        <v>0</v>
      </c>
      <c r="OW430" s="144">
        <v>0</v>
      </c>
      <c r="OX430" s="473"/>
      <c r="OY430" s="473"/>
      <c r="OZ430" s="473"/>
      <c r="PK430" s="473"/>
      <c r="PM430" s="473"/>
      <c r="PO430" s="473"/>
      <c r="PV430" s="473"/>
    </row>
    <row r="431" spans="1:460" s="144" customFormat="1" x14ac:dyDescent="0.2">
      <c r="A431" s="318"/>
      <c r="B431" s="318">
        <v>20</v>
      </c>
      <c r="C431" s="319">
        <f t="shared" ca="1" si="389"/>
        <v>0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90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91"/>
        <v>0</v>
      </c>
      <c r="JD431" s="144">
        <v>0</v>
      </c>
      <c r="JE431" s="144">
        <v>0</v>
      </c>
      <c r="JF431" s="362">
        <f t="shared" si="392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93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94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  <c r="OU431" s="144">
        <v>1</v>
      </c>
      <c r="OV431" s="144">
        <v>1</v>
      </c>
      <c r="OW431" s="144">
        <v>1</v>
      </c>
      <c r="OX431" s="473"/>
      <c r="OY431" s="473">
        <v>1</v>
      </c>
      <c r="OZ431" s="473">
        <v>1</v>
      </c>
      <c r="PA431" s="144">
        <v>1</v>
      </c>
      <c r="PK431" s="473"/>
      <c r="PM431" s="473"/>
      <c r="PO431" s="473"/>
      <c r="PQ431" s="144">
        <v>1</v>
      </c>
      <c r="PV431" s="473"/>
      <c r="QC431" s="144">
        <v>1</v>
      </c>
      <c r="QD431" s="144">
        <v>1</v>
      </c>
      <c r="QE431" s="144">
        <v>1</v>
      </c>
      <c r="QF431" s="144">
        <v>1</v>
      </c>
      <c r="QG431" s="144">
        <v>1</v>
      </c>
    </row>
    <row r="432" spans="1:460" s="144" customFormat="1" x14ac:dyDescent="0.2">
      <c r="A432" s="55"/>
      <c r="B432" s="318">
        <v>21</v>
      </c>
      <c r="C432" s="319">
        <f t="shared" ca="1" si="389"/>
        <v>0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90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91"/>
        <v>6.5</v>
      </c>
      <c r="JD432" s="144">
        <v>6</v>
      </c>
      <c r="JE432" s="144">
        <v>3</v>
      </c>
      <c r="JF432" s="362">
        <f t="shared" si="392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93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94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  <c r="OU432" s="144">
        <v>0</v>
      </c>
      <c r="OV432" s="144">
        <v>1</v>
      </c>
      <c r="OW432" s="144">
        <v>1</v>
      </c>
      <c r="OX432" s="473">
        <v>1</v>
      </c>
      <c r="OY432" s="473"/>
      <c r="OZ432" s="473"/>
      <c r="PK432" s="473"/>
      <c r="PM432" s="473"/>
      <c r="PO432" s="473">
        <v>1</v>
      </c>
      <c r="PP432" s="144">
        <v>1</v>
      </c>
      <c r="PV432" s="473"/>
    </row>
    <row r="433" spans="1:460" s="144" customFormat="1" x14ac:dyDescent="0.2">
      <c r="A433" s="318"/>
      <c r="B433" s="318">
        <v>22</v>
      </c>
      <c r="C433" s="319">
        <f t="shared" ca="1" si="389"/>
        <v>0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90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91"/>
        <v>6.5</v>
      </c>
      <c r="JD433" s="144">
        <v>6</v>
      </c>
      <c r="JE433" s="144">
        <v>11</v>
      </c>
      <c r="JF433" s="362">
        <f t="shared" si="392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93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94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  <c r="OU433" s="144">
        <v>2</v>
      </c>
      <c r="OV433" s="144">
        <v>1</v>
      </c>
      <c r="OW433" s="144">
        <v>1</v>
      </c>
      <c r="OX433" s="473">
        <v>1</v>
      </c>
      <c r="OY433" s="473"/>
      <c r="OZ433" s="473"/>
      <c r="PB433" s="144">
        <v>1</v>
      </c>
      <c r="PC433" s="144">
        <v>1</v>
      </c>
      <c r="PD433" s="144">
        <v>1</v>
      </c>
      <c r="PE433" s="144">
        <v>1</v>
      </c>
      <c r="PK433" s="473"/>
      <c r="PM433" s="473"/>
      <c r="PO433" s="473"/>
      <c r="PQ433" s="144">
        <v>1</v>
      </c>
      <c r="PV433" s="473"/>
    </row>
    <row r="434" spans="1:460" s="144" customFormat="1" x14ac:dyDescent="0.2">
      <c r="A434" s="55"/>
      <c r="B434" s="318">
        <v>23</v>
      </c>
      <c r="C434" s="319">
        <f t="shared" ca="1" si="389"/>
        <v>1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90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91"/>
        <v>2</v>
      </c>
      <c r="JD434" s="144">
        <v>2</v>
      </c>
      <c r="JE434" s="144">
        <v>2</v>
      </c>
      <c r="JF434" s="362">
        <f t="shared" si="392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93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94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  <c r="OU434" s="144">
        <v>4</v>
      </c>
      <c r="OV434" s="144">
        <v>4</v>
      </c>
      <c r="OW434" s="144">
        <v>5</v>
      </c>
      <c r="OX434" s="473">
        <v>5</v>
      </c>
      <c r="OY434" s="473">
        <v>5</v>
      </c>
      <c r="OZ434" s="473">
        <v>5</v>
      </c>
      <c r="PA434" s="144">
        <v>5</v>
      </c>
      <c r="PB434" s="144">
        <v>5</v>
      </c>
      <c r="PC434" s="144">
        <v>5</v>
      </c>
      <c r="PD434" s="144">
        <v>5</v>
      </c>
      <c r="PE434" s="144">
        <v>5</v>
      </c>
      <c r="PF434" s="144">
        <v>5</v>
      </c>
      <c r="PG434" s="144">
        <v>5</v>
      </c>
      <c r="PH434" s="144">
        <v>5</v>
      </c>
      <c r="PI434" s="144">
        <v>5</v>
      </c>
      <c r="PJ434" s="144">
        <v>6</v>
      </c>
      <c r="PK434" s="473">
        <v>6</v>
      </c>
      <c r="PL434" s="144">
        <v>5</v>
      </c>
      <c r="PM434" s="473">
        <v>4</v>
      </c>
      <c r="PN434" s="144">
        <v>3</v>
      </c>
      <c r="PO434" s="473">
        <v>3</v>
      </c>
      <c r="PP434" s="144">
        <v>3</v>
      </c>
      <c r="PQ434" s="144">
        <v>3</v>
      </c>
      <c r="PR434" s="144">
        <v>3</v>
      </c>
      <c r="PS434" s="144">
        <v>3</v>
      </c>
      <c r="PT434" s="144">
        <v>3</v>
      </c>
      <c r="PU434" s="144">
        <v>3</v>
      </c>
      <c r="PV434" s="473">
        <v>3</v>
      </c>
      <c r="PW434" s="144">
        <v>2</v>
      </c>
      <c r="PX434" s="144">
        <v>3</v>
      </c>
      <c r="PY434" s="144">
        <v>3</v>
      </c>
      <c r="PZ434" s="144">
        <v>4</v>
      </c>
      <c r="QA434" s="144">
        <v>3</v>
      </c>
      <c r="QB434" s="144">
        <v>3</v>
      </c>
      <c r="QC434" s="144">
        <v>3</v>
      </c>
      <c r="QD434" s="144">
        <v>3</v>
      </c>
      <c r="QE434" s="144">
        <v>4</v>
      </c>
      <c r="QF434" s="144">
        <v>4</v>
      </c>
      <c r="QG434" s="144">
        <v>4</v>
      </c>
      <c r="QH434" s="144">
        <v>2</v>
      </c>
      <c r="QI434" s="144">
        <v>3</v>
      </c>
      <c r="QJ434" s="144">
        <v>3</v>
      </c>
      <c r="QK434" s="144">
        <v>3</v>
      </c>
      <c r="QL434" s="144">
        <v>3</v>
      </c>
      <c r="QM434" s="144">
        <v>1</v>
      </c>
      <c r="QN434" s="144">
        <v>1</v>
      </c>
      <c r="QO434" s="144">
        <v>1</v>
      </c>
      <c r="QP434" s="144">
        <v>1</v>
      </c>
      <c r="QQ434" s="144">
        <v>1</v>
      </c>
      <c r="QR434" s="144">
        <v>1</v>
      </c>
    </row>
    <row r="435" spans="1:460" s="144" customFormat="1" x14ac:dyDescent="0.2">
      <c r="A435" s="318"/>
      <c r="B435" s="318">
        <v>24</v>
      </c>
      <c r="C435" s="319">
        <f t="shared" ca="1" si="389"/>
        <v>0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90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91"/>
        <v>0</v>
      </c>
      <c r="JD435" s="144">
        <v>0</v>
      </c>
      <c r="JE435" s="144">
        <v>0</v>
      </c>
      <c r="JF435" s="362">
        <f t="shared" si="392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93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94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  <c r="OU435" s="144">
        <v>0</v>
      </c>
      <c r="OV435" s="144">
        <v>0</v>
      </c>
      <c r="OW435" s="144">
        <v>0</v>
      </c>
      <c r="OX435" s="473"/>
      <c r="OY435" s="473"/>
      <c r="OZ435" s="473"/>
      <c r="PF435" s="144">
        <v>1</v>
      </c>
      <c r="PG435" s="144">
        <v>1</v>
      </c>
      <c r="PH435" s="144">
        <v>1</v>
      </c>
      <c r="PI435" s="144">
        <v>1</v>
      </c>
      <c r="PK435" s="473"/>
      <c r="PM435" s="473"/>
      <c r="PO435" s="473"/>
      <c r="PV435" s="473"/>
    </row>
    <row r="436" spans="1:460" x14ac:dyDescent="0.2">
      <c r="A436" s="55"/>
      <c r="B436" s="27" t="s">
        <v>45</v>
      </c>
      <c r="C436" s="174">
        <f ca="1">SUM(C412:C435)</f>
        <v>6</v>
      </c>
      <c r="D436" s="154"/>
      <c r="E436" s="154"/>
      <c r="F436" s="154"/>
      <c r="G436" s="325">
        <f t="shared" ref="G436:R436" si="395">SUM(G412:G435)</f>
        <v>36</v>
      </c>
      <c r="H436" s="325">
        <f t="shared" si="395"/>
        <v>30</v>
      </c>
      <c r="I436" s="325">
        <f t="shared" si="395"/>
        <v>29.5</v>
      </c>
      <c r="J436" s="325">
        <f t="shared" si="395"/>
        <v>29</v>
      </c>
      <c r="K436" s="325">
        <f t="shared" si="395"/>
        <v>30</v>
      </c>
      <c r="L436" s="325">
        <f t="shared" si="395"/>
        <v>27</v>
      </c>
      <c r="M436" s="325">
        <f t="shared" si="395"/>
        <v>28</v>
      </c>
      <c r="N436" s="325">
        <f t="shared" si="395"/>
        <v>28</v>
      </c>
      <c r="O436" s="325">
        <f t="shared" si="395"/>
        <v>29</v>
      </c>
      <c r="P436" s="325">
        <f t="shared" si="395"/>
        <v>31</v>
      </c>
      <c r="Q436" s="325">
        <f t="shared" si="395"/>
        <v>34</v>
      </c>
      <c r="R436" s="325">
        <f t="shared" si="395"/>
        <v>35</v>
      </c>
      <c r="S436" s="325">
        <f t="shared" ref="S436:CD436" si="396">SUM(S412:S435)</f>
        <v>32</v>
      </c>
      <c r="T436" s="325">
        <f t="shared" si="396"/>
        <v>36</v>
      </c>
      <c r="U436" s="325">
        <f t="shared" si="396"/>
        <v>32</v>
      </c>
      <c r="V436" s="325">
        <f t="shared" si="396"/>
        <v>31</v>
      </c>
      <c r="W436" s="325">
        <f t="shared" si="396"/>
        <v>33</v>
      </c>
      <c r="X436" s="325">
        <f t="shared" si="396"/>
        <v>25</v>
      </c>
      <c r="Y436" s="325">
        <f t="shared" si="396"/>
        <v>27</v>
      </c>
      <c r="Z436" s="325">
        <f t="shared" si="396"/>
        <v>31</v>
      </c>
      <c r="AA436" s="325">
        <f t="shared" si="396"/>
        <v>33</v>
      </c>
      <c r="AB436" s="325">
        <f t="shared" si="396"/>
        <v>31</v>
      </c>
      <c r="AC436" s="325">
        <f t="shared" si="396"/>
        <v>31</v>
      </c>
      <c r="AD436" s="325">
        <f t="shared" si="396"/>
        <v>29</v>
      </c>
      <c r="AE436" s="325">
        <f t="shared" si="396"/>
        <v>34</v>
      </c>
      <c r="AF436" s="325">
        <f t="shared" si="396"/>
        <v>33</v>
      </c>
      <c r="AG436" s="325">
        <f t="shared" si="396"/>
        <v>30</v>
      </c>
      <c r="AH436" s="325">
        <f t="shared" si="396"/>
        <v>29</v>
      </c>
      <c r="AI436" s="325">
        <f t="shared" si="396"/>
        <v>29</v>
      </c>
      <c r="AJ436" s="325">
        <f t="shared" si="396"/>
        <v>31</v>
      </c>
      <c r="AK436" s="325">
        <f t="shared" si="396"/>
        <v>31</v>
      </c>
      <c r="AL436" s="325">
        <f t="shared" si="396"/>
        <v>32</v>
      </c>
      <c r="AM436" s="325">
        <f t="shared" si="396"/>
        <v>34</v>
      </c>
      <c r="AN436" s="325">
        <f t="shared" si="396"/>
        <v>34</v>
      </c>
      <c r="AO436" s="325">
        <f t="shared" si="396"/>
        <v>33</v>
      </c>
      <c r="AP436" s="325">
        <f t="shared" si="396"/>
        <v>29.5</v>
      </c>
      <c r="AQ436" s="325">
        <f t="shared" si="396"/>
        <v>26</v>
      </c>
      <c r="AR436" s="325">
        <f t="shared" si="396"/>
        <v>27</v>
      </c>
      <c r="AS436" s="325">
        <f t="shared" si="396"/>
        <v>27</v>
      </c>
      <c r="AT436" s="325">
        <f t="shared" si="396"/>
        <v>23</v>
      </c>
      <c r="AU436" s="325">
        <f t="shared" si="396"/>
        <v>25</v>
      </c>
      <c r="AV436" s="325">
        <f t="shared" si="396"/>
        <v>31</v>
      </c>
      <c r="AW436" s="420">
        <f t="shared" si="396"/>
        <v>31</v>
      </c>
      <c r="AX436" s="420">
        <f t="shared" si="396"/>
        <v>27</v>
      </c>
      <c r="AY436" s="420">
        <f t="shared" si="396"/>
        <v>29</v>
      </c>
      <c r="AZ436" s="420">
        <f t="shared" si="396"/>
        <v>26</v>
      </c>
      <c r="BA436" s="420">
        <f t="shared" si="396"/>
        <v>26</v>
      </c>
      <c r="BB436" s="420">
        <f t="shared" si="396"/>
        <v>28</v>
      </c>
      <c r="BC436" s="420">
        <f t="shared" si="396"/>
        <v>25</v>
      </c>
      <c r="BD436" s="420">
        <f t="shared" si="396"/>
        <v>25</v>
      </c>
      <c r="BE436" s="420">
        <f t="shared" si="396"/>
        <v>27</v>
      </c>
      <c r="BF436" s="420">
        <f t="shared" si="396"/>
        <v>29</v>
      </c>
      <c r="BG436" s="325">
        <f t="shared" si="396"/>
        <v>29</v>
      </c>
      <c r="BH436" s="325">
        <f t="shared" si="396"/>
        <v>26</v>
      </c>
      <c r="BI436" s="325">
        <f t="shared" si="396"/>
        <v>31</v>
      </c>
      <c r="BJ436" s="325">
        <f t="shared" si="396"/>
        <v>28</v>
      </c>
      <c r="BK436" s="325">
        <f t="shared" si="396"/>
        <v>31</v>
      </c>
      <c r="BL436" s="325">
        <f t="shared" si="396"/>
        <v>31</v>
      </c>
      <c r="BM436" s="325">
        <f t="shared" si="396"/>
        <v>33</v>
      </c>
      <c r="BN436" s="325">
        <f t="shared" si="396"/>
        <v>32</v>
      </c>
      <c r="BO436" s="325">
        <f t="shared" si="396"/>
        <v>28</v>
      </c>
      <c r="BP436" s="325">
        <f t="shared" si="396"/>
        <v>24</v>
      </c>
      <c r="BQ436" s="325">
        <f t="shared" si="396"/>
        <v>25</v>
      </c>
      <c r="BR436" s="325">
        <f t="shared" si="396"/>
        <v>24</v>
      </c>
      <c r="BS436" s="325">
        <f t="shared" si="396"/>
        <v>24.5</v>
      </c>
      <c r="BT436" s="325">
        <f t="shared" si="396"/>
        <v>26</v>
      </c>
      <c r="BU436" s="325">
        <f t="shared" si="396"/>
        <v>22</v>
      </c>
      <c r="BV436" s="325">
        <f t="shared" si="396"/>
        <v>23</v>
      </c>
      <c r="BW436" s="325">
        <f t="shared" si="396"/>
        <v>25</v>
      </c>
      <c r="BX436" s="325">
        <f t="shared" si="396"/>
        <v>25</v>
      </c>
      <c r="BY436" s="325">
        <f t="shared" si="396"/>
        <v>20</v>
      </c>
      <c r="BZ436" s="325">
        <f t="shared" si="396"/>
        <v>23</v>
      </c>
      <c r="CA436" s="325">
        <f t="shared" si="396"/>
        <v>23</v>
      </c>
      <c r="CB436" s="325">
        <f t="shared" si="396"/>
        <v>26</v>
      </c>
      <c r="CC436" s="325">
        <f t="shared" si="396"/>
        <v>25</v>
      </c>
      <c r="CD436" s="325">
        <f t="shared" si="396"/>
        <v>28</v>
      </c>
      <c r="CE436" s="325">
        <f t="shared" ref="CE436:DQ436" si="397">SUM(CE412:CE435)</f>
        <v>28</v>
      </c>
      <c r="CF436" s="325">
        <f t="shared" si="397"/>
        <v>31</v>
      </c>
      <c r="CG436" s="325">
        <f t="shared" si="397"/>
        <v>34</v>
      </c>
      <c r="CH436" s="325">
        <f t="shared" si="397"/>
        <v>36</v>
      </c>
      <c r="CI436" s="325">
        <f t="shared" si="397"/>
        <v>34</v>
      </c>
      <c r="CJ436" s="325">
        <f t="shared" si="397"/>
        <v>31</v>
      </c>
      <c r="CK436" s="325">
        <f t="shared" si="397"/>
        <v>27</v>
      </c>
      <c r="CL436" s="325">
        <f t="shared" si="397"/>
        <v>25</v>
      </c>
      <c r="CM436" s="325">
        <f t="shared" si="397"/>
        <v>27</v>
      </c>
      <c r="CN436" s="325">
        <f t="shared" si="397"/>
        <v>24</v>
      </c>
      <c r="CO436" s="325">
        <f t="shared" si="397"/>
        <v>28</v>
      </c>
      <c r="CP436" s="325">
        <f t="shared" si="397"/>
        <v>29</v>
      </c>
      <c r="CQ436" s="325">
        <f t="shared" si="397"/>
        <v>28</v>
      </c>
      <c r="CR436" s="325">
        <f t="shared" si="397"/>
        <v>31</v>
      </c>
      <c r="CS436" s="325">
        <f t="shared" si="397"/>
        <v>29</v>
      </c>
      <c r="CT436" s="325">
        <f t="shared" si="397"/>
        <v>28</v>
      </c>
      <c r="CU436" s="325">
        <f t="shared" si="397"/>
        <v>25</v>
      </c>
      <c r="CV436" s="325">
        <f t="shared" si="397"/>
        <v>26</v>
      </c>
      <c r="CW436" s="325">
        <f t="shared" si="397"/>
        <v>26</v>
      </c>
      <c r="CX436" s="325">
        <f t="shared" si="397"/>
        <v>27</v>
      </c>
      <c r="CY436" s="325">
        <f t="shared" si="397"/>
        <v>26</v>
      </c>
      <c r="CZ436" s="325">
        <f t="shared" si="397"/>
        <v>30</v>
      </c>
      <c r="DA436" s="325">
        <f t="shared" si="397"/>
        <v>32</v>
      </c>
      <c r="DB436" s="325">
        <f t="shared" si="397"/>
        <v>30</v>
      </c>
      <c r="DC436" s="325">
        <f t="shared" si="397"/>
        <v>24</v>
      </c>
      <c r="DD436" s="325">
        <f t="shared" si="397"/>
        <v>26</v>
      </c>
      <c r="DE436" s="325">
        <f t="shared" si="397"/>
        <v>27</v>
      </c>
      <c r="DF436" s="325">
        <f t="shared" si="397"/>
        <v>25.5</v>
      </c>
      <c r="DG436" s="325">
        <f t="shared" si="397"/>
        <v>24</v>
      </c>
      <c r="DH436" s="325">
        <f t="shared" si="397"/>
        <v>22</v>
      </c>
      <c r="DI436" s="325">
        <f t="shared" si="397"/>
        <v>23</v>
      </c>
      <c r="DJ436" s="325">
        <f t="shared" si="397"/>
        <v>24</v>
      </c>
      <c r="DK436" s="325">
        <f t="shared" si="397"/>
        <v>25</v>
      </c>
      <c r="DL436" s="325">
        <f t="shared" si="397"/>
        <v>25</v>
      </c>
      <c r="DM436" s="325">
        <f t="shared" si="397"/>
        <v>21</v>
      </c>
      <c r="DN436" s="325">
        <f t="shared" si="397"/>
        <v>19</v>
      </c>
      <c r="DO436" s="325">
        <f t="shared" si="397"/>
        <v>0</v>
      </c>
      <c r="DP436" s="325">
        <f t="shared" si="397"/>
        <v>18</v>
      </c>
      <c r="DQ436" s="325">
        <f t="shared" si="397"/>
        <v>23</v>
      </c>
      <c r="DR436" s="396">
        <f>SUM(DR412:DR435)</f>
        <v>23</v>
      </c>
      <c r="DS436" s="325">
        <f t="shared" ref="DS436:EL436" si="398">SUM(DS412:DS435)</f>
        <v>25</v>
      </c>
      <c r="DT436" s="325">
        <f t="shared" si="398"/>
        <v>19</v>
      </c>
      <c r="DU436" s="325">
        <f t="shared" si="398"/>
        <v>19</v>
      </c>
      <c r="DV436" s="325">
        <f t="shared" si="398"/>
        <v>21</v>
      </c>
      <c r="DW436" s="325">
        <f t="shared" si="398"/>
        <v>26</v>
      </c>
      <c r="DX436" s="325">
        <f t="shared" si="398"/>
        <v>25</v>
      </c>
      <c r="DY436" s="325">
        <f t="shared" si="398"/>
        <v>23</v>
      </c>
      <c r="DZ436" s="325">
        <f t="shared" si="398"/>
        <v>21</v>
      </c>
      <c r="EA436" s="325">
        <f t="shared" si="398"/>
        <v>21</v>
      </c>
      <c r="EB436" s="325">
        <f t="shared" si="398"/>
        <v>21</v>
      </c>
      <c r="EC436" s="325">
        <f t="shared" si="398"/>
        <v>22</v>
      </c>
      <c r="ED436" s="325">
        <f t="shared" si="398"/>
        <v>22</v>
      </c>
      <c r="EE436" s="325">
        <f t="shared" si="398"/>
        <v>27</v>
      </c>
      <c r="EF436" s="325">
        <f t="shared" si="398"/>
        <v>30</v>
      </c>
      <c r="EG436" s="325">
        <f t="shared" si="398"/>
        <v>31</v>
      </c>
      <c r="EH436" s="325">
        <f t="shared" si="398"/>
        <v>32</v>
      </c>
      <c r="EI436" s="325">
        <f t="shared" si="398"/>
        <v>30</v>
      </c>
      <c r="EJ436" s="325">
        <f t="shared" si="398"/>
        <v>24</v>
      </c>
      <c r="EK436" s="325">
        <f t="shared" si="398"/>
        <v>24</v>
      </c>
      <c r="EL436" s="325">
        <f t="shared" si="398"/>
        <v>25</v>
      </c>
      <c r="EM436" s="396">
        <f t="shared" ref="EM436:EW436" si="399">SUM(EM412:EM435)</f>
        <v>25</v>
      </c>
      <c r="EN436" s="396">
        <f t="shared" si="399"/>
        <v>27</v>
      </c>
      <c r="EO436" s="396">
        <f t="shared" si="399"/>
        <v>23</v>
      </c>
      <c r="EP436" s="396">
        <f t="shared" si="399"/>
        <v>19</v>
      </c>
      <c r="EQ436" s="396">
        <f t="shared" si="399"/>
        <v>18</v>
      </c>
      <c r="ER436" s="396">
        <f t="shared" si="399"/>
        <v>18</v>
      </c>
      <c r="ES436" s="396">
        <f t="shared" si="399"/>
        <v>18</v>
      </c>
      <c r="ET436" s="396">
        <f t="shared" si="399"/>
        <v>17</v>
      </c>
      <c r="EU436" s="396">
        <f t="shared" si="399"/>
        <v>16</v>
      </c>
      <c r="EV436" s="396">
        <f t="shared" si="399"/>
        <v>18</v>
      </c>
      <c r="EW436" s="396">
        <f t="shared" si="399"/>
        <v>17</v>
      </c>
      <c r="EX436" s="396">
        <f t="shared" ref="EX436:FC436" si="400">SUM(EX412:EX435)</f>
        <v>18</v>
      </c>
      <c r="EY436" s="400">
        <f t="shared" si="400"/>
        <v>20</v>
      </c>
      <c r="EZ436" s="396">
        <f t="shared" si="400"/>
        <v>21</v>
      </c>
      <c r="FA436" s="396">
        <f t="shared" si="400"/>
        <v>19</v>
      </c>
      <c r="FB436" s="400">
        <f t="shared" si="400"/>
        <v>18</v>
      </c>
      <c r="FC436" s="396">
        <f t="shared" si="400"/>
        <v>20</v>
      </c>
      <c r="FD436" s="396">
        <f t="shared" ref="FD436:FN436" si="401">SUM(FD412:FD435)</f>
        <v>19</v>
      </c>
      <c r="FE436" s="419">
        <f t="shared" si="401"/>
        <v>22</v>
      </c>
      <c r="FF436" s="396">
        <f t="shared" si="401"/>
        <v>25</v>
      </c>
      <c r="FG436" s="396">
        <f t="shared" si="401"/>
        <v>24</v>
      </c>
      <c r="FH436" s="396">
        <f t="shared" si="401"/>
        <v>20</v>
      </c>
      <c r="FI436" s="396">
        <f t="shared" si="401"/>
        <v>22</v>
      </c>
      <c r="FJ436" s="396">
        <f t="shared" si="401"/>
        <v>21</v>
      </c>
      <c r="FK436" s="396">
        <f t="shared" si="401"/>
        <v>20</v>
      </c>
      <c r="FL436" s="396">
        <f t="shared" si="401"/>
        <v>20</v>
      </c>
      <c r="FM436" s="396">
        <f t="shared" si="401"/>
        <v>17</v>
      </c>
      <c r="FN436" s="396">
        <f t="shared" si="401"/>
        <v>17</v>
      </c>
      <c r="FO436" s="396">
        <f t="shared" ref="FO436:HZ436" si="402">SUM(FO412:FO435)</f>
        <v>19</v>
      </c>
      <c r="FP436" s="396">
        <f t="shared" si="402"/>
        <v>18</v>
      </c>
      <c r="FQ436" s="396">
        <f t="shared" si="402"/>
        <v>16</v>
      </c>
      <c r="FR436" s="396">
        <f t="shared" si="402"/>
        <v>19</v>
      </c>
      <c r="FS436" s="396">
        <f t="shared" si="402"/>
        <v>19</v>
      </c>
      <c r="FT436" s="396">
        <f t="shared" si="402"/>
        <v>19</v>
      </c>
      <c r="FU436" s="396">
        <f t="shared" si="402"/>
        <v>19</v>
      </c>
      <c r="FV436" s="396">
        <f t="shared" si="402"/>
        <v>20</v>
      </c>
      <c r="FW436" s="396">
        <f t="shared" si="402"/>
        <v>19</v>
      </c>
      <c r="FX436" s="396">
        <f t="shared" si="402"/>
        <v>14</v>
      </c>
      <c r="FY436" s="396">
        <f t="shared" si="402"/>
        <v>14</v>
      </c>
      <c r="FZ436" s="396">
        <f t="shared" si="402"/>
        <v>13</v>
      </c>
      <c r="GA436" s="396">
        <f t="shared" si="402"/>
        <v>17</v>
      </c>
      <c r="GB436" s="396">
        <f t="shared" si="402"/>
        <v>21</v>
      </c>
      <c r="GC436" s="396">
        <f t="shared" si="402"/>
        <v>18</v>
      </c>
      <c r="GD436" s="396">
        <f t="shared" si="402"/>
        <v>23</v>
      </c>
      <c r="GE436" s="396">
        <f t="shared" si="402"/>
        <v>25</v>
      </c>
      <c r="GF436" s="396">
        <f t="shared" si="402"/>
        <v>29</v>
      </c>
      <c r="GG436" s="396">
        <f t="shared" si="402"/>
        <v>26</v>
      </c>
      <c r="GH436" s="396">
        <f t="shared" si="402"/>
        <v>22</v>
      </c>
      <c r="GI436" s="396">
        <f t="shared" si="402"/>
        <v>20</v>
      </c>
      <c r="GJ436" s="396">
        <f t="shared" si="402"/>
        <v>18</v>
      </c>
      <c r="GK436" s="396">
        <f t="shared" si="402"/>
        <v>21</v>
      </c>
      <c r="GL436" s="396">
        <f t="shared" si="402"/>
        <v>20</v>
      </c>
      <c r="GM436" s="396">
        <f t="shared" si="402"/>
        <v>22</v>
      </c>
      <c r="GN436" s="396">
        <f t="shared" si="402"/>
        <v>22</v>
      </c>
      <c r="GO436" s="396">
        <f t="shared" si="402"/>
        <v>26</v>
      </c>
      <c r="GP436" s="396">
        <f t="shared" si="402"/>
        <v>26</v>
      </c>
      <c r="GQ436" s="396">
        <f t="shared" si="402"/>
        <v>20</v>
      </c>
      <c r="GR436" s="396">
        <f t="shared" si="402"/>
        <v>20</v>
      </c>
      <c r="GS436" s="396">
        <f t="shared" si="402"/>
        <v>26</v>
      </c>
      <c r="GT436" s="396">
        <f t="shared" si="402"/>
        <v>25</v>
      </c>
      <c r="GU436" s="396">
        <f t="shared" si="402"/>
        <v>25</v>
      </c>
      <c r="GV436" s="396">
        <f t="shared" si="402"/>
        <v>25</v>
      </c>
      <c r="GW436" s="396">
        <f t="shared" si="402"/>
        <v>26</v>
      </c>
      <c r="GX436" s="396">
        <f t="shared" si="402"/>
        <v>25</v>
      </c>
      <c r="GY436" s="396">
        <f t="shared" si="402"/>
        <v>22</v>
      </c>
      <c r="GZ436" s="396">
        <f t="shared" si="402"/>
        <v>29</v>
      </c>
      <c r="HA436" s="396">
        <f t="shared" si="402"/>
        <v>27</v>
      </c>
      <c r="HB436" s="396">
        <f t="shared" si="402"/>
        <v>29</v>
      </c>
      <c r="HC436" s="396">
        <f t="shared" si="402"/>
        <v>28</v>
      </c>
      <c r="HD436" s="396">
        <f t="shared" si="402"/>
        <v>31</v>
      </c>
      <c r="HE436" s="396">
        <f t="shared" si="402"/>
        <v>32</v>
      </c>
      <c r="HF436" s="396">
        <f t="shared" si="402"/>
        <v>30</v>
      </c>
      <c r="HG436" s="396">
        <f t="shared" si="402"/>
        <v>49</v>
      </c>
      <c r="HH436" s="396">
        <f t="shared" si="402"/>
        <v>46</v>
      </c>
      <c r="HI436" s="396">
        <f t="shared" si="402"/>
        <v>45</v>
      </c>
      <c r="HJ436" s="396">
        <f t="shared" si="402"/>
        <v>28</v>
      </c>
      <c r="HK436" s="396">
        <f t="shared" si="402"/>
        <v>27</v>
      </c>
      <c r="HL436" s="396">
        <f t="shared" si="402"/>
        <v>30</v>
      </c>
      <c r="HM436" s="396">
        <f t="shared" si="402"/>
        <v>31</v>
      </c>
      <c r="HN436" s="396">
        <f t="shared" si="402"/>
        <v>27</v>
      </c>
      <c r="HO436" s="396">
        <f t="shared" si="402"/>
        <v>29</v>
      </c>
      <c r="HP436" s="396">
        <f t="shared" si="402"/>
        <v>21</v>
      </c>
      <c r="HQ436" s="396">
        <f t="shared" si="402"/>
        <v>23</v>
      </c>
      <c r="HR436" s="396">
        <f t="shared" si="402"/>
        <v>23</v>
      </c>
      <c r="HS436" s="396">
        <f t="shared" si="402"/>
        <v>27</v>
      </c>
      <c r="HT436" s="396">
        <f t="shared" si="402"/>
        <v>25</v>
      </c>
      <c r="HU436" s="396">
        <f t="shared" si="402"/>
        <v>21</v>
      </c>
      <c r="HV436" s="396">
        <f t="shared" si="402"/>
        <v>21</v>
      </c>
      <c r="HW436" s="396">
        <f t="shared" si="402"/>
        <v>21</v>
      </c>
      <c r="HX436" s="396">
        <f t="shared" si="402"/>
        <v>21</v>
      </c>
      <c r="HY436" s="396">
        <f t="shared" si="402"/>
        <v>19</v>
      </c>
      <c r="HZ436" s="396">
        <f t="shared" si="402"/>
        <v>20</v>
      </c>
      <c r="IA436" s="396">
        <f t="shared" ref="IA436:KL436" si="403">SUM(IA412:IA435)</f>
        <v>23</v>
      </c>
      <c r="IB436" s="396">
        <f t="shared" si="403"/>
        <v>23</v>
      </c>
      <c r="IC436" s="396">
        <f t="shared" si="403"/>
        <v>27</v>
      </c>
      <c r="ID436" s="396">
        <f t="shared" si="403"/>
        <v>26</v>
      </c>
      <c r="IE436" s="396">
        <f t="shared" si="403"/>
        <v>26</v>
      </c>
      <c r="IF436" s="396">
        <f t="shared" si="403"/>
        <v>25</v>
      </c>
      <c r="IG436" s="396">
        <f t="shared" si="403"/>
        <v>25</v>
      </c>
      <c r="IH436" s="396">
        <f t="shared" si="403"/>
        <v>24</v>
      </c>
      <c r="II436" s="396">
        <f t="shared" si="403"/>
        <v>26</v>
      </c>
      <c r="IJ436" s="396">
        <f t="shared" si="403"/>
        <v>26</v>
      </c>
      <c r="IK436" s="396">
        <f t="shared" si="403"/>
        <v>26</v>
      </c>
      <c r="IL436" s="396">
        <f t="shared" si="403"/>
        <v>24</v>
      </c>
      <c r="IM436" s="396">
        <f t="shared" si="403"/>
        <v>21</v>
      </c>
      <c r="IN436" s="442">
        <f t="shared" si="403"/>
        <v>21</v>
      </c>
      <c r="IO436" s="396">
        <f t="shared" si="403"/>
        <v>21</v>
      </c>
      <c r="IP436" s="396">
        <f t="shared" si="403"/>
        <v>27</v>
      </c>
      <c r="IQ436" s="396">
        <f t="shared" si="403"/>
        <v>22</v>
      </c>
      <c r="IR436" s="396">
        <f t="shared" si="403"/>
        <v>23</v>
      </c>
      <c r="IS436" s="396">
        <f t="shared" si="403"/>
        <v>23</v>
      </c>
      <c r="IT436" s="396">
        <f t="shared" si="403"/>
        <v>24</v>
      </c>
      <c r="IU436" s="396">
        <f t="shared" si="403"/>
        <v>25</v>
      </c>
      <c r="IV436" s="396">
        <f t="shared" si="403"/>
        <v>29</v>
      </c>
      <c r="IW436" s="396">
        <f t="shared" si="403"/>
        <v>31</v>
      </c>
      <c r="IX436" s="396">
        <f t="shared" si="403"/>
        <v>28</v>
      </c>
      <c r="IY436" s="396">
        <f t="shared" si="403"/>
        <v>29</v>
      </c>
      <c r="IZ436" s="396">
        <f t="shared" si="403"/>
        <v>25</v>
      </c>
      <c r="JA436" s="396">
        <f t="shared" si="403"/>
        <v>27</v>
      </c>
      <c r="JB436" s="396">
        <f t="shared" si="403"/>
        <v>29</v>
      </c>
      <c r="JC436" s="442">
        <f t="shared" si="403"/>
        <v>29</v>
      </c>
      <c r="JD436" s="396">
        <f t="shared" si="403"/>
        <v>29</v>
      </c>
      <c r="JE436" s="396">
        <f t="shared" si="403"/>
        <v>26</v>
      </c>
      <c r="JF436" s="454">
        <f t="shared" si="403"/>
        <v>25.5</v>
      </c>
      <c r="JG436" s="396">
        <f t="shared" si="403"/>
        <v>25</v>
      </c>
      <c r="JH436" s="396">
        <f t="shared" si="403"/>
        <v>28</v>
      </c>
      <c r="JI436" s="396">
        <f t="shared" si="403"/>
        <v>29</v>
      </c>
      <c r="JJ436" s="396">
        <f t="shared" si="403"/>
        <v>31</v>
      </c>
      <c r="JK436" s="396">
        <f t="shared" si="403"/>
        <v>28</v>
      </c>
      <c r="JL436" s="396">
        <f t="shared" si="403"/>
        <v>28</v>
      </c>
      <c r="JM436" s="396">
        <f t="shared" si="403"/>
        <v>24</v>
      </c>
      <c r="JN436" s="442">
        <f t="shared" si="403"/>
        <v>22.5</v>
      </c>
      <c r="JO436" s="396">
        <f t="shared" si="403"/>
        <v>21</v>
      </c>
      <c r="JP436" s="396">
        <f t="shared" si="403"/>
        <v>22</v>
      </c>
      <c r="JQ436" s="396">
        <f t="shared" si="403"/>
        <v>24</v>
      </c>
      <c r="JR436" s="396">
        <f t="shared" si="403"/>
        <v>31</v>
      </c>
      <c r="JS436" s="396">
        <f t="shared" si="403"/>
        <v>32</v>
      </c>
      <c r="JT436" s="396">
        <f t="shared" si="403"/>
        <v>32</v>
      </c>
      <c r="JU436" s="396">
        <f t="shared" si="403"/>
        <v>31</v>
      </c>
      <c r="JV436" s="442">
        <f t="shared" si="403"/>
        <v>34.5</v>
      </c>
      <c r="JW436" s="396">
        <f t="shared" si="403"/>
        <v>38</v>
      </c>
      <c r="JX436" s="396">
        <f t="shared" si="403"/>
        <v>42</v>
      </c>
      <c r="JY436" s="396">
        <f t="shared" si="403"/>
        <v>34</v>
      </c>
      <c r="JZ436" s="396">
        <f t="shared" si="403"/>
        <v>36</v>
      </c>
      <c r="KA436" s="396">
        <f t="shared" si="403"/>
        <v>43</v>
      </c>
      <c r="KB436" s="396">
        <f t="shared" si="403"/>
        <v>44</v>
      </c>
      <c r="KC436" s="396">
        <f t="shared" si="403"/>
        <v>43</v>
      </c>
      <c r="KD436" s="396">
        <f t="shared" si="403"/>
        <v>37</v>
      </c>
      <c r="KE436" s="396">
        <f t="shared" si="403"/>
        <v>37</v>
      </c>
      <c r="KF436" s="396">
        <f t="shared" si="403"/>
        <v>36</v>
      </c>
      <c r="KG436" s="396">
        <f t="shared" si="403"/>
        <v>34</v>
      </c>
      <c r="KH436" s="396">
        <f t="shared" si="403"/>
        <v>33</v>
      </c>
      <c r="KI436" s="396">
        <f t="shared" si="403"/>
        <v>34</v>
      </c>
      <c r="KJ436" s="396">
        <f t="shared" si="403"/>
        <v>36</v>
      </c>
      <c r="KK436" s="396">
        <f t="shared" si="403"/>
        <v>42</v>
      </c>
      <c r="KL436" s="396">
        <f t="shared" si="403"/>
        <v>39</v>
      </c>
      <c r="KM436" s="396">
        <f t="shared" ref="KM436:MX436" si="404">SUM(KM412:KM435)</f>
        <v>36</v>
      </c>
      <c r="KN436" s="396">
        <f t="shared" si="404"/>
        <v>42</v>
      </c>
      <c r="KO436" s="396">
        <f t="shared" si="404"/>
        <v>44</v>
      </c>
      <c r="KP436" s="396">
        <f t="shared" si="404"/>
        <v>44</v>
      </c>
      <c r="KQ436" s="396">
        <f t="shared" si="404"/>
        <v>42</v>
      </c>
      <c r="KR436" s="396">
        <f t="shared" si="404"/>
        <v>46</v>
      </c>
      <c r="KS436" s="396">
        <f t="shared" si="404"/>
        <v>43</v>
      </c>
      <c r="KT436" s="396">
        <f t="shared" si="404"/>
        <v>45</v>
      </c>
      <c r="KU436" s="396">
        <f t="shared" si="404"/>
        <v>42</v>
      </c>
      <c r="KV436" s="396">
        <f t="shared" si="404"/>
        <v>47</v>
      </c>
      <c r="KW436" s="396">
        <f t="shared" si="404"/>
        <v>43</v>
      </c>
      <c r="KX436" s="396">
        <f t="shared" si="404"/>
        <v>40</v>
      </c>
      <c r="KY436" s="396">
        <f t="shared" si="404"/>
        <v>41</v>
      </c>
      <c r="KZ436" s="396">
        <f t="shared" si="404"/>
        <v>40</v>
      </c>
      <c r="LA436" s="396">
        <f t="shared" si="404"/>
        <v>42</v>
      </c>
      <c r="LB436" s="396">
        <f t="shared" si="404"/>
        <v>36</v>
      </c>
      <c r="LC436" s="396">
        <f t="shared" si="404"/>
        <v>35</v>
      </c>
      <c r="LD436" s="396">
        <f t="shared" si="404"/>
        <v>38</v>
      </c>
      <c r="LE436" s="396">
        <f t="shared" si="404"/>
        <v>40</v>
      </c>
      <c r="LF436" s="396">
        <f t="shared" si="404"/>
        <v>38</v>
      </c>
      <c r="LG436" s="396">
        <f t="shared" si="404"/>
        <v>38</v>
      </c>
      <c r="LH436" s="396">
        <f t="shared" si="404"/>
        <v>41</v>
      </c>
      <c r="LI436" s="396">
        <f t="shared" si="404"/>
        <v>43</v>
      </c>
      <c r="LJ436" s="396">
        <f t="shared" si="404"/>
        <v>39</v>
      </c>
      <c r="LK436" s="396">
        <f t="shared" si="404"/>
        <v>37</v>
      </c>
      <c r="LL436" s="396">
        <f t="shared" si="404"/>
        <v>31</v>
      </c>
      <c r="LM436" s="396">
        <f t="shared" si="404"/>
        <v>28</v>
      </c>
      <c r="LN436" s="396">
        <f t="shared" si="404"/>
        <v>25</v>
      </c>
      <c r="LO436" s="396">
        <f t="shared" si="404"/>
        <v>26</v>
      </c>
      <c r="LP436" s="396">
        <f t="shared" si="404"/>
        <v>29</v>
      </c>
      <c r="LQ436" s="396">
        <f t="shared" si="404"/>
        <v>34</v>
      </c>
      <c r="LR436" s="396">
        <f t="shared" si="404"/>
        <v>36</v>
      </c>
      <c r="LS436" s="396">
        <f t="shared" si="404"/>
        <v>41</v>
      </c>
      <c r="LT436" s="396">
        <f t="shared" si="404"/>
        <v>45</v>
      </c>
      <c r="LU436" s="396">
        <f t="shared" si="404"/>
        <v>40</v>
      </c>
      <c r="LV436" s="396">
        <f t="shared" si="404"/>
        <v>41</v>
      </c>
      <c r="LW436" s="396">
        <f t="shared" si="404"/>
        <v>39</v>
      </c>
      <c r="LX436" s="396">
        <f t="shared" si="404"/>
        <v>39</v>
      </c>
      <c r="LY436" s="396">
        <f t="shared" si="404"/>
        <v>37</v>
      </c>
      <c r="LZ436" s="396">
        <f t="shared" si="404"/>
        <v>36</v>
      </c>
      <c r="MA436" s="396">
        <f t="shared" si="404"/>
        <v>35</v>
      </c>
      <c r="MB436" s="396">
        <f t="shared" si="404"/>
        <v>37</v>
      </c>
      <c r="MC436" s="396">
        <f t="shared" si="404"/>
        <v>37</v>
      </c>
      <c r="MD436" s="396">
        <f t="shared" si="404"/>
        <v>37</v>
      </c>
      <c r="ME436" s="396">
        <f t="shared" si="404"/>
        <v>34</v>
      </c>
      <c r="MF436" s="396">
        <f t="shared" si="404"/>
        <v>34</v>
      </c>
      <c r="MG436" s="396">
        <f t="shared" si="404"/>
        <v>30</v>
      </c>
      <c r="MH436" s="396">
        <f t="shared" si="404"/>
        <v>25</v>
      </c>
      <c r="MI436" s="396">
        <f t="shared" si="404"/>
        <v>25</v>
      </c>
      <c r="MJ436" s="396">
        <f t="shared" si="404"/>
        <v>18</v>
      </c>
      <c r="MK436" s="396">
        <f t="shared" si="404"/>
        <v>17</v>
      </c>
      <c r="ML436" s="396">
        <f t="shared" si="404"/>
        <v>17</v>
      </c>
      <c r="MM436" s="396">
        <f t="shared" si="404"/>
        <v>17</v>
      </c>
      <c r="MN436" s="396">
        <f t="shared" si="404"/>
        <v>16</v>
      </c>
      <c r="MO436" s="396">
        <f t="shared" si="404"/>
        <v>15</v>
      </c>
      <c r="MP436" s="396">
        <f t="shared" ref="MP436" si="405">SUM(MP412:MP435)</f>
        <v>14</v>
      </c>
      <c r="MQ436" s="396">
        <f t="shared" si="404"/>
        <v>13</v>
      </c>
      <c r="MR436" s="396">
        <f t="shared" si="404"/>
        <v>15</v>
      </c>
      <c r="MS436" s="396">
        <f t="shared" si="404"/>
        <v>15</v>
      </c>
      <c r="MT436" s="396">
        <f t="shared" si="404"/>
        <v>14</v>
      </c>
      <c r="MU436" s="396">
        <f t="shared" si="404"/>
        <v>13</v>
      </c>
      <c r="MV436" s="396">
        <f t="shared" si="404"/>
        <v>16</v>
      </c>
      <c r="MW436" s="396">
        <f t="shared" si="404"/>
        <v>16</v>
      </c>
      <c r="MX436" s="396">
        <f t="shared" si="404"/>
        <v>18</v>
      </c>
      <c r="MY436" s="396">
        <f t="shared" ref="MY436:PJ436" si="406">SUM(MY412:MY435)</f>
        <v>16</v>
      </c>
      <c r="MZ436" s="396">
        <f t="shared" si="406"/>
        <v>15</v>
      </c>
      <c r="NA436" s="396">
        <f t="shared" si="406"/>
        <v>14</v>
      </c>
      <c r="NB436" s="396">
        <f t="shared" si="406"/>
        <v>13</v>
      </c>
      <c r="NC436" s="396">
        <f t="shared" si="406"/>
        <v>15</v>
      </c>
      <c r="ND436" s="396">
        <f t="shared" si="406"/>
        <v>15</v>
      </c>
      <c r="NE436" s="396">
        <f t="shared" si="406"/>
        <v>16</v>
      </c>
      <c r="NF436" s="396">
        <f t="shared" si="406"/>
        <v>14</v>
      </c>
      <c r="NG436" s="396">
        <f t="shared" si="406"/>
        <v>12</v>
      </c>
      <c r="NH436" s="396">
        <f t="shared" si="406"/>
        <v>9</v>
      </c>
      <c r="NI436" s="396">
        <f t="shared" si="406"/>
        <v>8</v>
      </c>
      <c r="NJ436" s="396">
        <f t="shared" si="406"/>
        <v>10</v>
      </c>
      <c r="NK436" s="396">
        <f t="shared" si="406"/>
        <v>9</v>
      </c>
      <c r="NL436" s="396">
        <f t="shared" si="406"/>
        <v>11</v>
      </c>
      <c r="NM436" s="396">
        <f t="shared" si="406"/>
        <v>11</v>
      </c>
      <c r="NN436" s="396">
        <f t="shared" si="406"/>
        <v>11</v>
      </c>
      <c r="NO436" s="396">
        <f t="shared" si="406"/>
        <v>11</v>
      </c>
      <c r="NP436" s="396">
        <f t="shared" si="406"/>
        <v>13</v>
      </c>
      <c r="NQ436" s="396">
        <f t="shared" si="406"/>
        <v>10</v>
      </c>
      <c r="NR436" s="396">
        <f t="shared" si="406"/>
        <v>10</v>
      </c>
      <c r="NS436" s="396">
        <f t="shared" si="406"/>
        <v>9</v>
      </c>
      <c r="NT436" s="396">
        <f t="shared" si="406"/>
        <v>9</v>
      </c>
      <c r="NU436" s="396">
        <f t="shared" si="406"/>
        <v>12</v>
      </c>
      <c r="NV436" s="396">
        <f t="shared" si="406"/>
        <v>11</v>
      </c>
      <c r="NW436" s="396">
        <f t="shared" si="406"/>
        <v>11</v>
      </c>
      <c r="NX436" s="396">
        <f t="shared" si="406"/>
        <v>12</v>
      </c>
      <c r="NY436" s="396">
        <f t="shared" si="406"/>
        <v>12</v>
      </c>
      <c r="NZ436" s="396">
        <f t="shared" si="406"/>
        <v>12</v>
      </c>
      <c r="OA436" s="396">
        <f t="shared" si="406"/>
        <v>13</v>
      </c>
      <c r="OB436" s="396">
        <f t="shared" si="406"/>
        <v>14</v>
      </c>
      <c r="OC436" s="396">
        <f t="shared" si="406"/>
        <v>14</v>
      </c>
      <c r="OD436" s="396">
        <f t="shared" si="406"/>
        <v>14</v>
      </c>
      <c r="OE436" s="396">
        <f t="shared" si="406"/>
        <v>16</v>
      </c>
      <c r="OF436" s="396">
        <f t="shared" si="406"/>
        <v>17</v>
      </c>
      <c r="OG436" s="396">
        <f t="shared" si="406"/>
        <v>17</v>
      </c>
      <c r="OH436" s="396">
        <f t="shared" si="406"/>
        <v>17</v>
      </c>
      <c r="OI436" s="396">
        <f t="shared" si="406"/>
        <v>17</v>
      </c>
      <c r="OJ436" s="396">
        <f t="shared" si="406"/>
        <v>14</v>
      </c>
      <c r="OK436" s="396">
        <f t="shared" si="406"/>
        <v>13</v>
      </c>
      <c r="OL436" s="396">
        <f t="shared" si="406"/>
        <v>16</v>
      </c>
      <c r="OM436" s="396">
        <f t="shared" si="406"/>
        <v>15</v>
      </c>
      <c r="ON436" s="396">
        <f t="shared" si="406"/>
        <v>15</v>
      </c>
      <c r="OO436" s="396">
        <f t="shared" si="406"/>
        <v>16</v>
      </c>
      <c r="OP436" s="396">
        <f t="shared" si="406"/>
        <v>15</v>
      </c>
      <c r="OQ436" s="396">
        <f t="shared" si="406"/>
        <v>14</v>
      </c>
      <c r="OR436" s="396">
        <f t="shared" si="406"/>
        <v>15</v>
      </c>
      <c r="OS436" s="396">
        <f t="shared" si="406"/>
        <v>17</v>
      </c>
      <c r="OT436" s="396">
        <f t="shared" si="406"/>
        <v>17</v>
      </c>
      <c r="OU436" s="396">
        <f t="shared" si="406"/>
        <v>19</v>
      </c>
      <c r="OV436" s="396">
        <f t="shared" si="406"/>
        <v>19</v>
      </c>
      <c r="OW436" s="396">
        <f t="shared" si="406"/>
        <v>22</v>
      </c>
      <c r="OX436" s="396">
        <f t="shared" si="406"/>
        <v>21</v>
      </c>
      <c r="OY436" s="396">
        <f t="shared" si="406"/>
        <v>17</v>
      </c>
      <c r="OZ436" s="396">
        <f t="shared" si="406"/>
        <v>17</v>
      </c>
      <c r="PA436" s="396">
        <f t="shared" si="406"/>
        <v>16</v>
      </c>
      <c r="PB436" s="396">
        <f t="shared" si="406"/>
        <v>16</v>
      </c>
      <c r="PC436" s="396">
        <f t="shared" si="406"/>
        <v>17</v>
      </c>
      <c r="PD436" s="396">
        <f t="shared" si="406"/>
        <v>16</v>
      </c>
      <c r="PE436" s="396">
        <f t="shared" si="406"/>
        <v>17</v>
      </c>
      <c r="PF436" s="396">
        <f t="shared" si="406"/>
        <v>15</v>
      </c>
      <c r="PG436" s="396">
        <f t="shared" si="406"/>
        <v>14</v>
      </c>
      <c r="PH436" s="396">
        <f t="shared" si="406"/>
        <v>14</v>
      </c>
      <c r="PI436" s="396">
        <f t="shared" si="406"/>
        <v>13</v>
      </c>
      <c r="PJ436" s="396">
        <f t="shared" si="406"/>
        <v>14</v>
      </c>
      <c r="PK436" s="396">
        <f t="shared" ref="PK436:PT436" si="407">SUM(PK412:PK435)</f>
        <v>14</v>
      </c>
      <c r="PL436" s="396">
        <f t="shared" si="407"/>
        <v>15</v>
      </c>
      <c r="PM436" s="396">
        <f t="shared" si="407"/>
        <v>14</v>
      </c>
      <c r="PN436" s="396">
        <f t="shared" si="407"/>
        <v>15</v>
      </c>
      <c r="PO436" s="396">
        <f t="shared" si="407"/>
        <v>16</v>
      </c>
      <c r="PP436" s="396">
        <f t="shared" si="407"/>
        <v>17</v>
      </c>
      <c r="PQ436" s="396">
        <f t="shared" si="407"/>
        <v>17</v>
      </c>
      <c r="PR436" s="396">
        <f t="shared" si="407"/>
        <v>14</v>
      </c>
      <c r="PS436" s="396">
        <f t="shared" si="407"/>
        <v>16</v>
      </c>
      <c r="PT436" s="396">
        <f t="shared" si="407"/>
        <v>15</v>
      </c>
      <c r="PU436" s="478">
        <f t="shared" ref="PU436:QA436" si="408">SUM(PU412:PU435)</f>
        <v>14</v>
      </c>
      <c r="PV436" s="478">
        <f t="shared" si="408"/>
        <v>11</v>
      </c>
      <c r="PW436" s="478">
        <f t="shared" si="408"/>
        <v>10</v>
      </c>
      <c r="PX436" s="478">
        <f t="shared" si="408"/>
        <v>12</v>
      </c>
      <c r="PY436" s="478">
        <f t="shared" si="408"/>
        <v>12</v>
      </c>
      <c r="PZ436" s="478">
        <f t="shared" si="408"/>
        <v>12</v>
      </c>
      <c r="QA436" s="478">
        <f t="shared" si="408"/>
        <v>9</v>
      </c>
      <c r="QB436" s="478">
        <f t="shared" ref="QB436:QG436" si="409">SUM(QB412:QB435)</f>
        <v>8</v>
      </c>
      <c r="QC436" s="478">
        <f t="shared" si="409"/>
        <v>8</v>
      </c>
      <c r="QD436" s="478">
        <f t="shared" si="409"/>
        <v>9</v>
      </c>
      <c r="QE436" s="478">
        <f t="shared" si="409"/>
        <v>11</v>
      </c>
      <c r="QF436" s="478">
        <f t="shared" si="409"/>
        <v>10</v>
      </c>
      <c r="QG436" s="478">
        <f t="shared" si="409"/>
        <v>11</v>
      </c>
      <c r="QH436" s="478">
        <f>SUM(QH412:QH435)</f>
        <v>9</v>
      </c>
      <c r="QI436">
        <v>10</v>
      </c>
      <c r="QJ436">
        <v>10</v>
      </c>
      <c r="QK436">
        <v>8</v>
      </c>
      <c r="QL436">
        <f>SUM(QL412:QL435)</f>
        <v>7</v>
      </c>
      <c r="QM436">
        <v>4</v>
      </c>
      <c r="QN436">
        <v>6</v>
      </c>
      <c r="QO436">
        <f>SUM(QO412:QO435)</f>
        <v>6</v>
      </c>
      <c r="QP436">
        <f>SUM(QP412:QP435)</f>
        <v>6</v>
      </c>
      <c r="QQ436">
        <f>SUM(QQ412:QQ435)</f>
        <v>5</v>
      </c>
      <c r="QR436">
        <v>6</v>
      </c>
    </row>
    <row r="437" spans="1:460" s="144" customFormat="1" x14ac:dyDescent="0.2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460" s="144" customFormat="1" x14ac:dyDescent="0.2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460" x14ac:dyDescent="0.2">
      <c r="B439" s="1">
        <v>1</v>
      </c>
      <c r="C439" s="166">
        <f t="shared" ref="C439:C462" ca="1" si="410">OFFSET($F$438,$B439,$E$4)</f>
        <v>0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411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3">
        <v>3</v>
      </c>
      <c r="OY439" s="473">
        <v>4</v>
      </c>
      <c r="OZ439" s="473">
        <v>4</v>
      </c>
      <c r="PA439">
        <v>4</v>
      </c>
      <c r="PB439">
        <v>4</v>
      </c>
      <c r="PC439">
        <v>4</v>
      </c>
      <c r="PK439" s="473"/>
      <c r="PM439" s="473"/>
      <c r="PO439" s="473"/>
      <c r="PS439">
        <v>1</v>
      </c>
      <c r="PZ439">
        <v>1</v>
      </c>
      <c r="QI439">
        <v>1</v>
      </c>
      <c r="QJ439">
        <v>1</v>
      </c>
      <c r="QK439">
        <v>1</v>
      </c>
      <c r="QL439">
        <v>1</v>
      </c>
      <c r="QM439">
        <v>1</v>
      </c>
      <c r="QN439">
        <v>1</v>
      </c>
    </row>
    <row r="440" spans="1:460" x14ac:dyDescent="0.2">
      <c r="A440" s="55"/>
      <c r="B440" s="1">
        <v>2</v>
      </c>
      <c r="C440" s="166">
        <f t="shared" ca="1" si="410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411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412">(JB440+JD440)/2</f>
        <v>1</v>
      </c>
      <c r="JD440">
        <v>1</v>
      </c>
      <c r="JE440">
        <v>1</v>
      </c>
      <c r="JF440" s="362">
        <f t="shared" ref="JF440:JF462" si="413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414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415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  <c r="OU440">
        <v>0</v>
      </c>
      <c r="OV440">
        <v>0</v>
      </c>
      <c r="OW440" s="471">
        <v>0</v>
      </c>
      <c r="OX440" s="473"/>
      <c r="OY440" s="473"/>
      <c r="OZ440" s="473"/>
      <c r="PK440" s="473"/>
      <c r="PM440" s="473"/>
      <c r="PO440" s="473"/>
    </row>
    <row r="441" spans="1:460" x14ac:dyDescent="0.2">
      <c r="B441" s="1">
        <v>3</v>
      </c>
      <c r="C441" s="166">
        <f t="shared" ca="1" si="410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411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412"/>
        <v>0</v>
      </c>
      <c r="JD441">
        <v>0</v>
      </c>
      <c r="JE441">
        <v>0</v>
      </c>
      <c r="JF441" s="362">
        <f t="shared" si="413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414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415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  <c r="OU441">
        <v>0</v>
      </c>
      <c r="OV441">
        <v>0</v>
      </c>
      <c r="OW441" s="471">
        <v>0</v>
      </c>
      <c r="OX441" s="473"/>
      <c r="OY441" s="473"/>
      <c r="OZ441" s="473"/>
      <c r="PK441" s="473"/>
      <c r="PM441" s="473"/>
      <c r="PO441" s="473"/>
    </row>
    <row r="442" spans="1:460" x14ac:dyDescent="0.2">
      <c r="A442" s="55"/>
      <c r="B442" s="1">
        <v>4</v>
      </c>
      <c r="C442" s="166">
        <f t="shared" ca="1" si="410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411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412"/>
        <v>1</v>
      </c>
      <c r="JD442">
        <v>1</v>
      </c>
      <c r="JE442">
        <v>2</v>
      </c>
      <c r="JF442" s="362">
        <f t="shared" si="413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414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415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  <c r="OU442">
        <v>0</v>
      </c>
      <c r="OV442">
        <v>0</v>
      </c>
      <c r="OW442" s="471">
        <v>0</v>
      </c>
      <c r="OX442" s="473"/>
      <c r="OY442" s="473"/>
      <c r="OZ442" s="473"/>
      <c r="PK442" s="473"/>
      <c r="PM442" s="473"/>
      <c r="PO442" s="473"/>
      <c r="QH442">
        <v>2</v>
      </c>
    </row>
    <row r="443" spans="1:460" s="144" customFormat="1" x14ac:dyDescent="0.2">
      <c r="A443" s="318"/>
      <c r="B443" s="318">
        <v>5</v>
      </c>
      <c r="C443" s="319">
        <f t="shared" ca="1" si="410"/>
        <v>1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411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412"/>
        <v>4</v>
      </c>
      <c r="JD443" s="144">
        <v>4</v>
      </c>
      <c r="JE443" s="144">
        <v>5</v>
      </c>
      <c r="JF443" s="362">
        <f t="shared" si="413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414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415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  <c r="OU443" s="144">
        <v>4</v>
      </c>
      <c r="OV443" s="144">
        <v>4</v>
      </c>
      <c r="OW443" s="144">
        <v>4</v>
      </c>
      <c r="OX443" s="473">
        <v>4</v>
      </c>
      <c r="OY443" s="473">
        <v>3</v>
      </c>
      <c r="OZ443" s="473">
        <v>3</v>
      </c>
      <c r="PA443" s="144">
        <v>5</v>
      </c>
      <c r="PB443" s="144">
        <v>5</v>
      </c>
      <c r="PC443" s="144">
        <v>5</v>
      </c>
      <c r="PD443" s="144">
        <v>5</v>
      </c>
      <c r="PE443" s="144">
        <v>6</v>
      </c>
      <c r="PF443" s="144">
        <v>6</v>
      </c>
      <c r="PG443" s="144">
        <v>5</v>
      </c>
      <c r="PH443" s="144">
        <v>4</v>
      </c>
      <c r="PI443" s="144">
        <v>4</v>
      </c>
      <c r="PJ443" s="144">
        <v>3</v>
      </c>
      <c r="PK443" s="473">
        <v>3</v>
      </c>
      <c r="PL443" s="144">
        <v>2</v>
      </c>
      <c r="PM443" s="473">
        <v>1</v>
      </c>
      <c r="PN443" s="144">
        <v>1</v>
      </c>
      <c r="PO443" s="473">
        <v>1</v>
      </c>
      <c r="PP443" s="144">
        <v>1</v>
      </c>
      <c r="PQ443" s="144">
        <v>1</v>
      </c>
      <c r="PR443" s="144">
        <v>1</v>
      </c>
      <c r="PS443" s="144">
        <v>1</v>
      </c>
      <c r="PT443" s="144">
        <v>1</v>
      </c>
      <c r="PU443" s="144">
        <v>1</v>
      </c>
      <c r="PV443" s="144">
        <v>1</v>
      </c>
      <c r="PW443" s="144">
        <v>1</v>
      </c>
      <c r="PX443" s="144">
        <v>1</v>
      </c>
      <c r="PY443" s="144">
        <v>1</v>
      </c>
      <c r="PZ443" s="144">
        <v>1</v>
      </c>
      <c r="QA443" s="144">
        <v>3</v>
      </c>
      <c r="QB443" s="144">
        <v>3</v>
      </c>
      <c r="QC443" s="144">
        <v>3</v>
      </c>
      <c r="QD443" s="144">
        <v>3</v>
      </c>
      <c r="QE443" s="144">
        <v>3</v>
      </c>
      <c r="QF443" s="144">
        <v>3</v>
      </c>
      <c r="QG443" s="144">
        <v>2</v>
      </c>
      <c r="QI443" s="144">
        <v>2</v>
      </c>
      <c r="QJ443" s="144">
        <v>2</v>
      </c>
      <c r="QK443" s="144">
        <v>1</v>
      </c>
      <c r="QL443" s="144">
        <v>1</v>
      </c>
      <c r="QM443" s="144">
        <v>1</v>
      </c>
      <c r="QN443" s="144">
        <v>1</v>
      </c>
      <c r="QO443" s="144">
        <v>1</v>
      </c>
      <c r="QP443" s="144">
        <v>2</v>
      </c>
      <c r="QQ443" s="144">
        <v>1</v>
      </c>
      <c r="QR443" s="144">
        <v>1</v>
      </c>
    </row>
    <row r="444" spans="1:460" s="144" customFormat="1" x14ac:dyDescent="0.2">
      <c r="A444" s="55"/>
      <c r="B444" s="318">
        <v>6</v>
      </c>
      <c r="C444" s="319">
        <f t="shared" ca="1" si="410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411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412"/>
        <v>3</v>
      </c>
      <c r="JD444" s="144">
        <v>3</v>
      </c>
      <c r="JE444" s="144">
        <v>3</v>
      </c>
      <c r="JF444" s="362">
        <f t="shared" si="413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414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415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  <c r="OU444" s="144">
        <v>0</v>
      </c>
      <c r="OV444" s="144">
        <v>0</v>
      </c>
      <c r="OW444" s="144">
        <v>0</v>
      </c>
      <c r="OX444" s="473"/>
      <c r="OY444" s="473"/>
      <c r="OZ444" s="473"/>
      <c r="PK444" s="473"/>
      <c r="PM444" s="473"/>
      <c r="PO444" s="473"/>
    </row>
    <row r="445" spans="1:460" s="144" customFormat="1" x14ac:dyDescent="0.2">
      <c r="A445" s="318"/>
      <c r="B445" s="318">
        <v>7</v>
      </c>
      <c r="C445" s="319">
        <f t="shared" ca="1" si="410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411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412"/>
        <v>0</v>
      </c>
      <c r="JD445" s="144">
        <v>0</v>
      </c>
      <c r="JE445" s="144">
        <v>0</v>
      </c>
      <c r="JF445" s="362">
        <f t="shared" si="413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414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415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  <c r="OU445" s="144">
        <v>0</v>
      </c>
      <c r="OV445" s="144">
        <v>0</v>
      </c>
      <c r="OW445" s="144">
        <v>0</v>
      </c>
      <c r="OX445" s="473"/>
      <c r="OY445" s="473"/>
      <c r="OZ445" s="473"/>
      <c r="PK445" s="473"/>
      <c r="PM445" s="473"/>
      <c r="PO445" s="473"/>
      <c r="QH445" s="144">
        <v>1</v>
      </c>
    </row>
    <row r="446" spans="1:460" s="144" customFormat="1" x14ac:dyDescent="0.2">
      <c r="A446" s="55"/>
      <c r="B446" s="318">
        <v>8</v>
      </c>
      <c r="C446" s="319">
        <f t="shared" ca="1" si="410"/>
        <v>0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411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412"/>
        <v>0</v>
      </c>
      <c r="JD446" s="144">
        <v>0</v>
      </c>
      <c r="JE446" s="144">
        <v>2</v>
      </c>
      <c r="JF446" s="362">
        <f t="shared" si="413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414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415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  <c r="OU446" s="144">
        <v>0</v>
      </c>
      <c r="OV446" s="144">
        <v>0</v>
      </c>
      <c r="OW446" s="144">
        <v>0</v>
      </c>
      <c r="OX446" s="473"/>
      <c r="OY446" s="473"/>
      <c r="OZ446" s="473"/>
      <c r="PJ446" s="144">
        <v>1</v>
      </c>
      <c r="PK446" s="473">
        <v>1</v>
      </c>
      <c r="PL446" s="144">
        <v>1</v>
      </c>
      <c r="PM446" s="473"/>
      <c r="PO446" s="473">
        <v>1</v>
      </c>
      <c r="PP446" s="144">
        <v>2</v>
      </c>
      <c r="PQ446" s="144">
        <v>2</v>
      </c>
      <c r="PR446" s="144">
        <v>1</v>
      </c>
      <c r="PS446" s="144">
        <v>2</v>
      </c>
      <c r="PT446" s="144">
        <v>2</v>
      </c>
      <c r="PU446" s="144">
        <v>1</v>
      </c>
      <c r="PV446" s="144">
        <v>1</v>
      </c>
      <c r="PW446" s="144">
        <v>1</v>
      </c>
      <c r="PX446" s="144">
        <v>1</v>
      </c>
      <c r="PY446" s="144">
        <v>1</v>
      </c>
      <c r="PZ446" s="144">
        <v>1</v>
      </c>
      <c r="QA446" s="144">
        <v>1</v>
      </c>
      <c r="QB446" s="144">
        <v>1</v>
      </c>
      <c r="QC446" s="144">
        <v>1</v>
      </c>
      <c r="QD446" s="144">
        <v>1</v>
      </c>
      <c r="QE446" s="144">
        <v>1</v>
      </c>
      <c r="QF446" s="144">
        <v>1</v>
      </c>
      <c r="QG446" s="144">
        <v>2</v>
      </c>
      <c r="QI446" s="144">
        <v>1</v>
      </c>
      <c r="QM446" s="144">
        <v>1</v>
      </c>
    </row>
    <row r="447" spans="1:460" s="144" customFormat="1" x14ac:dyDescent="0.2">
      <c r="A447" s="318"/>
      <c r="B447" s="318">
        <v>9</v>
      </c>
      <c r="C447" s="319">
        <f t="shared" ca="1" si="410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411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412"/>
        <v>0</v>
      </c>
      <c r="JD447" s="144">
        <v>0</v>
      </c>
      <c r="JE447" s="144">
        <v>0</v>
      </c>
      <c r="JF447" s="362">
        <f t="shared" si="413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414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415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  <c r="OU447" s="144">
        <v>0</v>
      </c>
      <c r="OV447" s="144">
        <v>0</v>
      </c>
      <c r="OW447" s="144">
        <v>0</v>
      </c>
      <c r="OX447" s="473"/>
      <c r="OY447" s="473"/>
      <c r="OZ447" s="473"/>
      <c r="PK447" s="473"/>
      <c r="PM447" s="473"/>
      <c r="PO447" s="473"/>
    </row>
    <row r="448" spans="1:460" s="144" customFormat="1" x14ac:dyDescent="0.2">
      <c r="A448" s="55"/>
      <c r="B448" s="318">
        <v>10</v>
      </c>
      <c r="C448" s="319">
        <f t="shared" ca="1" si="410"/>
        <v>0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411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412"/>
        <v>0</v>
      </c>
      <c r="JD448" s="144">
        <v>0</v>
      </c>
      <c r="JE448" s="144">
        <v>0</v>
      </c>
      <c r="JF448" s="362">
        <f t="shared" si="413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414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415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  <c r="OU448" s="144">
        <v>0</v>
      </c>
      <c r="OV448" s="144">
        <v>0</v>
      </c>
      <c r="OW448" s="144">
        <v>0</v>
      </c>
      <c r="OX448" s="473"/>
      <c r="OY448" s="473"/>
      <c r="OZ448" s="473"/>
      <c r="PK448" s="473"/>
      <c r="PM448" s="473"/>
      <c r="PO448" s="473"/>
    </row>
    <row r="449" spans="1:460" s="144" customFormat="1" x14ac:dyDescent="0.2">
      <c r="A449" s="318"/>
      <c r="B449" s="318">
        <v>11</v>
      </c>
      <c r="C449" s="319">
        <f t="shared" ca="1" si="410"/>
        <v>0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411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412"/>
        <v>0</v>
      </c>
      <c r="JD449" s="144">
        <v>0</v>
      </c>
      <c r="JE449" s="144">
        <v>0</v>
      </c>
      <c r="JF449" s="362">
        <f t="shared" si="413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414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415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  <c r="OU449" s="144">
        <v>1</v>
      </c>
      <c r="OV449" s="144">
        <v>1</v>
      </c>
      <c r="OW449" s="144">
        <v>1</v>
      </c>
      <c r="OX449" s="473">
        <v>1</v>
      </c>
      <c r="OY449" s="473"/>
      <c r="OZ449" s="473"/>
      <c r="PK449" s="473"/>
      <c r="PM449" s="473"/>
      <c r="PO449" s="473"/>
    </row>
    <row r="450" spans="1:460" s="144" customFormat="1" x14ac:dyDescent="0.2">
      <c r="A450" s="55"/>
      <c r="B450" s="318">
        <v>12</v>
      </c>
      <c r="C450" s="319">
        <f t="shared" ca="1" si="410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411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412"/>
        <v>2</v>
      </c>
      <c r="JD450" s="144">
        <v>2</v>
      </c>
      <c r="JE450" s="144">
        <v>1</v>
      </c>
      <c r="JF450" s="362">
        <f t="shared" si="413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414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415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  <c r="OU450" s="144">
        <v>0</v>
      </c>
      <c r="OV450" s="144">
        <v>0</v>
      </c>
      <c r="OW450" s="144">
        <v>0</v>
      </c>
      <c r="OX450" s="473"/>
      <c r="OY450" s="473"/>
      <c r="OZ450" s="473"/>
      <c r="PK450" s="473"/>
      <c r="PM450" s="473"/>
      <c r="PO450" s="473"/>
      <c r="PS450" s="144">
        <v>1</v>
      </c>
      <c r="PT450" s="144">
        <v>1</v>
      </c>
      <c r="PU450" s="144">
        <v>1</v>
      </c>
      <c r="PY450" s="144">
        <v>1</v>
      </c>
      <c r="PZ450" s="144">
        <v>1</v>
      </c>
    </row>
    <row r="451" spans="1:460" s="144" customFormat="1" x14ac:dyDescent="0.2">
      <c r="A451" s="318"/>
      <c r="B451" s="318">
        <v>13</v>
      </c>
      <c r="C451" s="319">
        <f t="shared" ca="1" si="410"/>
        <v>0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411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412"/>
        <v>0</v>
      </c>
      <c r="JD451" s="144">
        <v>0</v>
      </c>
      <c r="JE451" s="144">
        <v>0</v>
      </c>
      <c r="JF451" s="362">
        <f t="shared" si="413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414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415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  <c r="OU451" s="144">
        <v>0</v>
      </c>
      <c r="OV451" s="144">
        <v>0</v>
      </c>
      <c r="OW451" s="144">
        <v>0</v>
      </c>
      <c r="OX451" s="473"/>
      <c r="OY451" s="473"/>
      <c r="OZ451" s="473"/>
      <c r="PK451" s="473"/>
      <c r="PM451" s="473">
        <v>1</v>
      </c>
      <c r="PN451" s="144">
        <v>1</v>
      </c>
      <c r="PO451" s="473"/>
    </row>
    <row r="452" spans="1:460" s="144" customFormat="1" x14ac:dyDescent="0.2">
      <c r="A452" s="55"/>
      <c r="B452" s="318">
        <v>14</v>
      </c>
      <c r="C452" s="319">
        <f t="shared" ca="1" si="410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411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412"/>
        <v>0</v>
      </c>
      <c r="JD452" s="144">
        <v>0</v>
      </c>
      <c r="JE452" s="144">
        <v>0</v>
      </c>
      <c r="JF452" s="362">
        <f t="shared" si="413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414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415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  <c r="OU452" s="144">
        <v>0</v>
      </c>
      <c r="OV452" s="144">
        <v>0</v>
      </c>
      <c r="OW452" s="144">
        <v>0</v>
      </c>
      <c r="OX452" s="473"/>
      <c r="OY452" s="473"/>
      <c r="OZ452" s="473"/>
      <c r="PK452" s="473"/>
      <c r="PM452" s="473"/>
      <c r="PO452" s="473"/>
      <c r="PW452" s="144">
        <v>1</v>
      </c>
      <c r="PX452" s="144">
        <v>1</v>
      </c>
      <c r="PY452" s="144">
        <v>1</v>
      </c>
      <c r="PZ452" s="144">
        <v>1</v>
      </c>
      <c r="QH452" s="144">
        <v>3</v>
      </c>
    </row>
    <row r="453" spans="1:460" s="144" customFormat="1" x14ac:dyDescent="0.2">
      <c r="A453" s="318"/>
      <c r="B453" s="318">
        <v>15</v>
      </c>
      <c r="C453" s="319">
        <f t="shared" ca="1" si="410"/>
        <v>2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411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412"/>
        <v>3</v>
      </c>
      <c r="JD453" s="144">
        <v>3</v>
      </c>
      <c r="JE453" s="144">
        <v>2</v>
      </c>
      <c r="JF453" s="362">
        <f t="shared" si="413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414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415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  <c r="OU453" s="144">
        <v>1</v>
      </c>
      <c r="OV453" s="144">
        <v>1</v>
      </c>
      <c r="OW453" s="144">
        <v>0</v>
      </c>
      <c r="OX453" s="473"/>
      <c r="OY453" s="473"/>
      <c r="OZ453" s="473"/>
      <c r="PK453" s="473"/>
      <c r="PM453" s="473"/>
      <c r="PN453" s="144">
        <v>1</v>
      </c>
      <c r="PO453" s="473">
        <v>1</v>
      </c>
      <c r="PP453" s="144">
        <v>1</v>
      </c>
      <c r="PQ453" s="144">
        <v>1</v>
      </c>
      <c r="QB453" s="144">
        <v>1</v>
      </c>
      <c r="QC453" s="144">
        <v>1</v>
      </c>
      <c r="QD453" s="144">
        <v>1</v>
      </c>
      <c r="QE453" s="144">
        <v>1</v>
      </c>
      <c r="QF453" s="144">
        <v>2</v>
      </c>
      <c r="QG453" s="144">
        <v>3</v>
      </c>
      <c r="QI453" s="144">
        <v>4</v>
      </c>
      <c r="QJ453" s="144">
        <v>4</v>
      </c>
      <c r="QK453" s="144">
        <v>4</v>
      </c>
      <c r="QL453" s="144">
        <v>3</v>
      </c>
      <c r="QM453" s="144">
        <v>3</v>
      </c>
      <c r="QN453" s="144">
        <v>2</v>
      </c>
      <c r="QO453" s="144">
        <v>2</v>
      </c>
      <c r="QP453" s="144">
        <v>2</v>
      </c>
      <c r="QQ453" s="144">
        <v>2</v>
      </c>
      <c r="QR453" s="144">
        <v>2</v>
      </c>
    </row>
    <row r="454" spans="1:460" s="144" customFormat="1" x14ac:dyDescent="0.2">
      <c r="A454" s="55"/>
      <c r="B454" s="318">
        <v>16</v>
      </c>
      <c r="C454" s="319">
        <f t="shared" ca="1" si="410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411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412"/>
        <v>0</v>
      </c>
      <c r="JD454" s="144">
        <v>0</v>
      </c>
      <c r="JE454" s="144">
        <v>0</v>
      </c>
      <c r="JF454" s="362">
        <f t="shared" si="413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414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415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  <c r="OU454" s="144">
        <v>0</v>
      </c>
      <c r="OV454" s="144">
        <v>0</v>
      </c>
      <c r="OW454" s="144">
        <v>0</v>
      </c>
      <c r="OX454" s="473"/>
      <c r="OY454" s="473"/>
      <c r="OZ454" s="473"/>
      <c r="PK454" s="473"/>
      <c r="PM454" s="473"/>
      <c r="PO454" s="473"/>
      <c r="PQ454" s="144">
        <v>1</v>
      </c>
      <c r="PR454" s="144">
        <v>1</v>
      </c>
      <c r="PS454" s="144">
        <v>1</v>
      </c>
      <c r="PT454" s="144">
        <v>1</v>
      </c>
      <c r="PU454" s="144">
        <v>1</v>
      </c>
      <c r="PV454" s="144">
        <v>1</v>
      </c>
      <c r="PW454" s="144">
        <v>1</v>
      </c>
      <c r="PX454" s="144">
        <v>1</v>
      </c>
      <c r="PY454" s="144">
        <v>1</v>
      </c>
      <c r="PZ454" s="144">
        <v>1</v>
      </c>
      <c r="QI454" s="144">
        <v>1</v>
      </c>
      <c r="QJ454" s="144">
        <v>1</v>
      </c>
    </row>
    <row r="455" spans="1:460" s="144" customFormat="1" x14ac:dyDescent="0.2">
      <c r="A455" s="318"/>
      <c r="B455" s="318">
        <v>17</v>
      </c>
      <c r="C455" s="319">
        <f t="shared" ca="1" si="410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411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412"/>
        <v>0</v>
      </c>
      <c r="JD455" s="144">
        <v>0</v>
      </c>
      <c r="JE455" s="144">
        <v>0</v>
      </c>
      <c r="JF455" s="362">
        <f t="shared" si="413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414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415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  <c r="OU455" s="144">
        <v>0</v>
      </c>
      <c r="OV455" s="144">
        <v>0</v>
      </c>
      <c r="OW455" s="144">
        <v>0</v>
      </c>
      <c r="OX455" s="473"/>
      <c r="OY455" s="473"/>
      <c r="OZ455" s="473"/>
      <c r="PK455" s="473"/>
      <c r="PM455" s="473"/>
      <c r="PO455" s="473"/>
    </row>
    <row r="456" spans="1:460" s="144" customFormat="1" x14ac:dyDescent="0.2">
      <c r="A456" s="55"/>
      <c r="B456" s="318">
        <v>18</v>
      </c>
      <c r="C456" s="319">
        <f t="shared" ca="1" si="410"/>
        <v>1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411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412"/>
        <v>1</v>
      </c>
      <c r="JD456" s="144">
        <v>1</v>
      </c>
      <c r="JE456" s="144">
        <v>1</v>
      </c>
      <c r="JF456" s="362">
        <f t="shared" si="413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414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415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  <c r="OU456" s="144">
        <v>1</v>
      </c>
      <c r="OV456" s="144">
        <v>1</v>
      </c>
      <c r="OW456" s="144">
        <v>1</v>
      </c>
      <c r="OX456" s="473"/>
      <c r="OY456" s="473"/>
      <c r="OZ456" s="473"/>
      <c r="PK456" s="473"/>
      <c r="PM456" s="473"/>
      <c r="PO456" s="473"/>
      <c r="QM456" s="144">
        <v>1</v>
      </c>
      <c r="QN456" s="144">
        <v>1</v>
      </c>
      <c r="QO456" s="144">
        <v>1</v>
      </c>
      <c r="QP456" s="144">
        <v>1</v>
      </c>
      <c r="QQ456" s="144">
        <v>1</v>
      </c>
      <c r="QR456" s="144">
        <v>1</v>
      </c>
    </row>
    <row r="457" spans="1:460" s="144" customFormat="1" x14ac:dyDescent="0.2">
      <c r="A457" s="318"/>
      <c r="B457" s="318">
        <v>19</v>
      </c>
      <c r="C457" s="319">
        <f t="shared" ca="1" si="410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411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412"/>
        <v>0</v>
      </c>
      <c r="JD457" s="144">
        <v>0</v>
      </c>
      <c r="JE457" s="144">
        <v>0</v>
      </c>
      <c r="JF457" s="362">
        <f t="shared" si="413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414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415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  <c r="OU457" s="144">
        <v>0</v>
      </c>
      <c r="OV457" s="144">
        <v>0</v>
      </c>
      <c r="OW457" s="144">
        <v>0</v>
      </c>
      <c r="OX457" s="473"/>
      <c r="OY457" s="473"/>
      <c r="OZ457" s="473"/>
      <c r="PK457" s="473"/>
      <c r="PM457" s="473"/>
      <c r="PO457" s="473"/>
      <c r="PX457" s="144">
        <v>1</v>
      </c>
      <c r="PY457" s="144">
        <v>1</v>
      </c>
      <c r="PZ457" s="144">
        <v>1</v>
      </c>
    </row>
    <row r="458" spans="1:460" s="144" customFormat="1" x14ac:dyDescent="0.2">
      <c r="A458" s="55"/>
      <c r="B458" s="318">
        <v>20</v>
      </c>
      <c r="C458" s="319">
        <f t="shared" ca="1" si="410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411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412"/>
        <v>0</v>
      </c>
      <c r="JD458" s="144">
        <v>0</v>
      </c>
      <c r="JE458" s="144">
        <v>0</v>
      </c>
      <c r="JF458" s="362">
        <f t="shared" si="413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414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415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  <c r="OU458" s="144">
        <v>0</v>
      </c>
      <c r="OV458" s="144">
        <v>0</v>
      </c>
      <c r="OW458" s="144">
        <v>0</v>
      </c>
      <c r="OX458" s="473"/>
      <c r="OY458" s="473"/>
      <c r="OZ458" s="473"/>
      <c r="PK458" s="473"/>
      <c r="PM458" s="473"/>
      <c r="PO458" s="473"/>
    </row>
    <row r="459" spans="1:460" s="144" customFormat="1" x14ac:dyDescent="0.2">
      <c r="A459" s="318"/>
      <c r="B459" s="318">
        <v>21</v>
      </c>
      <c r="C459" s="319">
        <f t="shared" ca="1" si="410"/>
        <v>0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411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412"/>
        <v>0</v>
      </c>
      <c r="JD459" s="144">
        <v>0</v>
      </c>
      <c r="JE459" s="144">
        <v>0</v>
      </c>
      <c r="JF459" s="362">
        <f t="shared" si="413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414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415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  <c r="OU459" s="144">
        <v>0</v>
      </c>
      <c r="OV459" s="144">
        <v>0</v>
      </c>
      <c r="OW459" s="144">
        <v>0</v>
      </c>
      <c r="OX459" s="473"/>
      <c r="OY459" s="473"/>
      <c r="OZ459" s="473"/>
      <c r="PK459" s="473"/>
      <c r="PL459" s="144">
        <v>1</v>
      </c>
      <c r="PM459" s="473">
        <v>1</v>
      </c>
      <c r="PN459" s="144">
        <v>1</v>
      </c>
      <c r="PO459" s="473"/>
    </row>
    <row r="460" spans="1:460" s="144" customFormat="1" x14ac:dyDescent="0.2">
      <c r="A460" s="55"/>
      <c r="B460" s="318">
        <v>22</v>
      </c>
      <c r="C460" s="319">
        <f t="shared" ca="1" si="410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411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412"/>
        <v>0</v>
      </c>
      <c r="JD460" s="144">
        <v>0</v>
      </c>
      <c r="JE460" s="144">
        <v>0</v>
      </c>
      <c r="JF460" s="362">
        <f t="shared" si="413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414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415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  <c r="OU460" s="144">
        <v>0</v>
      </c>
      <c r="OV460" s="144">
        <v>0</v>
      </c>
      <c r="OW460" s="144">
        <v>0</v>
      </c>
      <c r="OX460" s="473"/>
      <c r="OY460" s="473"/>
      <c r="OZ460" s="473"/>
      <c r="PK460" s="473"/>
      <c r="PM460" s="473"/>
      <c r="PO460" s="473"/>
      <c r="QH460" s="144">
        <v>1</v>
      </c>
      <c r="QJ460" s="144">
        <v>1</v>
      </c>
      <c r="QK460" s="144">
        <v>1</v>
      </c>
      <c r="QL460" s="144">
        <v>1</v>
      </c>
    </row>
    <row r="461" spans="1:460" s="144" customFormat="1" x14ac:dyDescent="0.2">
      <c r="A461" s="318"/>
      <c r="B461" s="318">
        <v>23</v>
      </c>
      <c r="C461" s="319">
        <f t="shared" ca="1" si="410"/>
        <v>0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411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412"/>
        <v>12.5</v>
      </c>
      <c r="JD461" s="144">
        <v>13</v>
      </c>
      <c r="JE461" s="144">
        <v>8</v>
      </c>
      <c r="JF461" s="362">
        <f t="shared" si="413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414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415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  <c r="OU461" s="144">
        <v>2</v>
      </c>
      <c r="OV461" s="144">
        <v>2</v>
      </c>
      <c r="OW461" s="144">
        <v>2</v>
      </c>
      <c r="OX461" s="473">
        <v>2</v>
      </c>
      <c r="OY461" s="473">
        <v>2</v>
      </c>
      <c r="OZ461" s="473">
        <v>2</v>
      </c>
      <c r="PA461" s="144">
        <v>2</v>
      </c>
      <c r="PB461" s="144">
        <v>2</v>
      </c>
      <c r="PC461" s="144">
        <v>3</v>
      </c>
      <c r="PD461" s="144">
        <v>3</v>
      </c>
      <c r="PE461" s="144">
        <v>4</v>
      </c>
      <c r="PF461" s="144">
        <v>2</v>
      </c>
      <c r="PG461" s="144">
        <v>2</v>
      </c>
      <c r="PH461" s="144">
        <v>2</v>
      </c>
      <c r="PI461" s="144">
        <v>2</v>
      </c>
      <c r="PJ461" s="144">
        <v>2</v>
      </c>
      <c r="PK461" s="473">
        <v>2</v>
      </c>
      <c r="PL461" s="144">
        <v>2</v>
      </c>
      <c r="PM461" s="473">
        <v>3</v>
      </c>
      <c r="PN461" s="144">
        <v>2</v>
      </c>
      <c r="PO461" s="473">
        <v>1</v>
      </c>
      <c r="PP461" s="144">
        <v>1</v>
      </c>
      <c r="PQ461" s="144">
        <v>1</v>
      </c>
      <c r="PR461" s="144">
        <v>1</v>
      </c>
      <c r="QI461" s="144">
        <v>1</v>
      </c>
      <c r="QJ461" s="144">
        <v>1</v>
      </c>
    </row>
    <row r="462" spans="1:460" s="144" customFormat="1" x14ac:dyDescent="0.2">
      <c r="A462" s="55"/>
      <c r="B462" s="318">
        <v>24</v>
      </c>
      <c r="C462" s="319">
        <f t="shared" ca="1" si="410"/>
        <v>0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411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412"/>
        <v>1</v>
      </c>
      <c r="JD462" s="144">
        <v>1</v>
      </c>
      <c r="JE462" s="144">
        <v>1</v>
      </c>
      <c r="JF462" s="362">
        <f t="shared" si="413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414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415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  <c r="OU462" s="144">
        <v>0</v>
      </c>
      <c r="OV462" s="144">
        <v>0</v>
      </c>
      <c r="OW462" s="144">
        <v>0</v>
      </c>
      <c r="OX462" s="473"/>
      <c r="OY462" s="473"/>
      <c r="OZ462" s="473"/>
      <c r="PB462" s="144">
        <v>1</v>
      </c>
      <c r="PC462" s="144">
        <v>1</v>
      </c>
      <c r="PE462" s="144">
        <v>1</v>
      </c>
      <c r="PF462" s="144">
        <v>1</v>
      </c>
      <c r="PG462" s="144">
        <v>1</v>
      </c>
      <c r="PH462" s="144">
        <v>1</v>
      </c>
      <c r="PI462" s="144">
        <v>1</v>
      </c>
      <c r="PK462" s="473"/>
      <c r="PL462" s="144">
        <v>1</v>
      </c>
      <c r="PM462" s="473">
        <v>1</v>
      </c>
      <c r="PO462" s="473"/>
    </row>
    <row r="463" spans="1:460" x14ac:dyDescent="0.2">
      <c r="B463" s="27" t="s">
        <v>45</v>
      </c>
      <c r="C463" s="174">
        <f ca="1">SUM(C439:C462)</f>
        <v>4</v>
      </c>
      <c r="D463" s="154"/>
      <c r="E463" s="154"/>
      <c r="F463" s="154"/>
      <c r="G463" s="325">
        <f t="shared" ref="G463:R463" si="416">SUM(G439:G462)</f>
        <v>11</v>
      </c>
      <c r="H463" s="325">
        <f t="shared" si="416"/>
        <v>9</v>
      </c>
      <c r="I463" s="325">
        <f t="shared" si="416"/>
        <v>8.5</v>
      </c>
      <c r="J463" s="325">
        <f t="shared" si="416"/>
        <v>8</v>
      </c>
      <c r="K463" s="325">
        <f t="shared" si="416"/>
        <v>7</v>
      </c>
      <c r="L463" s="325">
        <f t="shared" si="416"/>
        <v>6</v>
      </c>
      <c r="M463" s="325">
        <f t="shared" si="416"/>
        <v>7</v>
      </c>
      <c r="N463" s="325">
        <f t="shared" si="416"/>
        <v>7</v>
      </c>
      <c r="O463" s="325">
        <f t="shared" si="416"/>
        <v>9</v>
      </c>
      <c r="P463" s="325">
        <f t="shared" si="416"/>
        <v>9</v>
      </c>
      <c r="Q463" s="325">
        <f t="shared" si="416"/>
        <v>7</v>
      </c>
      <c r="R463" s="325">
        <f t="shared" si="416"/>
        <v>8</v>
      </c>
      <c r="S463" s="325">
        <f t="shared" ref="S463:CD463" si="417">SUM(S439:S462)</f>
        <v>8</v>
      </c>
      <c r="T463" s="325">
        <f t="shared" si="417"/>
        <v>8</v>
      </c>
      <c r="U463" s="325">
        <f t="shared" si="417"/>
        <v>6</v>
      </c>
      <c r="V463" s="325">
        <f t="shared" si="417"/>
        <v>6</v>
      </c>
      <c r="W463" s="325">
        <f t="shared" si="417"/>
        <v>5</v>
      </c>
      <c r="X463" s="325">
        <f t="shared" si="417"/>
        <v>5</v>
      </c>
      <c r="Y463" s="325">
        <f t="shared" si="417"/>
        <v>5</v>
      </c>
      <c r="Z463" s="325">
        <f t="shared" si="417"/>
        <v>4</v>
      </c>
      <c r="AA463" s="325">
        <f t="shared" si="417"/>
        <v>4</v>
      </c>
      <c r="AB463" s="325">
        <f t="shared" si="417"/>
        <v>4</v>
      </c>
      <c r="AC463" s="325">
        <f t="shared" si="417"/>
        <v>5</v>
      </c>
      <c r="AD463" s="325">
        <f t="shared" si="417"/>
        <v>5</v>
      </c>
      <c r="AE463" s="325">
        <f t="shared" si="417"/>
        <v>5</v>
      </c>
      <c r="AF463" s="325">
        <f t="shared" si="417"/>
        <v>5</v>
      </c>
      <c r="AG463" s="325">
        <f t="shared" si="417"/>
        <v>3</v>
      </c>
      <c r="AH463" s="325">
        <f t="shared" si="417"/>
        <v>3</v>
      </c>
      <c r="AI463" s="325">
        <f t="shared" si="417"/>
        <v>3</v>
      </c>
      <c r="AJ463" s="325">
        <f t="shared" si="417"/>
        <v>3</v>
      </c>
      <c r="AK463" s="325">
        <f t="shared" si="417"/>
        <v>6</v>
      </c>
      <c r="AL463" s="325">
        <f t="shared" si="417"/>
        <v>6</v>
      </c>
      <c r="AM463" s="325">
        <f t="shared" si="417"/>
        <v>6</v>
      </c>
      <c r="AN463" s="325">
        <f t="shared" si="417"/>
        <v>8</v>
      </c>
      <c r="AO463" s="325">
        <f t="shared" si="417"/>
        <v>6</v>
      </c>
      <c r="AP463" s="325">
        <f t="shared" si="417"/>
        <v>4.5</v>
      </c>
      <c r="AQ463" s="325">
        <f t="shared" si="417"/>
        <v>3</v>
      </c>
      <c r="AR463" s="325">
        <f t="shared" si="417"/>
        <v>2</v>
      </c>
      <c r="AS463" s="325">
        <f t="shared" si="417"/>
        <v>1</v>
      </c>
      <c r="AT463" s="325">
        <f t="shared" si="417"/>
        <v>5</v>
      </c>
      <c r="AU463" s="325">
        <f t="shared" si="417"/>
        <v>4</v>
      </c>
      <c r="AV463" s="325">
        <f t="shared" si="417"/>
        <v>4</v>
      </c>
      <c r="AW463" s="420">
        <f t="shared" si="417"/>
        <v>2</v>
      </c>
      <c r="AX463" s="420">
        <f t="shared" si="417"/>
        <v>2</v>
      </c>
      <c r="AY463" s="420">
        <f t="shared" si="417"/>
        <v>2</v>
      </c>
      <c r="AZ463" s="420">
        <f t="shared" si="417"/>
        <v>2</v>
      </c>
      <c r="BA463" s="420">
        <f t="shared" si="417"/>
        <v>2</v>
      </c>
      <c r="BB463" s="420">
        <f t="shared" si="417"/>
        <v>4</v>
      </c>
      <c r="BC463" s="420">
        <f t="shared" si="417"/>
        <v>7</v>
      </c>
      <c r="BD463" s="420">
        <f t="shared" si="417"/>
        <v>6</v>
      </c>
      <c r="BE463" s="420">
        <f t="shared" si="417"/>
        <v>7</v>
      </c>
      <c r="BF463" s="420">
        <f t="shared" si="417"/>
        <v>6</v>
      </c>
      <c r="BG463" s="325">
        <f t="shared" si="417"/>
        <v>5</v>
      </c>
      <c r="BH463" s="325">
        <f t="shared" si="417"/>
        <v>5</v>
      </c>
      <c r="BI463" s="325">
        <f t="shared" si="417"/>
        <v>27</v>
      </c>
      <c r="BJ463" s="325">
        <f t="shared" si="417"/>
        <v>27</v>
      </c>
      <c r="BK463" s="325">
        <f t="shared" si="417"/>
        <v>28</v>
      </c>
      <c r="BL463" s="325">
        <f t="shared" si="417"/>
        <v>29</v>
      </c>
      <c r="BM463" s="325">
        <f t="shared" si="417"/>
        <v>29</v>
      </c>
      <c r="BN463" s="325">
        <f t="shared" si="417"/>
        <v>28</v>
      </c>
      <c r="BO463" s="325">
        <f t="shared" si="417"/>
        <v>20</v>
      </c>
      <c r="BP463" s="325">
        <f t="shared" si="417"/>
        <v>16</v>
      </c>
      <c r="BQ463" s="325">
        <f t="shared" si="417"/>
        <v>5</v>
      </c>
      <c r="BR463" s="325">
        <f t="shared" si="417"/>
        <v>3</v>
      </c>
      <c r="BS463" s="325">
        <f t="shared" si="417"/>
        <v>0</v>
      </c>
      <c r="BT463" s="325">
        <f t="shared" si="417"/>
        <v>13</v>
      </c>
      <c r="BU463" s="325">
        <f t="shared" si="417"/>
        <v>19</v>
      </c>
      <c r="BV463" s="325">
        <f t="shared" si="417"/>
        <v>21</v>
      </c>
      <c r="BW463" s="325">
        <f t="shared" si="417"/>
        <v>23</v>
      </c>
      <c r="BX463" s="325">
        <f t="shared" si="417"/>
        <v>24</v>
      </c>
      <c r="BY463" s="325">
        <f t="shared" si="417"/>
        <v>24</v>
      </c>
      <c r="BZ463" s="325">
        <f t="shared" si="417"/>
        <v>26</v>
      </c>
      <c r="CA463" s="325">
        <f t="shared" si="417"/>
        <v>29</v>
      </c>
      <c r="CB463" s="325">
        <f t="shared" si="417"/>
        <v>25</v>
      </c>
      <c r="CC463" s="325">
        <f t="shared" si="417"/>
        <v>25</v>
      </c>
      <c r="CD463" s="325">
        <f t="shared" si="417"/>
        <v>23</v>
      </c>
      <c r="CE463" s="325">
        <f t="shared" ref="CE463:DQ463" si="418">SUM(CE439:CE462)</f>
        <v>23</v>
      </c>
      <c r="CF463" s="325">
        <f t="shared" si="418"/>
        <v>28</v>
      </c>
      <c r="CG463" s="325">
        <f t="shared" si="418"/>
        <v>23</v>
      </c>
      <c r="CH463" s="325">
        <f t="shared" si="418"/>
        <v>21</v>
      </c>
      <c r="CI463" s="325">
        <f t="shared" si="418"/>
        <v>25</v>
      </c>
      <c r="CJ463" s="325">
        <f t="shared" si="418"/>
        <v>29</v>
      </c>
      <c r="CK463" s="325">
        <f t="shared" si="418"/>
        <v>31</v>
      </c>
      <c r="CL463" s="325">
        <f t="shared" si="418"/>
        <v>31</v>
      </c>
      <c r="CM463" s="325">
        <f t="shared" si="418"/>
        <v>28</v>
      </c>
      <c r="CN463" s="325">
        <f t="shared" si="418"/>
        <v>37</v>
      </c>
      <c r="CO463" s="325">
        <f t="shared" si="418"/>
        <v>39</v>
      </c>
      <c r="CP463" s="325">
        <f t="shared" si="418"/>
        <v>33</v>
      </c>
      <c r="CQ463" s="325">
        <f t="shared" si="418"/>
        <v>35</v>
      </c>
      <c r="CR463" s="325">
        <f t="shared" si="418"/>
        <v>34</v>
      </c>
      <c r="CS463" s="325">
        <f t="shared" si="418"/>
        <v>32</v>
      </c>
      <c r="CT463" s="325">
        <f t="shared" si="418"/>
        <v>34</v>
      </c>
      <c r="CU463" s="325">
        <f t="shared" si="418"/>
        <v>37</v>
      </c>
      <c r="CV463" s="325">
        <f t="shared" si="418"/>
        <v>39</v>
      </c>
      <c r="CW463" s="325">
        <f t="shared" si="418"/>
        <v>37</v>
      </c>
      <c r="CX463" s="325">
        <f t="shared" si="418"/>
        <v>37</v>
      </c>
      <c r="CY463" s="325">
        <f t="shared" si="418"/>
        <v>54</v>
      </c>
      <c r="CZ463" s="325">
        <f t="shared" si="418"/>
        <v>32</v>
      </c>
      <c r="DA463" s="325">
        <f t="shared" si="418"/>
        <v>29</v>
      </c>
      <c r="DB463" s="325">
        <f t="shared" si="418"/>
        <v>35</v>
      </c>
      <c r="DC463" s="325">
        <f t="shared" si="418"/>
        <v>35</v>
      </c>
      <c r="DD463" s="325">
        <f t="shared" si="418"/>
        <v>37</v>
      </c>
      <c r="DE463" s="325">
        <f t="shared" si="418"/>
        <v>37</v>
      </c>
      <c r="DF463" s="325">
        <f t="shared" si="418"/>
        <v>36.5</v>
      </c>
      <c r="DG463" s="325">
        <f t="shared" si="418"/>
        <v>36</v>
      </c>
      <c r="DH463" s="325">
        <f t="shared" si="418"/>
        <v>36</v>
      </c>
      <c r="DI463" s="325">
        <f t="shared" si="418"/>
        <v>35</v>
      </c>
      <c r="DJ463" s="325">
        <f t="shared" si="418"/>
        <v>35</v>
      </c>
      <c r="DK463" s="325">
        <f t="shared" si="418"/>
        <v>33</v>
      </c>
      <c r="DL463" s="325">
        <f t="shared" si="418"/>
        <v>31</v>
      </c>
      <c r="DM463" s="325">
        <f t="shared" si="418"/>
        <v>32</v>
      </c>
      <c r="DN463" s="325">
        <f t="shared" si="418"/>
        <v>33</v>
      </c>
      <c r="DO463" s="325">
        <f t="shared" si="418"/>
        <v>37</v>
      </c>
      <c r="DP463" s="325">
        <f t="shared" si="418"/>
        <v>34</v>
      </c>
      <c r="DQ463" s="325">
        <f t="shared" si="418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419">SUM(DT439:DT462)</f>
        <v>45</v>
      </c>
      <c r="DU463" s="396">
        <f t="shared" si="419"/>
        <v>43</v>
      </c>
      <c r="DV463" s="396">
        <f t="shared" si="419"/>
        <v>41</v>
      </c>
      <c r="DW463" s="396">
        <f t="shared" si="419"/>
        <v>40</v>
      </c>
      <c r="DX463" s="396">
        <f t="shared" si="419"/>
        <v>34</v>
      </c>
      <c r="DY463" s="396">
        <f t="shared" si="419"/>
        <v>32</v>
      </c>
      <c r="DZ463" s="396">
        <f t="shared" si="419"/>
        <v>32</v>
      </c>
      <c r="EA463" s="396">
        <f t="shared" si="419"/>
        <v>37</v>
      </c>
      <c r="EB463" s="396">
        <f t="shared" si="419"/>
        <v>38</v>
      </c>
      <c r="EC463" s="396">
        <f t="shared" si="419"/>
        <v>34</v>
      </c>
      <c r="ED463" s="396">
        <f t="shared" si="419"/>
        <v>37</v>
      </c>
      <c r="EE463" s="396">
        <f t="shared" si="419"/>
        <v>32</v>
      </c>
      <c r="EF463" s="396">
        <f t="shared" si="419"/>
        <v>31</v>
      </c>
      <c r="EG463" s="396">
        <f t="shared" si="419"/>
        <v>31</v>
      </c>
      <c r="EH463" s="396">
        <f t="shared" si="419"/>
        <v>35</v>
      </c>
      <c r="EI463" s="396">
        <f t="shared" si="419"/>
        <v>34</v>
      </c>
      <c r="EJ463" s="396">
        <f t="shared" si="419"/>
        <v>31</v>
      </c>
      <c r="EK463" s="396">
        <f t="shared" si="419"/>
        <v>29</v>
      </c>
      <c r="EL463" s="396">
        <f t="shared" si="419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420">SUM(EP439:EP462)</f>
        <v>28</v>
      </c>
      <c r="EQ463" s="396">
        <f t="shared" si="420"/>
        <v>28</v>
      </c>
      <c r="ER463" s="396">
        <f t="shared" si="420"/>
        <v>26</v>
      </c>
      <c r="ES463" s="396">
        <f t="shared" si="420"/>
        <v>27</v>
      </c>
      <c r="ET463" s="396">
        <f t="shared" si="420"/>
        <v>27</v>
      </c>
      <c r="EU463" s="396">
        <f t="shared" si="420"/>
        <v>27</v>
      </c>
      <c r="EV463" s="396">
        <f t="shared" si="420"/>
        <v>27</v>
      </c>
      <c r="EW463" s="396">
        <f t="shared" si="420"/>
        <v>30</v>
      </c>
      <c r="EX463" s="396">
        <f t="shared" ref="EX463:FC463" si="421">SUM(EX439:EX462)</f>
        <v>31</v>
      </c>
      <c r="EY463" s="414">
        <f t="shared" si="421"/>
        <v>30</v>
      </c>
      <c r="EZ463" s="396">
        <f t="shared" si="421"/>
        <v>32</v>
      </c>
      <c r="FA463" s="396">
        <f t="shared" si="421"/>
        <v>32</v>
      </c>
      <c r="FB463" s="396">
        <f t="shared" si="421"/>
        <v>31</v>
      </c>
      <c r="FC463" s="396">
        <f t="shared" si="421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422">SUM(FH439:FH462)</f>
        <v>32</v>
      </c>
      <c r="FI463" s="418">
        <f t="shared" si="422"/>
        <v>31</v>
      </c>
      <c r="FJ463" s="418">
        <f t="shared" si="422"/>
        <v>33</v>
      </c>
      <c r="FK463" s="418">
        <f t="shared" si="422"/>
        <v>28</v>
      </c>
      <c r="FL463" s="418">
        <f t="shared" si="422"/>
        <v>26</v>
      </c>
      <c r="FM463" s="418">
        <f t="shared" si="422"/>
        <v>27</v>
      </c>
      <c r="FN463" s="418">
        <f t="shared" si="422"/>
        <v>31</v>
      </c>
      <c r="FO463" s="418">
        <f t="shared" ref="FO463:HZ463" si="423">SUM(FO439:FO462)</f>
        <v>29</v>
      </c>
      <c r="FP463" s="418">
        <f t="shared" si="423"/>
        <v>24</v>
      </c>
      <c r="FQ463" s="418">
        <f t="shared" si="423"/>
        <v>25</v>
      </c>
      <c r="FR463" s="418">
        <f t="shared" si="423"/>
        <v>26</v>
      </c>
      <c r="FS463" s="418">
        <f t="shared" si="423"/>
        <v>25</v>
      </c>
      <c r="FT463" s="418">
        <f t="shared" si="423"/>
        <v>21</v>
      </c>
      <c r="FU463" s="418">
        <f t="shared" si="423"/>
        <v>20</v>
      </c>
      <c r="FV463" s="418">
        <f t="shared" si="423"/>
        <v>19</v>
      </c>
      <c r="FW463" s="418">
        <f t="shared" si="423"/>
        <v>22</v>
      </c>
      <c r="FX463" s="418">
        <f t="shared" si="423"/>
        <v>22</v>
      </c>
      <c r="FY463" s="418">
        <f t="shared" si="423"/>
        <v>23</v>
      </c>
      <c r="FZ463" s="418">
        <f t="shared" si="423"/>
        <v>26</v>
      </c>
      <c r="GA463" s="418">
        <f t="shared" si="423"/>
        <v>27</v>
      </c>
      <c r="GB463" s="418">
        <f t="shared" si="423"/>
        <v>27</v>
      </c>
      <c r="GC463" s="418">
        <f t="shared" si="423"/>
        <v>23</v>
      </c>
      <c r="GD463" s="418">
        <f t="shared" si="423"/>
        <v>21</v>
      </c>
      <c r="GE463" s="418">
        <f t="shared" si="423"/>
        <v>25</v>
      </c>
      <c r="GF463" s="418">
        <f t="shared" si="423"/>
        <v>23</v>
      </c>
      <c r="GG463" s="418">
        <f t="shared" si="423"/>
        <v>21</v>
      </c>
      <c r="GH463" s="418">
        <f t="shared" si="423"/>
        <v>22</v>
      </c>
      <c r="GI463" s="418">
        <f t="shared" si="423"/>
        <v>24</v>
      </c>
      <c r="GJ463" s="418">
        <f t="shared" si="423"/>
        <v>25</v>
      </c>
      <c r="GK463" s="418">
        <f t="shared" si="423"/>
        <v>22</v>
      </c>
      <c r="GL463" s="418">
        <f t="shared" si="423"/>
        <v>24</v>
      </c>
      <c r="GM463" s="418">
        <f t="shared" si="423"/>
        <v>28</v>
      </c>
      <c r="GN463" s="418">
        <f t="shared" si="423"/>
        <v>31</v>
      </c>
      <c r="GO463" s="418">
        <f t="shared" si="423"/>
        <v>27</v>
      </c>
      <c r="GP463" s="418">
        <f t="shared" si="423"/>
        <v>29</v>
      </c>
      <c r="GQ463" s="418">
        <f t="shared" si="423"/>
        <v>27</v>
      </c>
      <c r="GR463" s="418">
        <f t="shared" si="423"/>
        <v>31</v>
      </c>
      <c r="GS463" s="418">
        <f t="shared" si="423"/>
        <v>36</v>
      </c>
      <c r="GT463" s="418">
        <f t="shared" si="423"/>
        <v>33</v>
      </c>
      <c r="GU463" s="418">
        <f t="shared" si="423"/>
        <v>31</v>
      </c>
      <c r="GV463" s="418">
        <f t="shared" si="423"/>
        <v>30</v>
      </c>
      <c r="GW463" s="418">
        <f t="shared" si="423"/>
        <v>31</v>
      </c>
      <c r="GX463" s="418">
        <f t="shared" si="423"/>
        <v>30</v>
      </c>
      <c r="GY463" s="418">
        <f t="shared" si="423"/>
        <v>28</v>
      </c>
      <c r="GZ463" s="418">
        <f t="shared" si="423"/>
        <v>27</v>
      </c>
      <c r="HA463" s="418">
        <f t="shared" si="423"/>
        <v>30</v>
      </c>
      <c r="HB463" s="418">
        <f t="shared" si="423"/>
        <v>36</v>
      </c>
      <c r="HC463" s="418">
        <f t="shared" si="423"/>
        <v>32</v>
      </c>
      <c r="HD463" s="418">
        <f t="shared" si="423"/>
        <v>31</v>
      </c>
      <c r="HE463" s="418">
        <f t="shared" si="423"/>
        <v>30</v>
      </c>
      <c r="HF463" s="418">
        <f t="shared" si="423"/>
        <v>32</v>
      </c>
      <c r="HG463" s="418">
        <f t="shared" si="423"/>
        <v>30</v>
      </c>
      <c r="HH463" s="418">
        <f t="shared" si="423"/>
        <v>30</v>
      </c>
      <c r="HI463" s="418">
        <f t="shared" si="423"/>
        <v>35</v>
      </c>
      <c r="HJ463" s="418">
        <f t="shared" si="423"/>
        <v>32</v>
      </c>
      <c r="HK463" s="418">
        <f t="shared" si="423"/>
        <v>32</v>
      </c>
      <c r="HL463" s="418">
        <f t="shared" si="423"/>
        <v>32</v>
      </c>
      <c r="HM463" s="418">
        <f t="shared" si="423"/>
        <v>32</v>
      </c>
      <c r="HN463" s="418">
        <f t="shared" si="423"/>
        <v>34</v>
      </c>
      <c r="HO463" s="418">
        <f t="shared" si="423"/>
        <v>34</v>
      </c>
      <c r="HP463" s="418">
        <f t="shared" si="423"/>
        <v>30</v>
      </c>
      <c r="HQ463" s="418">
        <f t="shared" si="423"/>
        <v>30</v>
      </c>
      <c r="HR463" s="418">
        <f t="shared" si="423"/>
        <v>29</v>
      </c>
      <c r="HS463" s="418">
        <f t="shared" si="423"/>
        <v>33</v>
      </c>
      <c r="HT463" s="418">
        <f t="shared" si="423"/>
        <v>32</v>
      </c>
      <c r="HU463" s="418">
        <f t="shared" si="423"/>
        <v>33</v>
      </c>
      <c r="HV463" s="418">
        <f t="shared" si="423"/>
        <v>31</v>
      </c>
      <c r="HW463" s="418">
        <f t="shared" si="423"/>
        <v>32</v>
      </c>
      <c r="HX463" s="418">
        <f t="shared" si="423"/>
        <v>40</v>
      </c>
      <c r="HY463" s="418">
        <f t="shared" si="423"/>
        <v>41</v>
      </c>
      <c r="HZ463" s="418">
        <f t="shared" si="423"/>
        <v>37</v>
      </c>
      <c r="IA463" s="418">
        <f t="shared" ref="IA463:KL463" si="424">SUM(IA439:IA462)</f>
        <v>35</v>
      </c>
      <c r="IB463" s="418">
        <f t="shared" si="424"/>
        <v>36</v>
      </c>
      <c r="IC463" s="418">
        <f t="shared" si="424"/>
        <v>36</v>
      </c>
      <c r="ID463" s="418">
        <f t="shared" si="424"/>
        <v>34</v>
      </c>
      <c r="IE463" s="418">
        <f t="shared" si="424"/>
        <v>38</v>
      </c>
      <c r="IF463" s="418">
        <f t="shared" si="424"/>
        <v>40</v>
      </c>
      <c r="IG463" s="418">
        <f t="shared" si="424"/>
        <v>41</v>
      </c>
      <c r="IH463" s="418">
        <f t="shared" si="424"/>
        <v>37</v>
      </c>
      <c r="II463" s="418">
        <f t="shared" si="424"/>
        <v>33</v>
      </c>
      <c r="IJ463" s="418">
        <f t="shared" si="424"/>
        <v>34</v>
      </c>
      <c r="IK463" s="418">
        <f t="shared" si="424"/>
        <v>34</v>
      </c>
      <c r="IL463" s="418">
        <f t="shared" si="424"/>
        <v>27</v>
      </c>
      <c r="IM463" s="418">
        <f t="shared" si="424"/>
        <v>30</v>
      </c>
      <c r="IN463" s="444">
        <f t="shared" si="424"/>
        <v>27.5</v>
      </c>
      <c r="IO463" s="418">
        <f t="shared" si="424"/>
        <v>25</v>
      </c>
      <c r="IP463" s="418">
        <f t="shared" si="424"/>
        <v>23</v>
      </c>
      <c r="IQ463" s="418">
        <f t="shared" si="424"/>
        <v>26</v>
      </c>
      <c r="IR463" s="418">
        <f t="shared" si="424"/>
        <v>31</v>
      </c>
      <c r="IS463" s="418">
        <f t="shared" si="424"/>
        <v>31</v>
      </c>
      <c r="IT463" s="418">
        <f t="shared" si="424"/>
        <v>30</v>
      </c>
      <c r="IU463" s="418">
        <f t="shared" si="424"/>
        <v>27</v>
      </c>
      <c r="IV463" s="418">
        <f t="shared" si="424"/>
        <v>30</v>
      </c>
      <c r="IW463" s="418">
        <f t="shared" si="424"/>
        <v>32</v>
      </c>
      <c r="IX463" s="418">
        <f t="shared" si="424"/>
        <v>29</v>
      </c>
      <c r="IY463" s="418">
        <f t="shared" si="424"/>
        <v>26</v>
      </c>
      <c r="IZ463" s="418">
        <f t="shared" si="424"/>
        <v>30</v>
      </c>
      <c r="JA463" s="418">
        <f t="shared" si="424"/>
        <v>29</v>
      </c>
      <c r="JB463" s="418">
        <f t="shared" si="424"/>
        <v>28</v>
      </c>
      <c r="JC463" s="444">
        <f t="shared" si="424"/>
        <v>28.5</v>
      </c>
      <c r="JD463" s="418">
        <f t="shared" si="424"/>
        <v>29</v>
      </c>
      <c r="JE463" s="418">
        <f t="shared" si="424"/>
        <v>26</v>
      </c>
      <c r="JF463" s="456">
        <f t="shared" si="424"/>
        <v>27</v>
      </c>
      <c r="JG463" s="418">
        <f t="shared" si="424"/>
        <v>28</v>
      </c>
      <c r="JH463" s="418">
        <f t="shared" si="424"/>
        <v>27</v>
      </c>
      <c r="JI463" s="418">
        <f t="shared" si="424"/>
        <v>31</v>
      </c>
      <c r="JJ463" s="418">
        <f t="shared" si="424"/>
        <v>27</v>
      </c>
      <c r="JK463" s="418">
        <f t="shared" si="424"/>
        <v>25</v>
      </c>
      <c r="JL463" s="418">
        <f t="shared" si="424"/>
        <v>26</v>
      </c>
      <c r="JM463" s="418">
        <f t="shared" si="424"/>
        <v>26</v>
      </c>
      <c r="JN463" s="444">
        <f t="shared" si="424"/>
        <v>26.5</v>
      </c>
      <c r="JO463" s="418">
        <f t="shared" si="424"/>
        <v>27</v>
      </c>
      <c r="JP463" s="418">
        <f t="shared" si="424"/>
        <v>20</v>
      </c>
      <c r="JQ463" s="418">
        <f t="shared" si="424"/>
        <v>22</v>
      </c>
      <c r="JR463" s="418">
        <f t="shared" si="424"/>
        <v>31</v>
      </c>
      <c r="JS463" s="418">
        <f t="shared" si="424"/>
        <v>24</v>
      </c>
      <c r="JT463" s="418">
        <f t="shared" si="424"/>
        <v>25</v>
      </c>
      <c r="JU463" s="418">
        <f t="shared" si="424"/>
        <v>21</v>
      </c>
      <c r="JV463" s="444">
        <f t="shared" si="424"/>
        <v>23</v>
      </c>
      <c r="JW463" s="418">
        <f t="shared" si="424"/>
        <v>25</v>
      </c>
      <c r="JX463" s="418">
        <f t="shared" si="424"/>
        <v>30</v>
      </c>
      <c r="JY463" s="418">
        <f t="shared" si="424"/>
        <v>30</v>
      </c>
      <c r="JZ463" s="418">
        <f t="shared" si="424"/>
        <v>29</v>
      </c>
      <c r="KA463" s="418">
        <f t="shared" si="424"/>
        <v>28</v>
      </c>
      <c r="KB463" s="418">
        <f t="shared" si="424"/>
        <v>30</v>
      </c>
      <c r="KC463" s="418">
        <f t="shared" si="424"/>
        <v>32</v>
      </c>
      <c r="KD463" s="418">
        <f t="shared" si="424"/>
        <v>35</v>
      </c>
      <c r="KE463" s="418">
        <f t="shared" si="424"/>
        <v>25</v>
      </c>
      <c r="KF463" s="418">
        <f t="shared" si="424"/>
        <v>28</v>
      </c>
      <c r="KG463" s="418">
        <f t="shared" si="424"/>
        <v>28</v>
      </c>
      <c r="KH463" s="418">
        <f t="shared" si="424"/>
        <v>23</v>
      </c>
      <c r="KI463" s="418">
        <f t="shared" si="424"/>
        <v>21</v>
      </c>
      <c r="KJ463" s="418">
        <f t="shared" si="424"/>
        <v>26</v>
      </c>
      <c r="KK463" s="418">
        <f t="shared" si="424"/>
        <v>28</v>
      </c>
      <c r="KL463" s="418">
        <f t="shared" si="424"/>
        <v>27</v>
      </c>
      <c r="KM463" s="418">
        <f t="shared" ref="KM463:MX463" si="425">SUM(KM439:KM462)</f>
        <v>22</v>
      </c>
      <c r="KN463" s="418">
        <f t="shared" si="425"/>
        <v>23</v>
      </c>
      <c r="KO463" s="418">
        <f t="shared" si="425"/>
        <v>26</v>
      </c>
      <c r="KP463" s="418">
        <f t="shared" si="425"/>
        <v>23</v>
      </c>
      <c r="KQ463" s="418">
        <f t="shared" si="425"/>
        <v>23</v>
      </c>
      <c r="KR463" s="418">
        <f t="shared" si="425"/>
        <v>23</v>
      </c>
      <c r="KS463" s="418">
        <f t="shared" si="425"/>
        <v>23</v>
      </c>
      <c r="KT463" s="418">
        <f t="shared" si="425"/>
        <v>28</v>
      </c>
      <c r="KU463" s="418">
        <f t="shared" si="425"/>
        <v>27</v>
      </c>
      <c r="KV463" s="418">
        <f t="shared" si="425"/>
        <v>26</v>
      </c>
      <c r="KW463" s="418">
        <f t="shared" si="425"/>
        <v>24</v>
      </c>
      <c r="KX463" s="418">
        <f t="shared" si="425"/>
        <v>25</v>
      </c>
      <c r="KY463" s="418">
        <f t="shared" si="425"/>
        <v>27</v>
      </c>
      <c r="KZ463" s="418">
        <f t="shared" si="425"/>
        <v>32</v>
      </c>
      <c r="LA463" s="418">
        <f t="shared" si="425"/>
        <v>32</v>
      </c>
      <c r="LB463" s="418">
        <f t="shared" si="425"/>
        <v>28</v>
      </c>
      <c r="LC463" s="418">
        <f t="shared" si="425"/>
        <v>29</v>
      </c>
      <c r="LD463" s="418">
        <f t="shared" si="425"/>
        <v>32</v>
      </c>
      <c r="LE463" s="418">
        <f t="shared" si="425"/>
        <v>31</v>
      </c>
      <c r="LF463" s="418">
        <f t="shared" si="425"/>
        <v>29</v>
      </c>
      <c r="LG463" s="418">
        <f t="shared" si="425"/>
        <v>29</v>
      </c>
      <c r="LH463" s="418">
        <f t="shared" si="425"/>
        <v>24</v>
      </c>
      <c r="LI463" s="418">
        <f t="shared" si="425"/>
        <v>27</v>
      </c>
      <c r="LJ463" s="418">
        <f t="shared" si="425"/>
        <v>19</v>
      </c>
      <c r="LK463" s="418">
        <f t="shared" si="425"/>
        <v>21</v>
      </c>
      <c r="LL463" s="418">
        <f t="shared" si="425"/>
        <v>27</v>
      </c>
      <c r="LM463" s="418">
        <f t="shared" si="425"/>
        <v>21</v>
      </c>
      <c r="LN463" s="418">
        <f t="shared" si="425"/>
        <v>21</v>
      </c>
      <c r="LO463" s="418">
        <f t="shared" si="425"/>
        <v>21</v>
      </c>
      <c r="LP463" s="418">
        <f t="shared" si="425"/>
        <v>21</v>
      </c>
      <c r="LQ463" s="418">
        <f t="shared" si="425"/>
        <v>18</v>
      </c>
      <c r="LR463" s="418">
        <f t="shared" si="425"/>
        <v>19</v>
      </c>
      <c r="LS463" s="418">
        <f t="shared" si="425"/>
        <v>20</v>
      </c>
      <c r="LT463" s="418">
        <f t="shared" si="425"/>
        <v>18</v>
      </c>
      <c r="LU463" s="418">
        <f t="shared" si="425"/>
        <v>17</v>
      </c>
      <c r="LV463" s="418">
        <f t="shared" si="425"/>
        <v>18</v>
      </c>
      <c r="LW463" s="418">
        <f t="shared" si="425"/>
        <v>18</v>
      </c>
      <c r="LX463" s="418">
        <f t="shared" si="425"/>
        <v>21</v>
      </c>
      <c r="LY463" s="418">
        <f t="shared" si="425"/>
        <v>18</v>
      </c>
      <c r="LZ463" s="418">
        <f t="shared" si="425"/>
        <v>17</v>
      </c>
      <c r="MA463" s="418">
        <f t="shared" si="425"/>
        <v>19</v>
      </c>
      <c r="MB463" s="418">
        <f t="shared" si="425"/>
        <v>17</v>
      </c>
      <c r="MC463" s="418">
        <f t="shared" si="425"/>
        <v>17</v>
      </c>
      <c r="MD463" s="418">
        <f t="shared" si="425"/>
        <v>17</v>
      </c>
      <c r="ME463" s="418">
        <f t="shared" si="425"/>
        <v>20</v>
      </c>
      <c r="MF463" s="418">
        <f t="shared" si="425"/>
        <v>19</v>
      </c>
      <c r="MG463" s="418">
        <f t="shared" si="425"/>
        <v>17</v>
      </c>
      <c r="MH463" s="418">
        <f t="shared" si="425"/>
        <v>15</v>
      </c>
      <c r="MI463" s="418">
        <f t="shared" si="425"/>
        <v>14</v>
      </c>
      <c r="MJ463" s="418">
        <f t="shared" si="425"/>
        <v>14</v>
      </c>
      <c r="MK463" s="418">
        <f t="shared" si="425"/>
        <v>18</v>
      </c>
      <c r="ML463" s="418">
        <f t="shared" si="425"/>
        <v>19</v>
      </c>
      <c r="MM463" s="418">
        <f t="shared" si="425"/>
        <v>16</v>
      </c>
      <c r="MN463" s="418">
        <f t="shared" si="425"/>
        <v>17</v>
      </c>
      <c r="MO463" s="418">
        <f t="shared" si="425"/>
        <v>15</v>
      </c>
      <c r="MP463" s="418">
        <f t="shared" ref="MP463" si="426">SUM(MP439:MP462)</f>
        <v>15</v>
      </c>
      <c r="MQ463" s="418">
        <f t="shared" si="425"/>
        <v>15</v>
      </c>
      <c r="MR463" s="418">
        <f t="shared" si="425"/>
        <v>15</v>
      </c>
      <c r="MS463" s="418">
        <f t="shared" si="425"/>
        <v>12</v>
      </c>
      <c r="MT463" s="418">
        <f t="shared" si="425"/>
        <v>11</v>
      </c>
      <c r="MU463" s="418">
        <f t="shared" si="425"/>
        <v>11</v>
      </c>
      <c r="MV463" s="418">
        <f t="shared" si="425"/>
        <v>9</v>
      </c>
      <c r="MW463" s="418">
        <f t="shared" si="425"/>
        <v>10</v>
      </c>
      <c r="MX463" s="418">
        <f t="shared" si="425"/>
        <v>9</v>
      </c>
      <c r="MY463" s="418">
        <f t="shared" ref="MY463:PJ463" si="427">SUM(MY439:MY462)</f>
        <v>10</v>
      </c>
      <c r="MZ463" s="418">
        <f t="shared" si="427"/>
        <v>10</v>
      </c>
      <c r="NA463" s="418">
        <f t="shared" si="427"/>
        <v>9</v>
      </c>
      <c r="NB463" s="418">
        <f t="shared" si="427"/>
        <v>12</v>
      </c>
      <c r="NC463" s="418">
        <f t="shared" si="427"/>
        <v>11</v>
      </c>
      <c r="ND463" s="418">
        <f t="shared" si="427"/>
        <v>13</v>
      </c>
      <c r="NE463" s="418">
        <f t="shared" si="427"/>
        <v>17</v>
      </c>
      <c r="NF463" s="418">
        <f t="shared" si="427"/>
        <v>17</v>
      </c>
      <c r="NG463" s="418">
        <f t="shared" si="427"/>
        <v>18</v>
      </c>
      <c r="NH463" s="418">
        <f t="shared" si="427"/>
        <v>16</v>
      </c>
      <c r="NI463" s="418">
        <f t="shared" si="427"/>
        <v>15</v>
      </c>
      <c r="NJ463" s="418">
        <f t="shared" si="427"/>
        <v>15</v>
      </c>
      <c r="NK463" s="418">
        <f t="shared" si="427"/>
        <v>14</v>
      </c>
      <c r="NL463" s="418">
        <f t="shared" si="427"/>
        <v>16</v>
      </c>
      <c r="NM463" s="418">
        <f t="shared" si="427"/>
        <v>16</v>
      </c>
      <c r="NN463" s="418">
        <f t="shared" si="427"/>
        <v>15</v>
      </c>
      <c r="NO463" s="418">
        <f t="shared" si="427"/>
        <v>16</v>
      </c>
      <c r="NP463" s="418">
        <f t="shared" si="427"/>
        <v>14</v>
      </c>
      <c r="NQ463" s="418">
        <f t="shared" si="427"/>
        <v>16</v>
      </c>
      <c r="NR463" s="418">
        <f t="shared" si="427"/>
        <v>18</v>
      </c>
      <c r="NS463" s="418">
        <f t="shared" si="427"/>
        <v>20</v>
      </c>
      <c r="NT463" s="418">
        <f t="shared" si="427"/>
        <v>19</v>
      </c>
      <c r="NU463" s="418">
        <f t="shared" si="427"/>
        <v>18</v>
      </c>
      <c r="NV463" s="418">
        <f t="shared" si="427"/>
        <v>17</v>
      </c>
      <c r="NW463" s="418">
        <f t="shared" si="427"/>
        <v>14</v>
      </c>
      <c r="NX463" s="418">
        <f t="shared" si="427"/>
        <v>16</v>
      </c>
      <c r="NY463" s="418">
        <f t="shared" si="427"/>
        <v>17</v>
      </c>
      <c r="NZ463" s="418">
        <f t="shared" si="427"/>
        <v>15</v>
      </c>
      <c r="OA463" s="418">
        <f t="shared" si="427"/>
        <v>15</v>
      </c>
      <c r="OB463" s="418">
        <f t="shared" si="427"/>
        <v>12</v>
      </c>
      <c r="OC463" s="418">
        <f t="shared" si="427"/>
        <v>15</v>
      </c>
      <c r="OD463" s="418">
        <f t="shared" si="427"/>
        <v>14</v>
      </c>
      <c r="OE463" s="418">
        <f t="shared" si="427"/>
        <v>14</v>
      </c>
      <c r="OF463" s="418">
        <f t="shared" si="427"/>
        <v>15</v>
      </c>
      <c r="OG463" s="418">
        <f t="shared" si="427"/>
        <v>15</v>
      </c>
      <c r="OH463" s="418">
        <f t="shared" si="427"/>
        <v>14</v>
      </c>
      <c r="OI463" s="418">
        <f t="shared" si="427"/>
        <v>14</v>
      </c>
      <c r="OJ463" s="418">
        <f t="shared" si="427"/>
        <v>13</v>
      </c>
      <c r="OK463" s="418">
        <f t="shared" si="427"/>
        <v>14</v>
      </c>
      <c r="OL463" s="418">
        <f t="shared" si="427"/>
        <v>18</v>
      </c>
      <c r="OM463" s="418">
        <f t="shared" si="427"/>
        <v>19</v>
      </c>
      <c r="ON463" s="418">
        <f t="shared" si="427"/>
        <v>17</v>
      </c>
      <c r="OO463" s="418">
        <f t="shared" si="427"/>
        <v>16</v>
      </c>
      <c r="OP463" s="418">
        <f t="shared" si="427"/>
        <v>16</v>
      </c>
      <c r="OQ463" s="418">
        <f t="shared" si="427"/>
        <v>16</v>
      </c>
      <c r="OR463" s="418">
        <f t="shared" si="427"/>
        <v>16</v>
      </c>
      <c r="OS463" s="418">
        <f t="shared" si="427"/>
        <v>15</v>
      </c>
      <c r="OT463" s="418">
        <f t="shared" si="427"/>
        <v>13</v>
      </c>
      <c r="OU463" s="418">
        <f t="shared" si="427"/>
        <v>12</v>
      </c>
      <c r="OV463" s="418">
        <f t="shared" si="427"/>
        <v>12</v>
      </c>
      <c r="OW463" s="418">
        <f t="shared" si="427"/>
        <v>11</v>
      </c>
      <c r="OX463" s="418">
        <f t="shared" si="427"/>
        <v>10</v>
      </c>
      <c r="OY463" s="418">
        <f t="shared" si="427"/>
        <v>9</v>
      </c>
      <c r="OZ463" s="418">
        <f t="shared" si="427"/>
        <v>9</v>
      </c>
      <c r="PA463" s="418">
        <f t="shared" si="427"/>
        <v>11</v>
      </c>
      <c r="PB463" s="418">
        <f t="shared" si="427"/>
        <v>12</v>
      </c>
      <c r="PC463" s="418">
        <f t="shared" si="427"/>
        <v>13</v>
      </c>
      <c r="PD463" s="418">
        <f t="shared" si="427"/>
        <v>8</v>
      </c>
      <c r="PE463" s="418">
        <f t="shared" si="427"/>
        <v>11</v>
      </c>
      <c r="PF463" s="418">
        <f t="shared" si="427"/>
        <v>9</v>
      </c>
      <c r="PG463" s="418">
        <f t="shared" si="427"/>
        <v>8</v>
      </c>
      <c r="PH463" s="418">
        <f t="shared" si="427"/>
        <v>7</v>
      </c>
      <c r="PI463" s="418">
        <f t="shared" si="427"/>
        <v>7</v>
      </c>
      <c r="PJ463" s="418">
        <f t="shared" si="427"/>
        <v>6</v>
      </c>
      <c r="PK463" s="418">
        <f t="shared" ref="PK463:PT463" si="428">SUM(PK439:PK462)</f>
        <v>6</v>
      </c>
      <c r="PL463" s="418">
        <f t="shared" si="428"/>
        <v>7</v>
      </c>
      <c r="PM463" s="418">
        <f t="shared" si="428"/>
        <v>7</v>
      </c>
      <c r="PN463" s="418">
        <f t="shared" si="428"/>
        <v>6</v>
      </c>
      <c r="PO463" s="418">
        <f t="shared" si="428"/>
        <v>4</v>
      </c>
      <c r="PP463" s="418">
        <f t="shared" si="428"/>
        <v>5</v>
      </c>
      <c r="PQ463" s="418">
        <f t="shared" si="428"/>
        <v>6</v>
      </c>
      <c r="PR463" s="418">
        <f t="shared" si="428"/>
        <v>4</v>
      </c>
      <c r="PS463" s="418">
        <f t="shared" si="428"/>
        <v>6</v>
      </c>
      <c r="PT463" s="418">
        <f t="shared" si="428"/>
        <v>5</v>
      </c>
      <c r="PU463" s="478">
        <f t="shared" ref="PU463:QA463" si="429">SUM(PU439:PU462)</f>
        <v>4</v>
      </c>
      <c r="PV463" s="478">
        <f t="shared" si="429"/>
        <v>3</v>
      </c>
      <c r="PW463" s="478">
        <f t="shared" si="429"/>
        <v>4</v>
      </c>
      <c r="PX463" s="478">
        <f t="shared" si="429"/>
        <v>5</v>
      </c>
      <c r="PY463" s="478">
        <f t="shared" si="429"/>
        <v>6</v>
      </c>
      <c r="PZ463" s="478">
        <f t="shared" si="429"/>
        <v>7</v>
      </c>
      <c r="QA463" s="478">
        <f t="shared" si="429"/>
        <v>4</v>
      </c>
      <c r="QB463" s="478">
        <f>SUM(QB439:QB462)</f>
        <v>5</v>
      </c>
      <c r="QC463" s="478">
        <f>SUM(QC439:QC462)</f>
        <v>5</v>
      </c>
      <c r="QD463" s="478">
        <f>SUM(QD442:QD462)</f>
        <v>5</v>
      </c>
      <c r="QE463" s="478">
        <f>SUM(QE439:QE462)</f>
        <v>5</v>
      </c>
      <c r="QF463">
        <v>6</v>
      </c>
      <c r="QG463">
        <f>SUM(QG439:QG462)</f>
        <v>7</v>
      </c>
      <c r="QH463">
        <f>SUM(QH439:QH462)</f>
        <v>7</v>
      </c>
      <c r="QI463">
        <v>10</v>
      </c>
      <c r="QJ463">
        <v>10</v>
      </c>
      <c r="QK463">
        <v>7</v>
      </c>
      <c r="QL463">
        <v>6</v>
      </c>
      <c r="QM463">
        <v>7</v>
      </c>
      <c r="QN463">
        <v>5</v>
      </c>
      <c r="QO463">
        <f>SUM(QO439:QO462)</f>
        <v>4</v>
      </c>
      <c r="QP463">
        <v>5</v>
      </c>
      <c r="QQ463">
        <v>4</v>
      </c>
      <c r="QR463">
        <v>4</v>
      </c>
    </row>
    <row r="464" spans="1:460" s="144" customFormat="1" x14ac:dyDescent="0.2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60" s="144" customFormat="1" x14ac:dyDescent="0.2">
      <c r="A465" s="1"/>
      <c r="B465" s="53" t="s">
        <v>118</v>
      </c>
      <c r="C465" s="173"/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60" x14ac:dyDescent="0.2">
      <c r="A466" s="55"/>
      <c r="B466" s="1">
        <v>1</v>
      </c>
      <c r="C466" s="166">
        <f t="shared" ref="C466:C489" ca="1" si="430">OFFSET($F$465,$B466,$E$4)</f>
        <v>19</v>
      </c>
      <c r="D466" s="167">
        <f ca="1">IF(C7&gt;0,C466/C7,0)</f>
        <v>5.7926829268292686E-2</v>
      </c>
      <c r="E466" s="188">
        <f ca="1">RANK(D466,$D$466:$D$489,1)</f>
        <v>3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431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  <c r="OU466">
        <v>32</v>
      </c>
      <c r="OV466">
        <v>34</v>
      </c>
      <c r="OW466">
        <v>32</v>
      </c>
      <c r="OX466">
        <v>31</v>
      </c>
      <c r="OY466" s="341">
        <f>SUM(OX466+OZ466)/2</f>
        <v>31.5</v>
      </c>
      <c r="OZ466" s="471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341">
        <f t="shared" ref="PG466:PG489" si="432">SUM(PF466+PH466)/2</f>
        <v>23.5</v>
      </c>
      <c r="PH466">
        <v>24</v>
      </c>
      <c r="PI466">
        <v>25</v>
      </c>
      <c r="PJ466" s="341">
        <f t="shared" ref="PJ466:PJ489" si="433">SUM(PI466+PK466)/2</f>
        <v>25</v>
      </c>
      <c r="PK466" s="471">
        <v>25</v>
      </c>
      <c r="PL466">
        <v>27</v>
      </c>
      <c r="PM466" s="471">
        <v>26</v>
      </c>
      <c r="PN466">
        <v>25</v>
      </c>
      <c r="PO466" s="473">
        <v>27</v>
      </c>
      <c r="PP466">
        <v>27</v>
      </c>
      <c r="PQ466">
        <v>28</v>
      </c>
      <c r="PR466">
        <v>27</v>
      </c>
      <c r="PS466">
        <v>26</v>
      </c>
      <c r="PT466">
        <v>25</v>
      </c>
      <c r="PU466">
        <v>25</v>
      </c>
      <c r="PV466">
        <v>24</v>
      </c>
      <c r="PW466">
        <v>23</v>
      </c>
      <c r="PX466">
        <v>25</v>
      </c>
      <c r="PY466">
        <v>24</v>
      </c>
      <c r="PZ466">
        <v>20</v>
      </c>
      <c r="QA466">
        <v>19</v>
      </c>
      <c r="QB466">
        <v>17</v>
      </c>
      <c r="QC466">
        <v>17</v>
      </c>
      <c r="QD466">
        <v>17</v>
      </c>
      <c r="QE466">
        <v>19</v>
      </c>
      <c r="QF466">
        <v>19</v>
      </c>
      <c r="QG466">
        <v>18</v>
      </c>
      <c r="QH466">
        <v>19</v>
      </c>
      <c r="QI466">
        <v>21</v>
      </c>
      <c r="QJ466">
        <v>23</v>
      </c>
      <c r="QK466">
        <v>24</v>
      </c>
      <c r="QL466">
        <v>23</v>
      </c>
      <c r="QM466">
        <v>18</v>
      </c>
      <c r="QN466">
        <v>16</v>
      </c>
      <c r="QO466">
        <v>19</v>
      </c>
      <c r="QP466">
        <v>20</v>
      </c>
      <c r="QQ466">
        <v>19</v>
      </c>
      <c r="QR466">
        <v>19</v>
      </c>
    </row>
    <row r="467" spans="1:460" x14ac:dyDescent="0.2">
      <c r="B467" s="1">
        <v>2</v>
      </c>
      <c r="C467" s="166">
        <f t="shared" ca="1" si="430"/>
        <v>33</v>
      </c>
      <c r="D467" s="167">
        <f t="shared" ref="D467:D490" ca="1" si="434">IF(C8&gt;0,C467/C8,0)</f>
        <v>0.32673267326732675</v>
      </c>
      <c r="E467" s="188">
        <f t="shared" ref="E467:E489" ca="1" si="435">RANK(D467,$D$466:$D$489,1)</f>
        <v>24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431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436">(JB467+JD467)/2</f>
        <v>19</v>
      </c>
      <c r="JD467">
        <v>20</v>
      </c>
      <c r="JE467">
        <v>20</v>
      </c>
      <c r="JF467" s="362">
        <f t="shared" ref="JF467:JF489" si="437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438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439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  <c r="OU467">
        <v>30</v>
      </c>
      <c r="OV467">
        <v>27</v>
      </c>
      <c r="OW467">
        <v>26</v>
      </c>
      <c r="OX467">
        <v>28</v>
      </c>
      <c r="OY467" s="341">
        <f t="shared" ref="OY467:OY489" si="440">SUM(OX467+OZ467)/2</f>
        <v>26</v>
      </c>
      <c r="OZ467" s="471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341">
        <f t="shared" si="432"/>
        <v>30</v>
      </c>
      <c r="PH467">
        <v>33</v>
      </c>
      <c r="PI467">
        <v>31</v>
      </c>
      <c r="PJ467" s="341">
        <f t="shared" si="433"/>
        <v>32.5</v>
      </c>
      <c r="PK467" s="471">
        <v>34</v>
      </c>
      <c r="PL467">
        <v>35</v>
      </c>
      <c r="PM467" s="471">
        <v>29</v>
      </c>
      <c r="PN467">
        <v>31</v>
      </c>
      <c r="PO467" s="473">
        <v>32</v>
      </c>
      <c r="PP467">
        <v>36</v>
      </c>
      <c r="PQ467">
        <v>33</v>
      </c>
      <c r="PR467">
        <v>34</v>
      </c>
      <c r="PS467">
        <v>31</v>
      </c>
      <c r="PT467">
        <v>34</v>
      </c>
      <c r="PU467">
        <v>34</v>
      </c>
      <c r="PV467">
        <v>31</v>
      </c>
      <c r="PW467">
        <v>31</v>
      </c>
      <c r="PX467">
        <v>31</v>
      </c>
      <c r="PY467">
        <v>33</v>
      </c>
      <c r="PZ467">
        <v>29</v>
      </c>
      <c r="QA467">
        <v>27</v>
      </c>
      <c r="QB467">
        <v>26</v>
      </c>
      <c r="QC467">
        <v>29</v>
      </c>
      <c r="QD467">
        <v>31</v>
      </c>
      <c r="QE467">
        <v>31</v>
      </c>
      <c r="QF467">
        <v>32</v>
      </c>
      <c r="QG467">
        <v>28</v>
      </c>
      <c r="QH467">
        <v>27</v>
      </c>
      <c r="QI467">
        <v>21</v>
      </c>
      <c r="QJ467">
        <v>24</v>
      </c>
      <c r="QK467">
        <v>26</v>
      </c>
      <c r="QL467">
        <v>25</v>
      </c>
      <c r="QM467">
        <v>23</v>
      </c>
      <c r="QN467">
        <v>24</v>
      </c>
      <c r="QO467">
        <v>25</v>
      </c>
      <c r="QP467">
        <v>26</v>
      </c>
      <c r="QQ467">
        <v>33</v>
      </c>
      <c r="QR467">
        <v>33</v>
      </c>
    </row>
    <row r="468" spans="1:460" x14ac:dyDescent="0.2">
      <c r="A468" s="55"/>
      <c r="B468" s="1">
        <v>3</v>
      </c>
      <c r="C468" s="166">
        <f t="shared" ca="1" si="430"/>
        <v>15</v>
      </c>
      <c r="D468" s="167">
        <f t="shared" ca="1" si="434"/>
        <v>0.26315789473684209</v>
      </c>
      <c r="E468" s="188">
        <f t="shared" ca="1" si="435"/>
        <v>23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431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436"/>
        <v>87</v>
      </c>
      <c r="JD468">
        <v>87</v>
      </c>
      <c r="JE468">
        <v>119</v>
      </c>
      <c r="JF468" s="362">
        <f t="shared" si="437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438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439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  <c r="OU468">
        <v>13</v>
      </c>
      <c r="OV468">
        <v>14</v>
      </c>
      <c r="OW468">
        <v>15</v>
      </c>
      <c r="OX468">
        <v>17</v>
      </c>
      <c r="OY468" s="341">
        <f t="shared" si="440"/>
        <v>15.5</v>
      </c>
      <c r="OZ468" s="471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341">
        <f t="shared" si="432"/>
        <v>12</v>
      </c>
      <c r="PH468">
        <v>12</v>
      </c>
      <c r="PI468">
        <v>12</v>
      </c>
      <c r="PJ468" s="341">
        <f t="shared" si="433"/>
        <v>12</v>
      </c>
      <c r="PK468" s="471">
        <v>12</v>
      </c>
      <c r="PL468">
        <v>13</v>
      </c>
      <c r="PM468" s="471">
        <v>11</v>
      </c>
      <c r="PN468">
        <v>12</v>
      </c>
      <c r="PO468" s="473">
        <v>12</v>
      </c>
      <c r="PP468">
        <v>14</v>
      </c>
      <c r="PQ468">
        <v>15</v>
      </c>
      <c r="PR468">
        <v>14</v>
      </c>
      <c r="PS468">
        <v>16</v>
      </c>
      <c r="PT468">
        <v>16</v>
      </c>
      <c r="PU468">
        <v>14</v>
      </c>
      <c r="PV468">
        <v>15</v>
      </c>
      <c r="PW468">
        <v>16</v>
      </c>
      <c r="PX468">
        <v>17</v>
      </c>
      <c r="PY468">
        <v>17</v>
      </c>
      <c r="PZ468">
        <v>17</v>
      </c>
      <c r="QA468">
        <v>17</v>
      </c>
      <c r="QB468">
        <v>17</v>
      </c>
      <c r="QC468">
        <v>18</v>
      </c>
      <c r="QD468">
        <v>18</v>
      </c>
      <c r="QE468">
        <v>17</v>
      </c>
      <c r="QF468">
        <v>17</v>
      </c>
      <c r="QG468">
        <v>18</v>
      </c>
      <c r="QH468">
        <v>20</v>
      </c>
      <c r="QI468">
        <v>19</v>
      </c>
      <c r="QJ468">
        <v>19</v>
      </c>
      <c r="QK468">
        <v>19</v>
      </c>
      <c r="QL468">
        <v>20</v>
      </c>
      <c r="QM468">
        <v>18</v>
      </c>
      <c r="QN468">
        <v>17</v>
      </c>
      <c r="QO468">
        <v>17</v>
      </c>
      <c r="QP468">
        <v>18</v>
      </c>
      <c r="QQ468">
        <v>14</v>
      </c>
      <c r="QR468">
        <v>15</v>
      </c>
    </row>
    <row r="469" spans="1:460" x14ac:dyDescent="0.2">
      <c r="B469" s="1">
        <v>4</v>
      </c>
      <c r="C469" s="166">
        <f t="shared" ca="1" si="430"/>
        <v>12</v>
      </c>
      <c r="D469" s="167">
        <f t="shared" ca="1" si="434"/>
        <v>8.5714285714285715E-2</v>
      </c>
      <c r="E469" s="188">
        <f t="shared" ca="1" si="435"/>
        <v>7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431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436"/>
        <v>26</v>
      </c>
      <c r="JD469">
        <v>26</v>
      </c>
      <c r="JE469">
        <v>28</v>
      </c>
      <c r="JF469" s="362">
        <f t="shared" si="437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438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439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  <c r="OU469">
        <v>14</v>
      </c>
      <c r="OV469">
        <v>14</v>
      </c>
      <c r="OW469">
        <v>17</v>
      </c>
      <c r="OX469">
        <v>15</v>
      </c>
      <c r="OY469" s="341">
        <f t="shared" si="440"/>
        <v>15.5</v>
      </c>
      <c r="OZ469" s="471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341">
        <f t="shared" si="432"/>
        <v>18</v>
      </c>
      <c r="PH469">
        <v>17</v>
      </c>
      <c r="PI469">
        <v>15</v>
      </c>
      <c r="PJ469" s="341">
        <f t="shared" si="433"/>
        <v>14.5</v>
      </c>
      <c r="PK469" s="471">
        <v>14</v>
      </c>
      <c r="PL469">
        <v>15</v>
      </c>
      <c r="PM469" s="471">
        <v>14</v>
      </c>
      <c r="PN469">
        <v>14</v>
      </c>
      <c r="PO469" s="473">
        <v>15</v>
      </c>
      <c r="PP469">
        <v>17</v>
      </c>
      <c r="PQ469">
        <v>18</v>
      </c>
      <c r="PR469">
        <v>17</v>
      </c>
      <c r="PS469">
        <v>17</v>
      </c>
      <c r="PT469">
        <v>17</v>
      </c>
      <c r="PU469">
        <v>17</v>
      </c>
      <c r="PV469">
        <v>18</v>
      </c>
      <c r="PW469">
        <v>20</v>
      </c>
      <c r="PX469">
        <v>20</v>
      </c>
      <c r="PY469">
        <v>18</v>
      </c>
      <c r="PZ469">
        <v>17</v>
      </c>
      <c r="QA469">
        <v>18</v>
      </c>
      <c r="QB469">
        <v>19</v>
      </c>
      <c r="QC469">
        <v>19</v>
      </c>
      <c r="QD469">
        <v>18</v>
      </c>
      <c r="QE469">
        <v>16</v>
      </c>
      <c r="QF469">
        <v>11</v>
      </c>
      <c r="QG469">
        <v>12</v>
      </c>
      <c r="QH469">
        <v>14</v>
      </c>
      <c r="QI469">
        <v>14</v>
      </c>
      <c r="QJ469">
        <v>13</v>
      </c>
      <c r="QK469">
        <v>15</v>
      </c>
      <c r="QL469">
        <v>15</v>
      </c>
      <c r="QM469">
        <v>14</v>
      </c>
      <c r="QN469">
        <v>14</v>
      </c>
      <c r="QO469">
        <v>12</v>
      </c>
      <c r="QP469">
        <v>13</v>
      </c>
      <c r="QQ469">
        <v>12</v>
      </c>
      <c r="QR469">
        <v>12</v>
      </c>
    </row>
    <row r="470" spans="1:460" s="144" customFormat="1" x14ac:dyDescent="0.2">
      <c r="A470" s="55"/>
      <c r="B470" s="318">
        <v>5</v>
      </c>
      <c r="C470" s="319">
        <f t="shared" ca="1" si="430"/>
        <v>44</v>
      </c>
      <c r="D470" s="320">
        <f t="shared" ca="1" si="434"/>
        <v>0.13414634146341464</v>
      </c>
      <c r="E470" s="188">
        <f t="shared" ca="1" si="435"/>
        <v>14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431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436"/>
        <v>42</v>
      </c>
      <c r="JD470" s="144">
        <v>41</v>
      </c>
      <c r="JE470" s="144">
        <v>43</v>
      </c>
      <c r="JF470" s="362">
        <f t="shared" si="437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438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439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  <c r="OU470" s="144">
        <v>44</v>
      </c>
      <c r="OV470" s="144">
        <v>42</v>
      </c>
      <c r="OW470" s="144">
        <v>44</v>
      </c>
      <c r="OX470" s="144">
        <v>41</v>
      </c>
      <c r="OY470" s="341">
        <f t="shared" si="440"/>
        <v>37</v>
      </c>
      <c r="OZ470" s="471">
        <v>33</v>
      </c>
      <c r="PA470" s="144">
        <v>38</v>
      </c>
      <c r="PB470" s="144">
        <v>39</v>
      </c>
      <c r="PC470" s="144">
        <v>42</v>
      </c>
      <c r="PD470" s="144">
        <v>39</v>
      </c>
      <c r="PE470" s="144">
        <v>40</v>
      </c>
      <c r="PF470" s="144">
        <v>39</v>
      </c>
      <c r="PG470" s="341">
        <f t="shared" si="432"/>
        <v>38</v>
      </c>
      <c r="PH470" s="144">
        <v>37</v>
      </c>
      <c r="PI470" s="144">
        <v>36</v>
      </c>
      <c r="PJ470" s="341">
        <f t="shared" si="433"/>
        <v>38.5</v>
      </c>
      <c r="PK470" s="471">
        <v>41</v>
      </c>
      <c r="PL470" s="144">
        <v>37</v>
      </c>
      <c r="PM470" s="471">
        <v>33</v>
      </c>
      <c r="PN470" s="144">
        <v>37</v>
      </c>
      <c r="PO470" s="473">
        <v>36</v>
      </c>
      <c r="PP470" s="144">
        <v>35</v>
      </c>
      <c r="PQ470" s="144">
        <v>33</v>
      </c>
      <c r="PR470" s="144">
        <v>34</v>
      </c>
      <c r="PS470" s="144">
        <v>35</v>
      </c>
      <c r="PT470" s="144">
        <v>37</v>
      </c>
      <c r="PU470" s="144">
        <v>36</v>
      </c>
      <c r="PV470" s="144">
        <v>32</v>
      </c>
      <c r="PW470" s="144">
        <v>33</v>
      </c>
      <c r="PX470" s="144">
        <v>33</v>
      </c>
      <c r="PY470" s="144">
        <v>37</v>
      </c>
      <c r="PZ470" s="144">
        <v>35</v>
      </c>
      <c r="QA470" s="144">
        <v>43</v>
      </c>
      <c r="QB470" s="144">
        <v>44</v>
      </c>
      <c r="QC470" s="144">
        <v>43</v>
      </c>
      <c r="QD470" s="144">
        <v>42</v>
      </c>
      <c r="QE470" s="144">
        <v>45</v>
      </c>
      <c r="QF470" s="144">
        <v>46</v>
      </c>
      <c r="QG470" s="144">
        <v>42</v>
      </c>
      <c r="QH470" s="144">
        <v>42</v>
      </c>
      <c r="QI470" s="144">
        <v>42</v>
      </c>
      <c r="QJ470" s="144">
        <v>48</v>
      </c>
      <c r="QK470" s="144">
        <v>46</v>
      </c>
      <c r="QL470" s="144">
        <v>45</v>
      </c>
      <c r="QM470" s="144">
        <v>44</v>
      </c>
      <c r="QN470" s="144">
        <v>44</v>
      </c>
      <c r="QO470" s="144">
        <v>45</v>
      </c>
      <c r="QP470" s="144">
        <v>43</v>
      </c>
      <c r="QQ470" s="144">
        <v>42</v>
      </c>
      <c r="QR470" s="144">
        <v>44</v>
      </c>
    </row>
    <row r="471" spans="1:460" s="144" customFormat="1" x14ac:dyDescent="0.2">
      <c r="A471" s="318"/>
      <c r="B471" s="318">
        <v>6</v>
      </c>
      <c r="C471" s="319">
        <f t="shared" ca="1" si="430"/>
        <v>5</v>
      </c>
      <c r="D471" s="320">
        <f t="shared" ca="1" si="434"/>
        <v>0.1111111111111111</v>
      </c>
      <c r="E471" s="188">
        <f t="shared" ca="1" si="435"/>
        <v>11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431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436"/>
        <v>13.5</v>
      </c>
      <c r="JD471" s="144">
        <v>14</v>
      </c>
      <c r="JE471" s="144">
        <v>15</v>
      </c>
      <c r="JF471" s="362">
        <f t="shared" si="437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438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439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  <c r="OU471" s="144">
        <v>8</v>
      </c>
      <c r="OV471" s="144">
        <v>9</v>
      </c>
      <c r="OW471" s="144">
        <v>9</v>
      </c>
      <c r="OX471" s="144">
        <v>9</v>
      </c>
      <c r="OY471" s="341">
        <f t="shared" si="440"/>
        <v>9</v>
      </c>
      <c r="OZ471" s="471">
        <v>9</v>
      </c>
      <c r="PA471" s="144">
        <v>9</v>
      </c>
      <c r="PB471" s="144">
        <v>10</v>
      </c>
      <c r="PC471" s="144">
        <v>10</v>
      </c>
      <c r="PD471" s="144">
        <v>11</v>
      </c>
      <c r="PE471" s="144">
        <v>10</v>
      </c>
      <c r="PF471" s="144">
        <v>10</v>
      </c>
      <c r="PG471" s="341">
        <f t="shared" si="432"/>
        <v>9.5</v>
      </c>
      <c r="PH471" s="144">
        <v>9</v>
      </c>
      <c r="PI471" s="144">
        <v>9</v>
      </c>
      <c r="PJ471" s="341">
        <f t="shared" si="433"/>
        <v>7</v>
      </c>
      <c r="PK471" s="471">
        <v>5</v>
      </c>
      <c r="PL471" s="144">
        <v>6</v>
      </c>
      <c r="PM471" s="471">
        <v>5</v>
      </c>
      <c r="PN471" s="144">
        <v>6</v>
      </c>
      <c r="PO471" s="473">
        <v>6</v>
      </c>
      <c r="PP471" s="144">
        <v>5</v>
      </c>
      <c r="PQ471" s="144">
        <v>5</v>
      </c>
      <c r="PR471" s="144">
        <v>5</v>
      </c>
      <c r="PS471" s="144">
        <v>5</v>
      </c>
      <c r="PT471" s="144">
        <v>5</v>
      </c>
      <c r="PU471" s="144">
        <v>6</v>
      </c>
      <c r="PV471" s="144">
        <v>5</v>
      </c>
      <c r="PW471" s="144">
        <v>3</v>
      </c>
      <c r="PX471" s="144">
        <v>3</v>
      </c>
      <c r="PY471" s="144">
        <v>2</v>
      </c>
      <c r="PZ471" s="144">
        <v>2</v>
      </c>
      <c r="QA471" s="144">
        <v>2</v>
      </c>
      <c r="QB471" s="144">
        <v>2</v>
      </c>
      <c r="QC471" s="144">
        <v>2</v>
      </c>
      <c r="QD471" s="144">
        <v>2</v>
      </c>
      <c r="QE471" s="144">
        <v>3</v>
      </c>
      <c r="QF471" s="144">
        <v>5</v>
      </c>
      <c r="QG471" s="144">
        <v>5</v>
      </c>
      <c r="QH471" s="144">
        <v>5</v>
      </c>
      <c r="QI471" s="144">
        <v>4</v>
      </c>
      <c r="QJ471" s="144">
        <v>4</v>
      </c>
      <c r="QK471" s="144">
        <v>6</v>
      </c>
      <c r="QL471" s="144">
        <v>6</v>
      </c>
      <c r="QM471" s="144">
        <v>6</v>
      </c>
      <c r="QN471" s="144">
        <v>6</v>
      </c>
      <c r="QO471" s="144">
        <v>6</v>
      </c>
      <c r="QP471" s="144">
        <v>6</v>
      </c>
      <c r="QQ471" s="144">
        <v>5</v>
      </c>
      <c r="QR471" s="144">
        <v>5</v>
      </c>
    </row>
    <row r="472" spans="1:460" s="144" customFormat="1" x14ac:dyDescent="0.2">
      <c r="A472" s="55"/>
      <c r="B472" s="318">
        <v>7</v>
      </c>
      <c r="C472" s="319">
        <f t="shared" ca="1" si="430"/>
        <v>15</v>
      </c>
      <c r="D472" s="320">
        <f t="shared" ca="1" si="434"/>
        <v>0.17857142857142858</v>
      </c>
      <c r="E472" s="188">
        <f t="shared" ca="1" si="435"/>
        <v>17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431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436"/>
        <v>19</v>
      </c>
      <c r="JD472" s="144">
        <v>19</v>
      </c>
      <c r="JE472" s="144">
        <v>22</v>
      </c>
      <c r="JF472" s="362">
        <f t="shared" si="437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438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439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  <c r="OU472" s="144">
        <v>15</v>
      </c>
      <c r="OV472" s="144">
        <v>16</v>
      </c>
      <c r="OW472" s="144">
        <v>16</v>
      </c>
      <c r="OX472" s="144">
        <v>15</v>
      </c>
      <c r="OY472" s="341">
        <f t="shared" si="440"/>
        <v>14</v>
      </c>
      <c r="OZ472" s="471">
        <v>13</v>
      </c>
      <c r="PA472" s="144">
        <v>13</v>
      </c>
      <c r="PB472" s="144">
        <v>13</v>
      </c>
      <c r="PC472" s="144">
        <v>13</v>
      </c>
      <c r="PD472" s="144">
        <v>16</v>
      </c>
      <c r="PE472" s="144">
        <v>17</v>
      </c>
      <c r="PF472" s="144">
        <v>17</v>
      </c>
      <c r="PG472" s="341">
        <f t="shared" si="432"/>
        <v>18.5</v>
      </c>
      <c r="PH472" s="144">
        <v>20</v>
      </c>
      <c r="PI472" s="144">
        <v>16</v>
      </c>
      <c r="PJ472" s="341">
        <f t="shared" si="433"/>
        <v>15.5</v>
      </c>
      <c r="PK472" s="471">
        <v>15</v>
      </c>
      <c r="PL472" s="144">
        <v>16</v>
      </c>
      <c r="PM472" s="471">
        <v>17</v>
      </c>
      <c r="PN472" s="144">
        <v>14</v>
      </c>
      <c r="PO472" s="473">
        <v>14</v>
      </c>
      <c r="PP472" s="144">
        <v>13</v>
      </c>
      <c r="PQ472" s="144">
        <v>13</v>
      </c>
      <c r="PR472" s="144">
        <v>13</v>
      </c>
      <c r="PS472" s="144">
        <v>14</v>
      </c>
      <c r="PT472" s="144">
        <v>15</v>
      </c>
      <c r="PU472" s="144">
        <v>14</v>
      </c>
      <c r="PV472" s="144">
        <v>14</v>
      </c>
      <c r="PW472" s="144">
        <v>14</v>
      </c>
      <c r="PX472" s="144">
        <v>14</v>
      </c>
      <c r="PY472" s="144">
        <v>14</v>
      </c>
      <c r="PZ472" s="144">
        <v>13</v>
      </c>
      <c r="QA472" s="144">
        <v>13</v>
      </c>
      <c r="QB472" s="144">
        <v>13</v>
      </c>
      <c r="QC472" s="144">
        <v>14</v>
      </c>
      <c r="QD472" s="144">
        <v>15</v>
      </c>
      <c r="QE472" s="144">
        <v>18</v>
      </c>
      <c r="QF472" s="144">
        <v>17</v>
      </c>
      <c r="QG472" s="144">
        <v>17</v>
      </c>
      <c r="QH472" s="144">
        <v>18</v>
      </c>
      <c r="QI472" s="144">
        <v>18</v>
      </c>
      <c r="QJ472" s="144">
        <v>18</v>
      </c>
      <c r="QK472" s="144">
        <v>17</v>
      </c>
      <c r="QL472" s="144">
        <v>18</v>
      </c>
      <c r="QM472" s="144">
        <v>18</v>
      </c>
      <c r="QN472" s="144">
        <v>17</v>
      </c>
      <c r="QO472" s="144">
        <v>16</v>
      </c>
      <c r="QP472" s="144">
        <v>17</v>
      </c>
      <c r="QQ472" s="144">
        <v>17</v>
      </c>
      <c r="QR472" s="144">
        <v>15</v>
      </c>
    </row>
    <row r="473" spans="1:460" s="144" customFormat="1" x14ac:dyDescent="0.2">
      <c r="A473" s="318"/>
      <c r="B473" s="318">
        <v>8</v>
      </c>
      <c r="C473" s="319">
        <f t="shared" ca="1" si="430"/>
        <v>121</v>
      </c>
      <c r="D473" s="320">
        <f t="shared" ca="1" si="434"/>
        <v>0.11874386653581943</v>
      </c>
      <c r="E473" s="188">
        <f t="shared" ca="1" si="435"/>
        <v>12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431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436"/>
        <v>201</v>
      </c>
      <c r="JD473" s="144">
        <v>205</v>
      </c>
      <c r="JE473" s="144">
        <v>224</v>
      </c>
      <c r="JF473" s="362">
        <f t="shared" si="437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438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439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  <c r="OU473" s="144">
        <v>181</v>
      </c>
      <c r="OV473" s="144">
        <v>182</v>
      </c>
      <c r="OW473" s="144">
        <v>179</v>
      </c>
      <c r="OX473" s="144">
        <v>181</v>
      </c>
      <c r="OY473" s="341">
        <f t="shared" si="440"/>
        <v>189.5</v>
      </c>
      <c r="OZ473" s="471">
        <v>198</v>
      </c>
      <c r="PA473" s="144">
        <v>191</v>
      </c>
      <c r="PB473" s="144">
        <v>191</v>
      </c>
      <c r="PC473" s="144">
        <v>184</v>
      </c>
      <c r="PD473" s="144">
        <v>181</v>
      </c>
      <c r="PE473" s="144">
        <v>166</v>
      </c>
      <c r="PF473" s="144">
        <v>170</v>
      </c>
      <c r="PG473" s="341">
        <f t="shared" si="432"/>
        <v>174</v>
      </c>
      <c r="PH473" s="144">
        <v>178</v>
      </c>
      <c r="PI473" s="144">
        <v>171</v>
      </c>
      <c r="PJ473" s="341">
        <f t="shared" si="433"/>
        <v>170</v>
      </c>
      <c r="PK473" s="471">
        <v>169</v>
      </c>
      <c r="PL473" s="144">
        <v>171</v>
      </c>
      <c r="PM473" s="471">
        <v>159</v>
      </c>
      <c r="PN473" s="144">
        <v>163</v>
      </c>
      <c r="PO473" s="473">
        <v>168</v>
      </c>
      <c r="PP473" s="144">
        <v>175</v>
      </c>
      <c r="PQ473" s="144">
        <v>165</v>
      </c>
      <c r="PR473" s="144">
        <v>150</v>
      </c>
      <c r="PS473" s="144">
        <v>153</v>
      </c>
      <c r="PT473" s="144">
        <v>157</v>
      </c>
      <c r="PU473" s="144">
        <v>158</v>
      </c>
      <c r="PV473" s="144">
        <v>155</v>
      </c>
      <c r="PW473" s="144">
        <v>160</v>
      </c>
      <c r="PX473" s="144">
        <v>163</v>
      </c>
      <c r="PY473" s="144">
        <v>163</v>
      </c>
      <c r="PZ473" s="144">
        <v>160</v>
      </c>
      <c r="QA473" s="144">
        <v>153</v>
      </c>
      <c r="QB473" s="144">
        <v>154</v>
      </c>
      <c r="QC473" s="144">
        <v>150</v>
      </c>
      <c r="QD473" s="144">
        <v>144</v>
      </c>
      <c r="QE473" s="144">
        <v>138</v>
      </c>
      <c r="QF473" s="144">
        <v>137</v>
      </c>
      <c r="QG473" s="144">
        <v>144</v>
      </c>
      <c r="QH473" s="144">
        <v>147</v>
      </c>
      <c r="QI473" s="144">
        <v>143</v>
      </c>
      <c r="QJ473" s="144">
        <v>140</v>
      </c>
      <c r="QK473" s="144">
        <v>134</v>
      </c>
      <c r="QL473" s="144">
        <v>136</v>
      </c>
      <c r="QM473" s="144">
        <v>133</v>
      </c>
      <c r="QN473" s="144">
        <v>134</v>
      </c>
      <c r="QO473" s="144">
        <v>135</v>
      </c>
      <c r="QP473" s="144">
        <v>132</v>
      </c>
      <c r="QQ473" s="144">
        <v>120</v>
      </c>
      <c r="QR473" s="144">
        <v>121</v>
      </c>
    </row>
    <row r="474" spans="1:460" s="144" customFormat="1" x14ac:dyDescent="0.2">
      <c r="A474" s="55"/>
      <c r="B474" s="318">
        <v>9</v>
      </c>
      <c r="C474" s="319">
        <f t="shared" ca="1" si="430"/>
        <v>10</v>
      </c>
      <c r="D474" s="320">
        <f t="shared" ca="1" si="434"/>
        <v>5.4945054945054944E-2</v>
      </c>
      <c r="E474" s="188">
        <f t="shared" ca="1" si="435"/>
        <v>2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431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436"/>
        <v>6</v>
      </c>
      <c r="JD474" s="144">
        <v>6</v>
      </c>
      <c r="JE474" s="144">
        <v>7</v>
      </c>
      <c r="JF474" s="362">
        <f t="shared" si="437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438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439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  <c r="OU474" s="144">
        <v>13</v>
      </c>
      <c r="OV474" s="144">
        <v>13</v>
      </c>
      <c r="OW474" s="144">
        <v>14</v>
      </c>
      <c r="OX474" s="144">
        <v>12</v>
      </c>
      <c r="OY474" s="341">
        <f t="shared" si="440"/>
        <v>11.5</v>
      </c>
      <c r="OZ474" s="471">
        <v>11</v>
      </c>
      <c r="PA474" s="144">
        <v>10</v>
      </c>
      <c r="PB474" s="144">
        <v>10</v>
      </c>
      <c r="PC474" s="144">
        <v>10</v>
      </c>
      <c r="PD474" s="144">
        <v>8</v>
      </c>
      <c r="PE474" s="144">
        <v>8</v>
      </c>
      <c r="PF474" s="144">
        <v>9</v>
      </c>
      <c r="PG474" s="341">
        <f t="shared" si="432"/>
        <v>9</v>
      </c>
      <c r="PH474" s="144">
        <v>9</v>
      </c>
      <c r="PI474" s="144">
        <v>9</v>
      </c>
      <c r="PJ474" s="341">
        <f t="shared" si="433"/>
        <v>10</v>
      </c>
      <c r="PK474" s="471">
        <v>11</v>
      </c>
      <c r="PL474" s="144">
        <v>13</v>
      </c>
      <c r="PM474" s="471">
        <v>12</v>
      </c>
      <c r="PN474" s="144">
        <v>11</v>
      </c>
      <c r="PO474" s="473">
        <v>13</v>
      </c>
      <c r="PP474" s="144">
        <v>13</v>
      </c>
      <c r="PQ474" s="144">
        <v>13</v>
      </c>
      <c r="PR474" s="144">
        <v>13</v>
      </c>
      <c r="PS474" s="144">
        <v>12</v>
      </c>
      <c r="PT474" s="144">
        <v>13</v>
      </c>
      <c r="PU474" s="144">
        <v>12</v>
      </c>
      <c r="PV474" s="144">
        <v>11</v>
      </c>
      <c r="PW474" s="144">
        <v>10</v>
      </c>
      <c r="PX474" s="144">
        <v>13</v>
      </c>
      <c r="PY474" s="144">
        <v>13</v>
      </c>
      <c r="PZ474" s="144">
        <v>14</v>
      </c>
      <c r="QA474" s="144">
        <v>14</v>
      </c>
      <c r="QB474" s="144">
        <v>12</v>
      </c>
      <c r="QC474" s="144">
        <v>13</v>
      </c>
      <c r="QD474" s="144">
        <v>13</v>
      </c>
      <c r="QE474" s="144">
        <v>12</v>
      </c>
      <c r="QF474" s="144">
        <v>12</v>
      </c>
      <c r="QG474" s="144">
        <v>12</v>
      </c>
      <c r="QH474" s="144">
        <v>12</v>
      </c>
      <c r="QI474" s="144">
        <v>12</v>
      </c>
      <c r="QJ474" s="144">
        <v>13</v>
      </c>
      <c r="QK474" s="144">
        <v>12</v>
      </c>
      <c r="QL474" s="144">
        <v>11</v>
      </c>
      <c r="QM474" s="144">
        <v>10</v>
      </c>
      <c r="QN474" s="144">
        <v>11</v>
      </c>
      <c r="QO474" s="144">
        <v>12</v>
      </c>
      <c r="QP474" s="144">
        <v>12</v>
      </c>
      <c r="QQ474" s="144">
        <v>12</v>
      </c>
      <c r="QR474" s="144">
        <v>10</v>
      </c>
    </row>
    <row r="475" spans="1:460" s="144" customFormat="1" x14ac:dyDescent="0.2">
      <c r="A475" s="318"/>
      <c r="B475" s="318">
        <v>10</v>
      </c>
      <c r="C475" s="319">
        <f t="shared" ca="1" si="430"/>
        <v>39</v>
      </c>
      <c r="D475" s="320">
        <f t="shared" ca="1" si="434"/>
        <v>0.1822429906542056</v>
      </c>
      <c r="E475" s="188">
        <f t="shared" ca="1" si="435"/>
        <v>19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431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436"/>
        <v>46.5</v>
      </c>
      <c r="JD475" s="144">
        <v>46</v>
      </c>
      <c r="JE475" s="144">
        <v>45</v>
      </c>
      <c r="JF475" s="362">
        <f t="shared" si="437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438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439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  <c r="OU475" s="144">
        <v>52</v>
      </c>
      <c r="OV475" s="144">
        <v>47</v>
      </c>
      <c r="OW475" s="144">
        <v>45</v>
      </c>
      <c r="OX475" s="144">
        <v>46</v>
      </c>
      <c r="OY475" s="341">
        <f t="shared" si="440"/>
        <v>46</v>
      </c>
      <c r="OZ475" s="471">
        <v>46</v>
      </c>
      <c r="PA475" s="144">
        <v>46</v>
      </c>
      <c r="PB475" s="144">
        <v>51</v>
      </c>
      <c r="PC475" s="144">
        <v>54</v>
      </c>
      <c r="PD475" s="144">
        <v>50</v>
      </c>
      <c r="PE475" s="144">
        <v>50</v>
      </c>
      <c r="PF475" s="144">
        <v>54</v>
      </c>
      <c r="PG475" s="341">
        <f t="shared" si="432"/>
        <v>56</v>
      </c>
      <c r="PH475" s="144">
        <v>58</v>
      </c>
      <c r="PI475" s="144">
        <v>60</v>
      </c>
      <c r="PJ475" s="341">
        <f t="shared" si="433"/>
        <v>61.5</v>
      </c>
      <c r="PK475" s="471">
        <v>63</v>
      </c>
      <c r="PL475" s="144">
        <v>67</v>
      </c>
      <c r="PM475" s="471">
        <v>66</v>
      </c>
      <c r="PN475" s="144">
        <v>67</v>
      </c>
      <c r="PO475" s="473">
        <v>70</v>
      </c>
      <c r="PP475" s="144">
        <v>71</v>
      </c>
      <c r="PQ475" s="144">
        <v>61</v>
      </c>
      <c r="PR475" s="144">
        <v>62</v>
      </c>
      <c r="PS475" s="144">
        <v>63</v>
      </c>
      <c r="PT475" s="144">
        <v>64</v>
      </c>
      <c r="PU475" s="144">
        <v>56</v>
      </c>
      <c r="PV475" s="144">
        <v>51</v>
      </c>
      <c r="PW475" s="144">
        <v>52</v>
      </c>
      <c r="PX475" s="144">
        <v>53</v>
      </c>
      <c r="PY475" s="144">
        <v>49</v>
      </c>
      <c r="PZ475" s="144">
        <v>45</v>
      </c>
      <c r="QA475" s="144">
        <v>47</v>
      </c>
      <c r="QB475" s="144">
        <v>49</v>
      </c>
      <c r="QC475" s="144">
        <v>50</v>
      </c>
      <c r="QD475" s="144">
        <v>42</v>
      </c>
      <c r="QE475" s="144">
        <v>43</v>
      </c>
      <c r="QF475" s="144">
        <v>42</v>
      </c>
      <c r="QG475" s="144">
        <v>43</v>
      </c>
      <c r="QH475" s="144">
        <v>42</v>
      </c>
      <c r="QI475" s="144">
        <v>36</v>
      </c>
      <c r="QJ475" s="144">
        <v>38</v>
      </c>
      <c r="QK475" s="144">
        <v>42</v>
      </c>
      <c r="QL475" s="144">
        <v>44</v>
      </c>
      <c r="QM475" s="144">
        <v>39</v>
      </c>
      <c r="QN475" s="144">
        <v>42</v>
      </c>
      <c r="QO475" s="144">
        <v>42</v>
      </c>
      <c r="QP475" s="144">
        <v>43</v>
      </c>
      <c r="QQ475" s="144">
        <v>42</v>
      </c>
      <c r="QR475" s="144">
        <v>39</v>
      </c>
    </row>
    <row r="476" spans="1:460" s="144" customFormat="1" x14ac:dyDescent="0.2">
      <c r="A476" s="55"/>
      <c r="B476" s="318">
        <v>11</v>
      </c>
      <c r="C476" s="319">
        <f t="shared" ca="1" si="430"/>
        <v>89</v>
      </c>
      <c r="D476" s="320">
        <f t="shared" ca="1" si="434"/>
        <v>0.1885593220338983</v>
      </c>
      <c r="E476" s="188">
        <f t="shared" ca="1" si="435"/>
        <v>20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431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436"/>
        <v>98.5</v>
      </c>
      <c r="JD476" s="144">
        <v>100</v>
      </c>
      <c r="JE476" s="144">
        <v>104</v>
      </c>
      <c r="JF476" s="362">
        <f t="shared" si="437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438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439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  <c r="OU476" s="144">
        <v>79</v>
      </c>
      <c r="OV476" s="144">
        <v>76</v>
      </c>
      <c r="OW476" s="144">
        <v>74</v>
      </c>
      <c r="OX476" s="144">
        <v>76</v>
      </c>
      <c r="OY476" s="341">
        <f t="shared" si="440"/>
        <v>72</v>
      </c>
      <c r="OZ476" s="471">
        <v>68</v>
      </c>
      <c r="PA476" s="144">
        <v>66</v>
      </c>
      <c r="PB476" s="144">
        <v>71</v>
      </c>
      <c r="PC476" s="144">
        <v>75</v>
      </c>
      <c r="PD476" s="144">
        <v>72</v>
      </c>
      <c r="PE476" s="144">
        <v>74</v>
      </c>
      <c r="PF476" s="144">
        <v>74</v>
      </c>
      <c r="PG476" s="341">
        <f t="shared" si="432"/>
        <v>73</v>
      </c>
      <c r="PH476" s="144">
        <v>72</v>
      </c>
      <c r="PI476" s="144">
        <v>73</v>
      </c>
      <c r="PJ476" s="341">
        <f t="shared" si="433"/>
        <v>73.5</v>
      </c>
      <c r="PK476" s="471">
        <v>74</v>
      </c>
      <c r="PL476" s="144">
        <v>82</v>
      </c>
      <c r="PM476" s="471">
        <v>78</v>
      </c>
      <c r="PN476" s="144">
        <v>84</v>
      </c>
      <c r="PO476" s="473">
        <v>85</v>
      </c>
      <c r="PP476" s="144">
        <v>84</v>
      </c>
      <c r="PQ476" s="144">
        <v>81</v>
      </c>
      <c r="PR476" s="144">
        <v>83</v>
      </c>
      <c r="PS476" s="144">
        <v>81</v>
      </c>
      <c r="PT476" s="144">
        <v>82</v>
      </c>
      <c r="PU476" s="144">
        <v>75</v>
      </c>
      <c r="PV476" s="144">
        <v>75</v>
      </c>
      <c r="PW476" s="144">
        <v>77</v>
      </c>
      <c r="PX476" s="144">
        <v>81</v>
      </c>
      <c r="PY476" s="144">
        <v>80</v>
      </c>
      <c r="PZ476" s="144">
        <v>75</v>
      </c>
      <c r="QA476" s="144">
        <v>84</v>
      </c>
      <c r="QB476" s="144">
        <v>89</v>
      </c>
      <c r="QC476" s="144">
        <v>90</v>
      </c>
      <c r="QD476" s="144">
        <v>79</v>
      </c>
      <c r="QE476" s="144">
        <v>83</v>
      </c>
      <c r="QF476" s="144">
        <v>88</v>
      </c>
      <c r="QG476" s="144">
        <v>96</v>
      </c>
      <c r="QH476" s="144">
        <v>100</v>
      </c>
      <c r="QI476" s="144">
        <v>91</v>
      </c>
      <c r="QJ476" s="144">
        <v>94</v>
      </c>
      <c r="QK476" s="144">
        <v>93</v>
      </c>
      <c r="QL476" s="144">
        <v>94</v>
      </c>
      <c r="QM476" s="144">
        <v>95</v>
      </c>
      <c r="QN476" s="144">
        <v>90</v>
      </c>
      <c r="QO476" s="144">
        <v>94</v>
      </c>
      <c r="QP476" s="144">
        <v>100</v>
      </c>
      <c r="QQ476" s="144">
        <v>89</v>
      </c>
      <c r="QR476" s="144">
        <v>89</v>
      </c>
    </row>
    <row r="477" spans="1:460" s="144" customFormat="1" x14ac:dyDescent="0.2">
      <c r="A477" s="318"/>
      <c r="B477" s="318">
        <v>12</v>
      </c>
      <c r="C477" s="319">
        <f t="shared" ca="1" si="430"/>
        <v>126</v>
      </c>
      <c r="D477" s="320">
        <f t="shared" ca="1" si="434"/>
        <v>0.13562970936490851</v>
      </c>
      <c r="E477" s="188">
        <f t="shared" ca="1" si="435"/>
        <v>15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431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436"/>
        <v>242.5</v>
      </c>
      <c r="JD477" s="144">
        <v>243</v>
      </c>
      <c r="JE477" s="144">
        <v>221</v>
      </c>
      <c r="JF477" s="362">
        <f t="shared" si="437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438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439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  <c r="OU477" s="144">
        <v>146</v>
      </c>
      <c r="OV477" s="144">
        <v>147</v>
      </c>
      <c r="OW477" s="144">
        <v>152</v>
      </c>
      <c r="OX477" s="144">
        <v>157</v>
      </c>
      <c r="OY477" s="341">
        <f t="shared" si="440"/>
        <v>156.5</v>
      </c>
      <c r="OZ477" s="471">
        <v>156</v>
      </c>
      <c r="PA477" s="144">
        <v>157</v>
      </c>
      <c r="PB477" s="144">
        <v>160</v>
      </c>
      <c r="PC477" s="144">
        <v>162</v>
      </c>
      <c r="PD477" s="144">
        <v>154</v>
      </c>
      <c r="PE477" s="144">
        <v>149</v>
      </c>
      <c r="PF477" s="144">
        <v>147</v>
      </c>
      <c r="PG477" s="341">
        <f t="shared" si="432"/>
        <v>145.5</v>
      </c>
      <c r="PH477" s="144">
        <v>144</v>
      </c>
      <c r="PI477" s="144">
        <v>144</v>
      </c>
      <c r="PJ477" s="341">
        <f t="shared" si="433"/>
        <v>144.5</v>
      </c>
      <c r="PK477" s="471">
        <v>145</v>
      </c>
      <c r="PL477" s="144">
        <v>142</v>
      </c>
      <c r="PM477" s="471">
        <v>145</v>
      </c>
      <c r="PN477" s="144">
        <v>144</v>
      </c>
      <c r="PO477" s="473">
        <v>140</v>
      </c>
      <c r="PP477" s="144">
        <v>137</v>
      </c>
      <c r="PQ477" s="144">
        <v>138</v>
      </c>
      <c r="PR477" s="144">
        <v>129</v>
      </c>
      <c r="PS477" s="144">
        <v>129</v>
      </c>
      <c r="PT477" s="144">
        <v>131</v>
      </c>
      <c r="PU477" s="144">
        <v>129</v>
      </c>
      <c r="PV477" s="144">
        <v>128</v>
      </c>
      <c r="PW477" s="144">
        <v>133</v>
      </c>
      <c r="PX477" s="144">
        <v>131</v>
      </c>
      <c r="PY477" s="144">
        <v>135</v>
      </c>
      <c r="PZ477" s="144">
        <v>135</v>
      </c>
      <c r="QA477" s="144">
        <v>131</v>
      </c>
      <c r="QB477" s="144">
        <v>140</v>
      </c>
      <c r="QC477" s="144">
        <v>145</v>
      </c>
      <c r="QD477" s="144">
        <v>142</v>
      </c>
      <c r="QE477" s="144">
        <v>141</v>
      </c>
      <c r="QF477" s="144">
        <v>141</v>
      </c>
      <c r="QG477" s="144">
        <v>142</v>
      </c>
      <c r="QH477" s="144">
        <v>141</v>
      </c>
      <c r="QI477" s="144">
        <v>136</v>
      </c>
      <c r="QJ477" s="144">
        <v>134</v>
      </c>
      <c r="QK477" s="144">
        <v>139</v>
      </c>
      <c r="QL477" s="144">
        <v>136</v>
      </c>
      <c r="QM477" s="144">
        <v>138</v>
      </c>
      <c r="QN477" s="144">
        <v>133</v>
      </c>
      <c r="QO477" s="144">
        <v>131</v>
      </c>
      <c r="QP477" s="144">
        <v>136</v>
      </c>
      <c r="QQ477" s="144">
        <v>130</v>
      </c>
      <c r="QR477" s="144">
        <v>126</v>
      </c>
    </row>
    <row r="478" spans="1:460" s="144" customFormat="1" x14ac:dyDescent="0.2">
      <c r="A478" s="55"/>
      <c r="B478" s="318">
        <v>13</v>
      </c>
      <c r="C478" s="319">
        <f t="shared" ca="1" si="430"/>
        <v>16</v>
      </c>
      <c r="D478" s="320">
        <f t="shared" ca="1" si="434"/>
        <v>0.1095890410958904</v>
      </c>
      <c r="E478" s="188">
        <f t="shared" ca="1" si="435"/>
        <v>10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431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436"/>
        <v>44</v>
      </c>
      <c r="JD478" s="144">
        <v>44</v>
      </c>
      <c r="JE478" s="144">
        <v>41</v>
      </c>
      <c r="JF478" s="362">
        <f t="shared" si="437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438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439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  <c r="OU478" s="144">
        <v>15</v>
      </c>
      <c r="OV478" s="144">
        <v>13</v>
      </c>
      <c r="OW478" s="144">
        <v>12</v>
      </c>
      <c r="OX478" s="144">
        <v>14</v>
      </c>
      <c r="OY478" s="341">
        <f t="shared" si="440"/>
        <v>14.5</v>
      </c>
      <c r="OZ478" s="471">
        <v>15</v>
      </c>
      <c r="PA478" s="144">
        <v>16</v>
      </c>
      <c r="PB478" s="144">
        <v>15</v>
      </c>
      <c r="PC478" s="144">
        <v>14</v>
      </c>
      <c r="PD478" s="144">
        <v>12</v>
      </c>
      <c r="PE478" s="144">
        <v>14</v>
      </c>
      <c r="PF478" s="144">
        <v>14</v>
      </c>
      <c r="PG478" s="341">
        <f t="shared" si="432"/>
        <v>13</v>
      </c>
      <c r="PH478" s="144">
        <v>12</v>
      </c>
      <c r="PI478" s="144">
        <v>12</v>
      </c>
      <c r="PJ478" s="341">
        <f t="shared" si="433"/>
        <v>15</v>
      </c>
      <c r="PK478" s="471">
        <v>18</v>
      </c>
      <c r="PL478" s="144">
        <v>21</v>
      </c>
      <c r="PM478" s="471">
        <v>20</v>
      </c>
      <c r="PN478" s="144">
        <v>21</v>
      </c>
      <c r="PO478" s="473">
        <v>17</v>
      </c>
      <c r="PP478" s="144">
        <v>17</v>
      </c>
      <c r="PQ478" s="144">
        <v>16</v>
      </c>
      <c r="PR478" s="144">
        <v>15</v>
      </c>
      <c r="PS478" s="144">
        <v>18</v>
      </c>
      <c r="PT478" s="144">
        <v>19</v>
      </c>
      <c r="PU478" s="144">
        <v>16</v>
      </c>
      <c r="PV478" s="144">
        <v>16</v>
      </c>
      <c r="PW478" s="144">
        <v>16</v>
      </c>
      <c r="PX478" s="144">
        <v>15</v>
      </c>
      <c r="PY478" s="144">
        <v>16</v>
      </c>
      <c r="PZ478" s="144">
        <v>15</v>
      </c>
      <c r="QA478" s="144">
        <v>12</v>
      </c>
      <c r="QB478" s="144">
        <v>13</v>
      </c>
      <c r="QC478" s="144">
        <v>13</v>
      </c>
      <c r="QD478" s="144">
        <v>12</v>
      </c>
      <c r="QE478" s="144">
        <v>11</v>
      </c>
      <c r="QF478" s="144">
        <v>10</v>
      </c>
      <c r="QG478" s="144">
        <v>10</v>
      </c>
      <c r="QH478" s="144">
        <v>9</v>
      </c>
      <c r="QI478" s="144">
        <v>8</v>
      </c>
      <c r="QJ478" s="144">
        <v>11</v>
      </c>
      <c r="QK478" s="144">
        <v>13</v>
      </c>
      <c r="QL478" s="144">
        <v>12</v>
      </c>
      <c r="QM478" s="144">
        <v>13</v>
      </c>
      <c r="QN478" s="144">
        <v>15</v>
      </c>
      <c r="QO478" s="144">
        <v>15</v>
      </c>
      <c r="QP478" s="144">
        <v>18</v>
      </c>
      <c r="QQ478" s="144">
        <v>16</v>
      </c>
      <c r="QR478" s="144">
        <v>16</v>
      </c>
    </row>
    <row r="479" spans="1:460" s="144" customFormat="1" x14ac:dyDescent="0.2">
      <c r="A479" s="318"/>
      <c r="B479" s="318">
        <v>14</v>
      </c>
      <c r="C479" s="319">
        <f t="shared" ca="1" si="430"/>
        <v>5</v>
      </c>
      <c r="D479" s="320">
        <f t="shared" ca="1" si="434"/>
        <v>1.5974440894568689E-2</v>
      </c>
      <c r="E479" s="188">
        <f t="shared" ca="1" si="435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431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436"/>
        <v>14</v>
      </c>
      <c r="JD479" s="144">
        <v>14</v>
      </c>
      <c r="JE479" s="144">
        <v>16</v>
      </c>
      <c r="JF479" s="362">
        <f t="shared" si="437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438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439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  <c r="OU479" s="144">
        <v>10</v>
      </c>
      <c r="OV479" s="144">
        <v>11</v>
      </c>
      <c r="OW479" s="144">
        <v>9</v>
      </c>
      <c r="OX479" s="144">
        <v>9</v>
      </c>
      <c r="OY479" s="341">
        <f t="shared" si="440"/>
        <v>9</v>
      </c>
      <c r="OZ479" s="471">
        <v>9</v>
      </c>
      <c r="PA479" s="144">
        <v>7</v>
      </c>
      <c r="PB479" s="144">
        <v>6</v>
      </c>
      <c r="PC479" s="144">
        <v>6</v>
      </c>
      <c r="PD479" s="144">
        <v>6</v>
      </c>
      <c r="PE479" s="144">
        <v>7</v>
      </c>
      <c r="PF479" s="144">
        <v>6</v>
      </c>
      <c r="PG479" s="341">
        <f t="shared" si="432"/>
        <v>5.5</v>
      </c>
      <c r="PH479" s="144">
        <v>5</v>
      </c>
      <c r="PI479" s="144">
        <v>4</v>
      </c>
      <c r="PJ479" s="341">
        <f t="shared" si="433"/>
        <v>4.5</v>
      </c>
      <c r="PK479" s="471">
        <v>5</v>
      </c>
      <c r="PL479" s="144">
        <v>4</v>
      </c>
      <c r="PM479" s="471">
        <v>4</v>
      </c>
      <c r="PN479" s="144">
        <v>5</v>
      </c>
      <c r="PO479" s="473">
        <v>6</v>
      </c>
      <c r="PP479" s="144">
        <v>6</v>
      </c>
      <c r="PQ479" s="144">
        <v>5</v>
      </c>
      <c r="PR479" s="144">
        <v>6</v>
      </c>
      <c r="PS479" s="144">
        <v>8</v>
      </c>
      <c r="PT479" s="144">
        <v>8</v>
      </c>
      <c r="PU479" s="144">
        <v>8</v>
      </c>
      <c r="PV479" s="144">
        <v>7</v>
      </c>
      <c r="PW479" s="144">
        <v>8</v>
      </c>
      <c r="PX479" s="144">
        <v>9</v>
      </c>
      <c r="PY479" s="144">
        <v>8</v>
      </c>
      <c r="PZ479" s="144">
        <v>8</v>
      </c>
      <c r="QA479" s="144">
        <v>8</v>
      </c>
      <c r="QB479" s="144">
        <v>8</v>
      </c>
      <c r="QC479" s="144">
        <v>9</v>
      </c>
      <c r="QD479" s="144">
        <v>6</v>
      </c>
      <c r="QE479" s="144">
        <v>6</v>
      </c>
      <c r="QF479" s="144">
        <v>9</v>
      </c>
      <c r="QG479" s="144">
        <v>8</v>
      </c>
      <c r="QH479" s="144">
        <v>8</v>
      </c>
      <c r="QI479" s="144">
        <v>7</v>
      </c>
      <c r="QJ479" s="144">
        <v>7</v>
      </c>
      <c r="QK479" s="144">
        <v>7</v>
      </c>
      <c r="QL479" s="144">
        <v>7</v>
      </c>
      <c r="QM479" s="144">
        <v>7</v>
      </c>
      <c r="QN479" s="144">
        <v>7</v>
      </c>
      <c r="QO479" s="144">
        <v>4</v>
      </c>
      <c r="QP479" s="144">
        <v>5</v>
      </c>
      <c r="QQ479" s="144">
        <v>5</v>
      </c>
      <c r="QR479" s="144">
        <v>5</v>
      </c>
    </row>
    <row r="480" spans="1:460" s="144" customFormat="1" x14ac:dyDescent="0.2">
      <c r="A480" s="55"/>
      <c r="B480" s="318">
        <v>15</v>
      </c>
      <c r="C480" s="319">
        <f t="shared" ca="1" si="430"/>
        <v>33</v>
      </c>
      <c r="D480" s="320">
        <f t="shared" ca="1" si="434"/>
        <v>7.6388888888888895E-2</v>
      </c>
      <c r="E480" s="188">
        <f t="shared" ca="1" si="435"/>
        <v>6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431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436"/>
        <v>85</v>
      </c>
      <c r="JD480" s="144">
        <v>86</v>
      </c>
      <c r="JE480" s="144">
        <v>85</v>
      </c>
      <c r="JF480" s="362">
        <f t="shared" si="437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438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439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  <c r="OU480" s="144">
        <v>49</v>
      </c>
      <c r="OV480" s="144">
        <v>47</v>
      </c>
      <c r="OW480" s="144">
        <v>48</v>
      </c>
      <c r="OX480" s="144">
        <v>58</v>
      </c>
      <c r="OY480" s="341">
        <f t="shared" si="440"/>
        <v>63</v>
      </c>
      <c r="OZ480" s="471">
        <v>68</v>
      </c>
      <c r="PA480" s="144">
        <v>75</v>
      </c>
      <c r="PB480" s="144">
        <v>77</v>
      </c>
      <c r="PC480" s="144">
        <v>75</v>
      </c>
      <c r="PD480" s="144">
        <v>65</v>
      </c>
      <c r="PE480" s="144">
        <v>73</v>
      </c>
      <c r="PF480" s="144">
        <v>74</v>
      </c>
      <c r="PG480" s="341">
        <f t="shared" si="432"/>
        <v>74</v>
      </c>
      <c r="PH480" s="144">
        <v>74</v>
      </c>
      <c r="PI480" s="144">
        <v>67</v>
      </c>
      <c r="PJ480" s="341">
        <f t="shared" si="433"/>
        <v>69</v>
      </c>
      <c r="PK480" s="471">
        <v>71</v>
      </c>
      <c r="PL480" s="144">
        <v>67</v>
      </c>
      <c r="PM480" s="471">
        <v>63</v>
      </c>
      <c r="PN480" s="144">
        <v>49</v>
      </c>
      <c r="PO480" s="473">
        <v>45</v>
      </c>
      <c r="PP480" s="144">
        <v>42</v>
      </c>
      <c r="PQ480" s="144">
        <v>43</v>
      </c>
      <c r="PR480" s="144">
        <v>37</v>
      </c>
      <c r="PS480" s="144">
        <v>37</v>
      </c>
      <c r="PT480" s="144">
        <v>38</v>
      </c>
      <c r="PU480" s="144">
        <v>36</v>
      </c>
      <c r="PV480" s="144">
        <v>35</v>
      </c>
      <c r="PW480" s="144">
        <v>38</v>
      </c>
      <c r="PX480" s="144">
        <v>32</v>
      </c>
      <c r="PY480" s="144">
        <v>31</v>
      </c>
      <c r="PZ480" s="144">
        <v>31</v>
      </c>
      <c r="QA480" s="144">
        <v>29</v>
      </c>
      <c r="QB480" s="144">
        <v>29</v>
      </c>
      <c r="QC480" s="144">
        <v>37</v>
      </c>
      <c r="QD480" s="144">
        <v>38</v>
      </c>
      <c r="QE480" s="144">
        <v>38</v>
      </c>
      <c r="QF480" s="144">
        <v>38</v>
      </c>
      <c r="QG480" s="144">
        <v>41</v>
      </c>
      <c r="QH480" s="144">
        <v>40</v>
      </c>
      <c r="QI480" s="144">
        <v>39</v>
      </c>
      <c r="QJ480" s="144">
        <v>33</v>
      </c>
      <c r="QK480" s="144">
        <v>36</v>
      </c>
      <c r="QL480" s="144">
        <v>35</v>
      </c>
      <c r="QM480" s="144">
        <v>36</v>
      </c>
      <c r="QN480" s="144">
        <v>34</v>
      </c>
      <c r="QO480" s="144">
        <v>34</v>
      </c>
      <c r="QP480" s="144">
        <v>32</v>
      </c>
      <c r="QQ480" s="144">
        <v>33</v>
      </c>
      <c r="QR480" s="144">
        <v>33</v>
      </c>
    </row>
    <row r="481" spans="1:460" s="144" customFormat="1" x14ac:dyDescent="0.2">
      <c r="A481" s="318"/>
      <c r="B481" s="318">
        <v>16</v>
      </c>
      <c r="C481" s="319">
        <f t="shared" ca="1" si="430"/>
        <v>26</v>
      </c>
      <c r="D481" s="320">
        <f t="shared" ca="1" si="434"/>
        <v>0.1368421052631579</v>
      </c>
      <c r="E481" s="188">
        <f t="shared" ca="1" si="435"/>
        <v>16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431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436"/>
        <v>72</v>
      </c>
      <c r="JD481" s="144">
        <v>73</v>
      </c>
      <c r="JE481" s="144">
        <v>75</v>
      </c>
      <c r="JF481" s="362">
        <f t="shared" si="437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438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439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  <c r="OU481" s="144">
        <v>36</v>
      </c>
      <c r="OV481" s="144">
        <v>32</v>
      </c>
      <c r="OW481" s="144">
        <v>32</v>
      </c>
      <c r="OX481" s="144">
        <v>32</v>
      </c>
      <c r="OY481" s="341">
        <f t="shared" si="440"/>
        <v>32</v>
      </c>
      <c r="OZ481" s="471">
        <v>32</v>
      </c>
      <c r="PA481" s="144">
        <v>36</v>
      </c>
      <c r="PB481" s="144">
        <v>41</v>
      </c>
      <c r="PC481" s="144">
        <v>46</v>
      </c>
      <c r="PD481" s="144">
        <v>46</v>
      </c>
      <c r="PE481" s="144">
        <v>41</v>
      </c>
      <c r="PF481" s="144">
        <v>45</v>
      </c>
      <c r="PG481" s="341">
        <f t="shared" si="432"/>
        <v>43</v>
      </c>
      <c r="PH481" s="144">
        <v>41</v>
      </c>
      <c r="PI481" s="144">
        <v>35</v>
      </c>
      <c r="PJ481" s="341">
        <f t="shared" si="433"/>
        <v>36</v>
      </c>
      <c r="PK481" s="471">
        <v>37</v>
      </c>
      <c r="PL481" s="144">
        <v>40</v>
      </c>
      <c r="PM481" s="471">
        <v>39</v>
      </c>
      <c r="PN481" s="144">
        <v>35</v>
      </c>
      <c r="PO481" s="473">
        <v>35</v>
      </c>
      <c r="PP481" s="144">
        <v>34</v>
      </c>
      <c r="PQ481" s="144">
        <v>30</v>
      </c>
      <c r="PR481" s="144">
        <v>31</v>
      </c>
      <c r="PS481" s="144">
        <v>32</v>
      </c>
      <c r="PT481" s="144">
        <v>32</v>
      </c>
      <c r="PU481" s="144">
        <v>34</v>
      </c>
      <c r="PV481" s="144">
        <v>31</v>
      </c>
      <c r="PW481" s="144">
        <v>31</v>
      </c>
      <c r="PX481" s="144">
        <v>33</v>
      </c>
      <c r="PY481" s="144">
        <v>32</v>
      </c>
      <c r="PZ481" s="144">
        <v>29</v>
      </c>
      <c r="QA481" s="144">
        <v>30</v>
      </c>
      <c r="QB481" s="144">
        <v>31</v>
      </c>
      <c r="QC481" s="144">
        <v>33</v>
      </c>
      <c r="QD481" s="144">
        <v>30</v>
      </c>
      <c r="QE481" s="144">
        <v>30</v>
      </c>
      <c r="QF481" s="144">
        <v>32</v>
      </c>
      <c r="QG481" s="144">
        <v>32</v>
      </c>
      <c r="QH481" s="144">
        <v>26</v>
      </c>
      <c r="QI481" s="144">
        <v>27</v>
      </c>
      <c r="QJ481" s="144">
        <v>26</v>
      </c>
      <c r="QK481" s="144">
        <v>25</v>
      </c>
      <c r="QL481" s="144">
        <v>25</v>
      </c>
      <c r="QM481" s="144">
        <v>28</v>
      </c>
      <c r="QN481" s="144">
        <v>27</v>
      </c>
      <c r="QO481" s="144">
        <v>27</v>
      </c>
      <c r="QP481" s="144">
        <v>29</v>
      </c>
      <c r="QQ481" s="144">
        <v>27</v>
      </c>
      <c r="QR481" s="144">
        <v>26</v>
      </c>
    </row>
    <row r="482" spans="1:460" s="144" customFormat="1" x14ac:dyDescent="0.2">
      <c r="A482" s="55"/>
      <c r="B482" s="318">
        <v>17</v>
      </c>
      <c r="C482" s="319">
        <f t="shared" ca="1" si="430"/>
        <v>34</v>
      </c>
      <c r="D482" s="320">
        <f t="shared" ca="1" si="434"/>
        <v>0.11888111888111888</v>
      </c>
      <c r="E482" s="188">
        <f t="shared" ca="1" si="435"/>
        <v>13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431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436"/>
        <v>75</v>
      </c>
      <c r="JD482" s="144">
        <v>75</v>
      </c>
      <c r="JE482" s="144">
        <v>85</v>
      </c>
      <c r="JF482" s="362">
        <f t="shared" si="437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438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439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  <c r="OU482" s="144">
        <v>34</v>
      </c>
      <c r="OV482" s="144">
        <v>35</v>
      </c>
      <c r="OW482" s="144">
        <v>37</v>
      </c>
      <c r="OX482" s="144">
        <v>43</v>
      </c>
      <c r="OY482" s="341">
        <f t="shared" si="440"/>
        <v>44</v>
      </c>
      <c r="OZ482" s="471">
        <v>45</v>
      </c>
      <c r="PA482" s="144">
        <v>45</v>
      </c>
      <c r="PB482" s="144">
        <v>47</v>
      </c>
      <c r="PC482" s="144">
        <v>46</v>
      </c>
      <c r="PD482" s="144">
        <v>43</v>
      </c>
      <c r="PE482" s="144">
        <v>43</v>
      </c>
      <c r="PF482" s="144">
        <v>40</v>
      </c>
      <c r="PG482" s="341">
        <f t="shared" si="432"/>
        <v>41.5</v>
      </c>
      <c r="PH482" s="144">
        <v>43</v>
      </c>
      <c r="PI482" s="144">
        <v>37</v>
      </c>
      <c r="PJ482" s="341">
        <f t="shared" si="433"/>
        <v>38.5</v>
      </c>
      <c r="PK482" s="471">
        <v>40</v>
      </c>
      <c r="PL482" s="144">
        <v>41</v>
      </c>
      <c r="PM482" s="471">
        <v>39</v>
      </c>
      <c r="PN482" s="144">
        <v>43</v>
      </c>
      <c r="PO482" s="473">
        <v>43</v>
      </c>
      <c r="PP482" s="144">
        <v>44</v>
      </c>
      <c r="PQ482" s="144">
        <v>42</v>
      </c>
      <c r="PR482" s="144">
        <v>41</v>
      </c>
      <c r="PS482" s="144">
        <v>37</v>
      </c>
      <c r="PT482" s="144">
        <v>38</v>
      </c>
      <c r="PU482" s="144">
        <v>39</v>
      </c>
      <c r="PV482" s="144">
        <v>37</v>
      </c>
      <c r="PW482" s="144">
        <v>37</v>
      </c>
      <c r="PX482" s="144">
        <v>41</v>
      </c>
      <c r="PY482" s="144">
        <v>43</v>
      </c>
      <c r="PZ482" s="144">
        <v>43</v>
      </c>
      <c r="QA482" s="144">
        <v>46</v>
      </c>
      <c r="QB482" s="144">
        <v>41</v>
      </c>
      <c r="QC482" s="144">
        <v>38</v>
      </c>
      <c r="QD482" s="144">
        <v>41</v>
      </c>
      <c r="QE482" s="144">
        <v>39</v>
      </c>
      <c r="QF482" s="144">
        <v>38</v>
      </c>
      <c r="QG482" s="144">
        <v>37</v>
      </c>
      <c r="QH482" s="144">
        <v>37</v>
      </c>
      <c r="QI482" s="144">
        <v>37</v>
      </c>
      <c r="QJ482" s="144">
        <v>35</v>
      </c>
      <c r="QK482" s="144">
        <v>33</v>
      </c>
      <c r="QL482" s="144">
        <v>32</v>
      </c>
      <c r="QM482" s="144">
        <v>33</v>
      </c>
      <c r="QN482" s="144">
        <v>36</v>
      </c>
      <c r="QO482" s="144">
        <v>37</v>
      </c>
      <c r="QP482" s="144">
        <v>36</v>
      </c>
      <c r="QQ482" s="144">
        <v>35</v>
      </c>
      <c r="QR482" s="144">
        <v>34</v>
      </c>
    </row>
    <row r="483" spans="1:460" s="144" customFormat="1" x14ac:dyDescent="0.2">
      <c r="A483" s="318"/>
      <c r="B483" s="318">
        <v>18</v>
      </c>
      <c r="C483" s="319">
        <f t="shared" ca="1" si="430"/>
        <v>32</v>
      </c>
      <c r="D483" s="320">
        <f t="shared" ca="1" si="434"/>
        <v>0.18181818181818182</v>
      </c>
      <c r="E483" s="188">
        <f t="shared" ca="1" si="435"/>
        <v>18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431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436"/>
        <v>66.5</v>
      </c>
      <c r="JD483" s="144">
        <v>67</v>
      </c>
      <c r="JE483" s="144">
        <v>68</v>
      </c>
      <c r="JF483" s="362">
        <f t="shared" si="437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438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439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  <c r="OU483" s="144">
        <v>44</v>
      </c>
      <c r="OV483" s="144">
        <v>41</v>
      </c>
      <c r="OW483" s="144">
        <v>39</v>
      </c>
      <c r="OX483" s="144">
        <v>40</v>
      </c>
      <c r="OY483" s="341">
        <f t="shared" si="440"/>
        <v>41.5</v>
      </c>
      <c r="OZ483" s="471">
        <v>43</v>
      </c>
      <c r="PA483" s="144">
        <v>43</v>
      </c>
      <c r="PB483" s="144">
        <v>46</v>
      </c>
      <c r="PC483" s="144">
        <v>45</v>
      </c>
      <c r="PD483" s="144">
        <v>48</v>
      </c>
      <c r="PE483" s="144">
        <v>46</v>
      </c>
      <c r="PF483" s="144">
        <v>50</v>
      </c>
      <c r="PG483" s="341">
        <f t="shared" si="432"/>
        <v>51.5</v>
      </c>
      <c r="PH483" s="144">
        <v>53</v>
      </c>
      <c r="PI483" s="144">
        <v>54</v>
      </c>
      <c r="PJ483" s="341">
        <f t="shared" si="433"/>
        <v>53.5</v>
      </c>
      <c r="PK483" s="471">
        <v>53</v>
      </c>
      <c r="PL483" s="144">
        <v>51</v>
      </c>
      <c r="PM483" s="471">
        <v>52</v>
      </c>
      <c r="PN483" s="144">
        <v>53</v>
      </c>
      <c r="PO483" s="473">
        <v>53</v>
      </c>
      <c r="PP483" s="144">
        <v>58</v>
      </c>
      <c r="PQ483" s="144">
        <v>62</v>
      </c>
      <c r="PR483" s="144">
        <v>58</v>
      </c>
      <c r="PS483" s="144">
        <v>55</v>
      </c>
      <c r="PT483" s="144">
        <v>51</v>
      </c>
      <c r="PU483" s="144">
        <v>50</v>
      </c>
      <c r="PV483" s="144">
        <v>56</v>
      </c>
      <c r="PW483" s="144">
        <v>57</v>
      </c>
      <c r="PX483" s="144">
        <v>56</v>
      </c>
      <c r="PY483" s="144">
        <v>54</v>
      </c>
      <c r="PZ483" s="144">
        <v>51</v>
      </c>
      <c r="QA483" s="144">
        <v>43</v>
      </c>
      <c r="QB483" s="144">
        <v>44</v>
      </c>
      <c r="QC483" s="144">
        <v>43</v>
      </c>
      <c r="QD483" s="144">
        <v>43</v>
      </c>
      <c r="QE483" s="144">
        <v>41</v>
      </c>
      <c r="QF483" s="144">
        <v>40</v>
      </c>
      <c r="QG483" s="144">
        <v>42</v>
      </c>
      <c r="QH483" s="144">
        <v>43</v>
      </c>
      <c r="QI483" s="144">
        <v>41</v>
      </c>
      <c r="QJ483" s="144">
        <v>43</v>
      </c>
      <c r="QK483" s="144">
        <v>44</v>
      </c>
      <c r="QL483" s="144">
        <v>42</v>
      </c>
      <c r="QM483" s="144">
        <v>39</v>
      </c>
      <c r="QN483" s="144">
        <v>34</v>
      </c>
      <c r="QO483" s="144">
        <v>35</v>
      </c>
      <c r="QP483" s="144">
        <v>33</v>
      </c>
      <c r="QQ483" s="144">
        <v>33</v>
      </c>
      <c r="QR483" s="144">
        <v>32</v>
      </c>
    </row>
    <row r="484" spans="1:460" s="144" customFormat="1" x14ac:dyDescent="0.2">
      <c r="A484" s="55"/>
      <c r="B484" s="318">
        <v>19</v>
      </c>
      <c r="C484" s="319">
        <f t="shared" ca="1" si="430"/>
        <v>10</v>
      </c>
      <c r="D484" s="320">
        <f t="shared" ca="1" si="434"/>
        <v>0.20408163265306123</v>
      </c>
      <c r="E484" s="188">
        <f t="shared" ca="1" si="435"/>
        <v>21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431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436"/>
        <v>8</v>
      </c>
      <c r="JD484" s="144">
        <v>8</v>
      </c>
      <c r="JE484" s="144">
        <v>6</v>
      </c>
      <c r="JF484" s="362">
        <f t="shared" si="437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438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439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  <c r="OU484" s="144">
        <v>8</v>
      </c>
      <c r="OV484" s="144">
        <v>7</v>
      </c>
      <c r="OW484" s="144">
        <v>7</v>
      </c>
      <c r="OX484" s="144">
        <v>6</v>
      </c>
      <c r="OY484" s="341">
        <f t="shared" si="440"/>
        <v>5</v>
      </c>
      <c r="OZ484" s="471">
        <v>4</v>
      </c>
      <c r="PA484" s="144">
        <v>4</v>
      </c>
      <c r="PB484" s="144">
        <v>5</v>
      </c>
      <c r="PC484" s="144">
        <v>6</v>
      </c>
      <c r="PD484" s="144">
        <v>6</v>
      </c>
      <c r="PE484" s="144">
        <v>6</v>
      </c>
      <c r="PF484" s="144">
        <v>6</v>
      </c>
      <c r="PG484" s="341">
        <f t="shared" si="432"/>
        <v>5.5</v>
      </c>
      <c r="PH484" s="144">
        <v>5</v>
      </c>
      <c r="PI484" s="144">
        <v>5</v>
      </c>
      <c r="PJ484" s="341">
        <f t="shared" si="433"/>
        <v>5</v>
      </c>
      <c r="PK484" s="471">
        <v>5</v>
      </c>
      <c r="PL484" s="144">
        <v>5</v>
      </c>
      <c r="PM484" s="471">
        <v>6</v>
      </c>
      <c r="PN484" s="144">
        <v>7</v>
      </c>
      <c r="PO484" s="473">
        <v>6</v>
      </c>
      <c r="PP484" s="144">
        <v>9</v>
      </c>
      <c r="PQ484" s="144">
        <v>7</v>
      </c>
      <c r="PR484" s="144">
        <v>6</v>
      </c>
      <c r="PS484" s="144">
        <v>6</v>
      </c>
      <c r="PT484" s="144">
        <v>9</v>
      </c>
      <c r="PU484" s="144">
        <v>9</v>
      </c>
      <c r="PV484" s="144">
        <v>10</v>
      </c>
      <c r="PW484" s="144">
        <v>11</v>
      </c>
      <c r="PX484" s="144">
        <v>10</v>
      </c>
      <c r="PY484" s="144">
        <v>10</v>
      </c>
      <c r="PZ484" s="144">
        <v>9</v>
      </c>
      <c r="QA484" s="144">
        <v>9</v>
      </c>
      <c r="QB484" s="144">
        <v>10</v>
      </c>
      <c r="QC484" s="144">
        <v>10</v>
      </c>
      <c r="QD484" s="144">
        <v>11</v>
      </c>
      <c r="QE484" s="144">
        <v>11</v>
      </c>
      <c r="QF484" s="144">
        <v>10</v>
      </c>
      <c r="QG484" s="144">
        <v>10</v>
      </c>
      <c r="QH484" s="144">
        <v>10</v>
      </c>
      <c r="QI484" s="144">
        <v>10</v>
      </c>
      <c r="QJ484" s="144">
        <v>10</v>
      </c>
      <c r="QK484" s="144">
        <v>9</v>
      </c>
      <c r="QL484" s="144">
        <v>9</v>
      </c>
      <c r="QM484" s="144">
        <v>8</v>
      </c>
      <c r="QN484" s="144">
        <v>9</v>
      </c>
      <c r="QO484" s="144">
        <v>8</v>
      </c>
      <c r="QP484" s="144">
        <v>10</v>
      </c>
      <c r="QQ484" s="144">
        <v>10</v>
      </c>
      <c r="QR484" s="144">
        <v>10</v>
      </c>
    </row>
    <row r="485" spans="1:460" s="144" customFormat="1" x14ac:dyDescent="0.2">
      <c r="A485" s="318"/>
      <c r="B485" s="318">
        <v>20</v>
      </c>
      <c r="C485" s="319">
        <f t="shared" ca="1" si="430"/>
        <v>21</v>
      </c>
      <c r="D485" s="320">
        <f t="shared" ca="1" si="434"/>
        <v>0.2413793103448276</v>
      </c>
      <c r="E485" s="188">
        <f t="shared" ca="1" si="435"/>
        <v>22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431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436"/>
        <v>56</v>
      </c>
      <c r="JD485" s="144">
        <v>58</v>
      </c>
      <c r="JE485" s="144">
        <v>63</v>
      </c>
      <c r="JF485" s="362">
        <f t="shared" si="437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438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439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  <c r="OU485" s="144">
        <v>39</v>
      </c>
      <c r="OV485" s="144">
        <v>38</v>
      </c>
      <c r="OW485" s="144">
        <v>39</v>
      </c>
      <c r="OX485" s="144">
        <v>36</v>
      </c>
      <c r="OY485" s="341">
        <f t="shared" si="440"/>
        <v>37</v>
      </c>
      <c r="OZ485" s="471">
        <v>38</v>
      </c>
      <c r="PA485" s="144">
        <v>37</v>
      </c>
      <c r="PB485" s="144">
        <v>40</v>
      </c>
      <c r="PC485" s="144">
        <v>40</v>
      </c>
      <c r="PD485" s="144">
        <v>34</v>
      </c>
      <c r="PE485" s="144">
        <v>35</v>
      </c>
      <c r="PF485" s="144">
        <v>35</v>
      </c>
      <c r="PG485" s="341">
        <f t="shared" si="432"/>
        <v>34</v>
      </c>
      <c r="PH485" s="144">
        <v>33</v>
      </c>
      <c r="PI485" s="144">
        <v>32</v>
      </c>
      <c r="PJ485" s="341">
        <f t="shared" si="433"/>
        <v>30</v>
      </c>
      <c r="PK485" s="471">
        <v>28</v>
      </c>
      <c r="PL485" s="144">
        <v>30</v>
      </c>
      <c r="PM485" s="471">
        <v>26</v>
      </c>
      <c r="PN485" s="144">
        <v>29</v>
      </c>
      <c r="PO485" s="473">
        <v>31</v>
      </c>
      <c r="PP485" s="144">
        <v>31</v>
      </c>
      <c r="PQ485" s="144">
        <v>32</v>
      </c>
      <c r="PR485" s="144">
        <v>31</v>
      </c>
      <c r="PS485" s="144">
        <v>28</v>
      </c>
      <c r="PT485" s="144">
        <v>27</v>
      </c>
      <c r="PU485" s="144">
        <v>26</v>
      </c>
      <c r="PV485" s="144">
        <v>24</v>
      </c>
      <c r="PW485" s="144">
        <v>25</v>
      </c>
      <c r="PX485" s="144">
        <v>25</v>
      </c>
      <c r="PY485" s="144">
        <v>26</v>
      </c>
      <c r="PZ485" s="144">
        <v>26</v>
      </c>
      <c r="QA485" s="144">
        <v>27</v>
      </c>
      <c r="QB485" s="144">
        <v>27</v>
      </c>
      <c r="QC485" s="144">
        <v>26</v>
      </c>
      <c r="QD485" s="144">
        <v>23</v>
      </c>
      <c r="QE485" s="144">
        <v>22</v>
      </c>
      <c r="QF485" s="144">
        <v>22</v>
      </c>
      <c r="QG485" s="144">
        <v>23</v>
      </c>
      <c r="QH485" s="144">
        <v>30</v>
      </c>
      <c r="QI485" s="144">
        <v>28</v>
      </c>
      <c r="QJ485" s="144">
        <v>27</v>
      </c>
      <c r="QK485" s="144">
        <v>27</v>
      </c>
      <c r="QL485" s="144">
        <v>27</v>
      </c>
      <c r="QM485" s="144">
        <v>23</v>
      </c>
      <c r="QN485" s="144">
        <v>25</v>
      </c>
      <c r="QO485" s="144">
        <v>26</v>
      </c>
      <c r="QP485" s="144">
        <v>25</v>
      </c>
      <c r="QQ485" s="144">
        <v>22</v>
      </c>
      <c r="QR485" s="144">
        <v>21</v>
      </c>
    </row>
    <row r="486" spans="1:460" s="144" customFormat="1" x14ac:dyDescent="0.2">
      <c r="A486" s="55"/>
      <c r="B486" s="318">
        <v>21</v>
      </c>
      <c r="C486" s="319">
        <f t="shared" ca="1" si="430"/>
        <v>19</v>
      </c>
      <c r="D486" s="320">
        <f t="shared" ca="1" si="434"/>
        <v>7.5999999999999998E-2</v>
      </c>
      <c r="E486" s="188">
        <f t="shared" ca="1" si="435"/>
        <v>5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431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436"/>
        <v>104</v>
      </c>
      <c r="JD486" s="144">
        <v>102</v>
      </c>
      <c r="JE486" s="144">
        <v>97</v>
      </c>
      <c r="JF486" s="362">
        <f t="shared" si="437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438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439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  <c r="OU486" s="144">
        <v>37</v>
      </c>
      <c r="OV486" s="144">
        <v>36</v>
      </c>
      <c r="OW486" s="144">
        <v>35</v>
      </c>
      <c r="OX486" s="144">
        <v>39</v>
      </c>
      <c r="OY486" s="341">
        <f t="shared" si="440"/>
        <v>37</v>
      </c>
      <c r="OZ486" s="471">
        <v>35</v>
      </c>
      <c r="PA486" s="144">
        <v>31</v>
      </c>
      <c r="PB486" s="144">
        <v>28</v>
      </c>
      <c r="PC486" s="144">
        <v>30</v>
      </c>
      <c r="PD486" s="144">
        <v>30</v>
      </c>
      <c r="PE486" s="144">
        <v>32</v>
      </c>
      <c r="PF486" s="144">
        <v>33</v>
      </c>
      <c r="PG486" s="341">
        <f t="shared" si="432"/>
        <v>37.5</v>
      </c>
      <c r="PH486" s="144">
        <v>42</v>
      </c>
      <c r="PI486" s="144">
        <v>40</v>
      </c>
      <c r="PJ486" s="341">
        <f t="shared" si="433"/>
        <v>37</v>
      </c>
      <c r="PK486" s="471">
        <v>34</v>
      </c>
      <c r="PL486" s="144">
        <v>37</v>
      </c>
      <c r="PM486" s="471">
        <v>36</v>
      </c>
      <c r="PN486" s="144">
        <v>35</v>
      </c>
      <c r="PO486" s="473">
        <v>35</v>
      </c>
      <c r="PP486" s="144">
        <v>35</v>
      </c>
      <c r="PQ486" s="144">
        <v>24</v>
      </c>
      <c r="PR486" s="144">
        <v>24</v>
      </c>
      <c r="PS486" s="144">
        <v>26</v>
      </c>
      <c r="PT486" s="144">
        <v>30</v>
      </c>
      <c r="PU486" s="144">
        <v>33</v>
      </c>
      <c r="PV486" s="144">
        <v>29</v>
      </c>
      <c r="PW486" s="144">
        <v>27</v>
      </c>
      <c r="PX486" s="144">
        <v>26</v>
      </c>
      <c r="PY486" s="144">
        <v>22</v>
      </c>
      <c r="PZ486" s="144">
        <v>21</v>
      </c>
      <c r="QA486" s="144">
        <v>21</v>
      </c>
      <c r="QB486" s="144">
        <v>22</v>
      </c>
      <c r="QC486" s="144">
        <v>24</v>
      </c>
      <c r="QD486" s="144">
        <v>25</v>
      </c>
      <c r="QE486" s="144">
        <v>23</v>
      </c>
      <c r="QF486" s="144">
        <v>25</v>
      </c>
      <c r="QG486" s="144">
        <v>26</v>
      </c>
      <c r="QH486" s="144">
        <v>26</v>
      </c>
      <c r="QI486" s="144">
        <v>24</v>
      </c>
      <c r="QJ486" s="144">
        <v>23</v>
      </c>
      <c r="QK486" s="144">
        <v>22</v>
      </c>
      <c r="QL486" s="144">
        <v>18</v>
      </c>
      <c r="QM486" s="144">
        <v>16</v>
      </c>
      <c r="QN486" s="144">
        <v>18</v>
      </c>
      <c r="QO486" s="144">
        <v>21</v>
      </c>
      <c r="QP486" s="144">
        <v>21</v>
      </c>
      <c r="QQ486" s="144">
        <v>19</v>
      </c>
      <c r="QR486" s="144">
        <v>19</v>
      </c>
    </row>
    <row r="487" spans="1:460" s="144" customFormat="1" x14ac:dyDescent="0.2">
      <c r="A487" s="318"/>
      <c r="B487" s="318">
        <v>22</v>
      </c>
      <c r="C487" s="319">
        <f t="shared" ca="1" si="430"/>
        <v>69</v>
      </c>
      <c r="D487" s="320">
        <f t="shared" ca="1" si="434"/>
        <v>9.7872340425531917E-2</v>
      </c>
      <c r="E487" s="188">
        <f t="shared" ca="1" si="435"/>
        <v>8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431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436"/>
        <v>138.5</v>
      </c>
      <c r="JD487" s="144">
        <v>141</v>
      </c>
      <c r="JE487" s="144">
        <v>161</v>
      </c>
      <c r="JF487" s="362">
        <f t="shared" si="437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438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439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  <c r="OU487" s="144">
        <v>101</v>
      </c>
      <c r="OV487" s="144">
        <v>104</v>
      </c>
      <c r="OW487" s="144">
        <v>100</v>
      </c>
      <c r="OX487" s="144">
        <v>106</v>
      </c>
      <c r="OY487" s="341">
        <f t="shared" si="440"/>
        <v>106.5</v>
      </c>
      <c r="OZ487" s="471">
        <v>107</v>
      </c>
      <c r="PA487" s="144">
        <v>105</v>
      </c>
      <c r="PB487" s="144">
        <v>105</v>
      </c>
      <c r="PC487" s="144">
        <v>102</v>
      </c>
      <c r="PD487" s="144">
        <v>90</v>
      </c>
      <c r="PE487" s="144">
        <v>89</v>
      </c>
      <c r="PF487" s="144">
        <v>97</v>
      </c>
      <c r="PG487" s="341">
        <f t="shared" si="432"/>
        <v>99</v>
      </c>
      <c r="PH487" s="144">
        <v>101</v>
      </c>
      <c r="PI487" s="144">
        <v>103</v>
      </c>
      <c r="PJ487" s="341">
        <f t="shared" si="433"/>
        <v>102</v>
      </c>
      <c r="PK487" s="471">
        <v>101</v>
      </c>
      <c r="PL487" s="144">
        <v>99</v>
      </c>
      <c r="PM487" s="471">
        <v>96</v>
      </c>
      <c r="PN487" s="144">
        <v>96</v>
      </c>
      <c r="PO487" s="473">
        <v>93</v>
      </c>
      <c r="PP487" s="144">
        <v>98</v>
      </c>
      <c r="PQ487" s="144">
        <v>96</v>
      </c>
      <c r="PR487" s="144">
        <v>97</v>
      </c>
      <c r="PS487" s="144">
        <v>91</v>
      </c>
      <c r="PT487" s="144">
        <v>80</v>
      </c>
      <c r="PU487" s="144">
        <v>82</v>
      </c>
      <c r="PV487" s="144">
        <v>83</v>
      </c>
      <c r="PW487" s="144">
        <v>79</v>
      </c>
      <c r="PX487" s="144">
        <v>84</v>
      </c>
      <c r="PY487" s="144">
        <v>84</v>
      </c>
      <c r="PZ487" s="144">
        <v>72</v>
      </c>
      <c r="QA487" s="144">
        <v>69</v>
      </c>
      <c r="QB487" s="144">
        <v>68</v>
      </c>
      <c r="QC487" s="144">
        <v>64</v>
      </c>
      <c r="QD487" s="144">
        <v>66</v>
      </c>
      <c r="QE487" s="144">
        <v>66</v>
      </c>
      <c r="QF487" s="144">
        <v>72</v>
      </c>
      <c r="QG487" s="144">
        <v>79</v>
      </c>
      <c r="QH487" s="144">
        <v>76</v>
      </c>
      <c r="QI487" s="144">
        <v>88</v>
      </c>
      <c r="QJ487" s="144">
        <v>84</v>
      </c>
      <c r="QK487" s="144">
        <v>79</v>
      </c>
      <c r="QL487" s="144">
        <v>78</v>
      </c>
      <c r="QM487" s="144">
        <v>74</v>
      </c>
      <c r="QN487" s="144">
        <v>77</v>
      </c>
      <c r="QO487" s="144">
        <v>77</v>
      </c>
      <c r="QP487" s="144">
        <v>71</v>
      </c>
      <c r="QQ487" s="144">
        <v>73</v>
      </c>
      <c r="QR487" s="144">
        <v>69</v>
      </c>
    </row>
    <row r="488" spans="1:460" s="144" customFormat="1" x14ac:dyDescent="0.2">
      <c r="A488" s="55"/>
      <c r="B488" s="318">
        <v>23</v>
      </c>
      <c r="C488" s="319">
        <f t="shared" ca="1" si="430"/>
        <v>101</v>
      </c>
      <c r="D488" s="320">
        <f t="shared" ca="1" si="434"/>
        <v>6.6887417218543049E-2</v>
      </c>
      <c r="E488" s="188">
        <f t="shared" ca="1" si="435"/>
        <v>4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431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436"/>
        <v>329.5</v>
      </c>
      <c r="JD488" s="144">
        <v>337</v>
      </c>
      <c r="JE488" s="144">
        <v>326</v>
      </c>
      <c r="JF488" s="362">
        <f t="shared" si="437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438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439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  <c r="OU488" s="144">
        <v>151</v>
      </c>
      <c r="OV488" s="144">
        <v>140</v>
      </c>
      <c r="OW488" s="144">
        <v>130</v>
      </c>
      <c r="OX488" s="144">
        <v>131</v>
      </c>
      <c r="OY488" s="341">
        <f t="shared" si="440"/>
        <v>124</v>
      </c>
      <c r="OZ488" s="471">
        <v>117</v>
      </c>
      <c r="PA488" s="144">
        <v>118</v>
      </c>
      <c r="PB488" s="144">
        <v>128</v>
      </c>
      <c r="PC488" s="144">
        <v>134</v>
      </c>
      <c r="PD488" s="144">
        <v>123</v>
      </c>
      <c r="PE488" s="144">
        <v>126</v>
      </c>
      <c r="PF488" s="144">
        <v>124</v>
      </c>
      <c r="PG488" s="341">
        <f t="shared" si="432"/>
        <v>128</v>
      </c>
      <c r="PH488" s="144">
        <v>132</v>
      </c>
      <c r="PI488" s="144">
        <v>118</v>
      </c>
      <c r="PJ488" s="341">
        <f t="shared" si="433"/>
        <v>123</v>
      </c>
      <c r="PK488" s="471">
        <v>128</v>
      </c>
      <c r="PL488" s="144">
        <v>131</v>
      </c>
      <c r="PM488" s="471">
        <v>117</v>
      </c>
      <c r="PN488" s="144">
        <v>111</v>
      </c>
      <c r="PO488" s="473">
        <v>116</v>
      </c>
      <c r="PP488" s="144">
        <v>122</v>
      </c>
      <c r="PQ488" s="144">
        <v>122</v>
      </c>
      <c r="PR488" s="144">
        <v>120</v>
      </c>
      <c r="PS488" s="144">
        <v>121</v>
      </c>
      <c r="PT488" s="144">
        <v>121</v>
      </c>
      <c r="PU488" s="144">
        <v>118</v>
      </c>
      <c r="PV488" s="144">
        <v>106</v>
      </c>
      <c r="PW488" s="144">
        <v>106</v>
      </c>
      <c r="PX488" s="144">
        <v>106</v>
      </c>
      <c r="PY488" s="144">
        <v>105</v>
      </c>
      <c r="PZ488" s="144">
        <v>88</v>
      </c>
      <c r="QA488" s="144">
        <v>97</v>
      </c>
      <c r="QB488" s="144">
        <v>98</v>
      </c>
      <c r="QC488" s="144">
        <v>98</v>
      </c>
      <c r="QD488" s="144">
        <v>87</v>
      </c>
      <c r="QE488" s="144">
        <v>81</v>
      </c>
      <c r="QF488" s="144">
        <v>86</v>
      </c>
      <c r="QG488" s="144">
        <v>88</v>
      </c>
      <c r="QH488" s="144">
        <v>85</v>
      </c>
      <c r="QI488" s="144">
        <v>91</v>
      </c>
      <c r="QJ488" s="144">
        <v>89</v>
      </c>
      <c r="QK488" s="144">
        <v>91</v>
      </c>
      <c r="QL488" s="144">
        <v>90</v>
      </c>
      <c r="QM488" s="144">
        <v>85</v>
      </c>
      <c r="QN488" s="144">
        <v>86</v>
      </c>
      <c r="QO488" s="144">
        <v>90</v>
      </c>
      <c r="QP488" s="144">
        <v>100</v>
      </c>
      <c r="QQ488" s="144">
        <v>102</v>
      </c>
      <c r="QR488" s="144">
        <v>101</v>
      </c>
    </row>
    <row r="489" spans="1:460" s="144" customFormat="1" x14ac:dyDescent="0.2">
      <c r="A489" s="318"/>
      <c r="B489" s="318">
        <v>24</v>
      </c>
      <c r="C489" s="319">
        <f t="shared" ca="1" si="430"/>
        <v>19</v>
      </c>
      <c r="D489" s="320">
        <f t="shared" ca="1" si="434"/>
        <v>0.10270270270270271</v>
      </c>
      <c r="E489" s="188">
        <f t="shared" ca="1" si="435"/>
        <v>9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431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436"/>
        <v>57.5</v>
      </c>
      <c r="JD489" s="144">
        <v>59</v>
      </c>
      <c r="JE489" s="144">
        <v>66</v>
      </c>
      <c r="JF489" s="362">
        <f t="shared" si="437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438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439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  <c r="OU489" s="144">
        <v>39</v>
      </c>
      <c r="OV489" s="144">
        <v>32</v>
      </c>
      <c r="OW489" s="144">
        <v>31</v>
      </c>
      <c r="OX489" s="144">
        <v>33</v>
      </c>
      <c r="OY489" s="341">
        <f t="shared" si="440"/>
        <v>34</v>
      </c>
      <c r="OZ489" s="471">
        <v>35</v>
      </c>
      <c r="PA489" s="144">
        <v>37</v>
      </c>
      <c r="PB489" s="144">
        <v>36</v>
      </c>
      <c r="PC489" s="144">
        <v>35</v>
      </c>
      <c r="PD489" s="144">
        <v>30</v>
      </c>
      <c r="PE489" s="144">
        <v>29</v>
      </c>
      <c r="PF489" s="144">
        <v>32</v>
      </c>
      <c r="PG489" s="341">
        <f t="shared" si="432"/>
        <v>32</v>
      </c>
      <c r="PH489" s="144">
        <v>32</v>
      </c>
      <c r="PI489" s="144">
        <v>30</v>
      </c>
      <c r="PJ489" s="341">
        <f t="shared" si="433"/>
        <v>29</v>
      </c>
      <c r="PK489" s="471">
        <v>28</v>
      </c>
      <c r="PL489" s="144">
        <v>30</v>
      </c>
      <c r="PM489" s="471">
        <v>29</v>
      </c>
      <c r="PN489" s="144">
        <v>32</v>
      </c>
      <c r="PO489" s="473">
        <v>33</v>
      </c>
      <c r="PP489" s="144">
        <v>29</v>
      </c>
      <c r="PQ489" s="144">
        <v>25</v>
      </c>
      <c r="PR489" s="144">
        <v>25</v>
      </c>
      <c r="PS489" s="144">
        <v>27</v>
      </c>
      <c r="PT489" s="144">
        <v>31</v>
      </c>
      <c r="PU489" s="144">
        <v>31</v>
      </c>
      <c r="PV489" s="144">
        <v>28</v>
      </c>
      <c r="PW489" s="144">
        <v>27</v>
      </c>
      <c r="PX489" s="144">
        <v>24</v>
      </c>
      <c r="PY489" s="144">
        <v>26</v>
      </c>
      <c r="PZ489" s="144">
        <v>22</v>
      </c>
      <c r="QA489" s="144">
        <v>22</v>
      </c>
      <c r="QB489" s="144">
        <v>21</v>
      </c>
      <c r="QC489" s="144">
        <v>22</v>
      </c>
      <c r="QD489" s="144">
        <v>21</v>
      </c>
      <c r="QE489" s="144">
        <v>17</v>
      </c>
      <c r="QF489" s="144">
        <v>16</v>
      </c>
      <c r="QG489" s="144">
        <v>18</v>
      </c>
      <c r="QH489" s="144">
        <v>15</v>
      </c>
      <c r="QI489" s="144">
        <v>13</v>
      </c>
      <c r="QJ489" s="144">
        <v>11</v>
      </c>
      <c r="QK489" s="144">
        <v>16</v>
      </c>
      <c r="QL489" s="144">
        <v>18</v>
      </c>
      <c r="QM489" s="144">
        <v>17</v>
      </c>
      <c r="QN489" s="144">
        <v>18</v>
      </c>
      <c r="QO489" s="144">
        <v>18</v>
      </c>
      <c r="QP489" s="144">
        <v>18</v>
      </c>
      <c r="QQ489" s="144">
        <v>18</v>
      </c>
      <c r="QR489" s="144">
        <v>19</v>
      </c>
    </row>
    <row r="490" spans="1:460" x14ac:dyDescent="0.2">
      <c r="A490" s="55"/>
      <c r="B490" s="27" t="s">
        <v>45</v>
      </c>
      <c r="C490" s="174">
        <f ca="1">SUM(C466:C489)</f>
        <v>913</v>
      </c>
      <c r="D490" s="171">
        <f t="shared" ca="1" si="434"/>
        <v>0.11096256684491979</v>
      </c>
      <c r="E490" s="176"/>
      <c r="F490" s="154"/>
      <c r="G490" s="325">
        <f t="shared" ref="G490:R490" si="441">SUM(G466:G489)</f>
        <v>1699</v>
      </c>
      <c r="H490" s="325">
        <f t="shared" si="441"/>
        <v>1675</v>
      </c>
      <c r="I490" s="325">
        <f t="shared" si="441"/>
        <v>1691</v>
      </c>
      <c r="J490" s="325">
        <f t="shared" si="441"/>
        <v>1722</v>
      </c>
      <c r="K490" s="325">
        <f t="shared" si="441"/>
        <v>1693</v>
      </c>
      <c r="L490" s="325">
        <f t="shared" si="441"/>
        <v>1690</v>
      </c>
      <c r="M490" s="325">
        <f t="shared" si="441"/>
        <v>1702</v>
      </c>
      <c r="N490" s="325">
        <f t="shared" si="441"/>
        <v>1706</v>
      </c>
      <c r="O490" s="325">
        <f t="shared" si="441"/>
        <v>1636</v>
      </c>
      <c r="P490" s="325">
        <f t="shared" si="441"/>
        <v>1606</v>
      </c>
      <c r="Q490" s="325">
        <f t="shared" si="441"/>
        <v>1613</v>
      </c>
      <c r="R490" s="325">
        <f t="shared" si="441"/>
        <v>1616</v>
      </c>
      <c r="S490" s="325">
        <f t="shared" ref="S490:CD490" si="442">SUM(S466:S489)</f>
        <v>1638</v>
      </c>
      <c r="T490" s="325">
        <f t="shared" si="442"/>
        <v>1613</v>
      </c>
      <c r="U490" s="325">
        <f t="shared" si="442"/>
        <v>1617</v>
      </c>
      <c r="V490" s="325">
        <f t="shared" si="442"/>
        <v>1642</v>
      </c>
      <c r="W490" s="325">
        <f t="shared" si="442"/>
        <v>1647</v>
      </c>
      <c r="X490" s="325">
        <f t="shared" si="442"/>
        <v>1628</v>
      </c>
      <c r="Y490" s="325">
        <f t="shared" si="442"/>
        <v>1632</v>
      </c>
      <c r="Z490" s="325">
        <f t="shared" si="442"/>
        <v>1677</v>
      </c>
      <c r="AA490" s="325">
        <f t="shared" si="442"/>
        <v>1713</v>
      </c>
      <c r="AB490" s="325">
        <f t="shared" si="442"/>
        <v>1714</v>
      </c>
      <c r="AC490" s="325">
        <f t="shared" si="442"/>
        <v>1724</v>
      </c>
      <c r="AD490" s="325">
        <f t="shared" si="442"/>
        <v>1785</v>
      </c>
      <c r="AE490" s="325">
        <f t="shared" si="442"/>
        <v>0</v>
      </c>
      <c r="AF490" s="325">
        <f t="shared" si="442"/>
        <v>1899</v>
      </c>
      <c r="AG490" s="325">
        <f t="shared" si="442"/>
        <v>1802</v>
      </c>
      <c r="AH490" s="325">
        <f t="shared" si="442"/>
        <v>1785</v>
      </c>
      <c r="AI490" s="325">
        <f t="shared" si="442"/>
        <v>1817</v>
      </c>
      <c r="AJ490" s="325">
        <f t="shared" si="442"/>
        <v>1818</v>
      </c>
      <c r="AK490" s="325">
        <f t="shared" si="442"/>
        <v>1819</v>
      </c>
      <c r="AL490" s="325">
        <f t="shared" si="442"/>
        <v>1832</v>
      </c>
      <c r="AM490" s="325">
        <f t="shared" si="442"/>
        <v>1845</v>
      </c>
      <c r="AN490" s="325">
        <f t="shared" si="442"/>
        <v>1836.5</v>
      </c>
      <c r="AO490" s="325">
        <f t="shared" si="442"/>
        <v>1828</v>
      </c>
      <c r="AP490" s="325">
        <f t="shared" si="442"/>
        <v>1824</v>
      </c>
      <c r="AQ490" s="325">
        <f t="shared" si="442"/>
        <v>1800</v>
      </c>
      <c r="AR490" s="325">
        <f t="shared" si="442"/>
        <v>1806</v>
      </c>
      <c r="AS490" s="325">
        <f t="shared" si="442"/>
        <v>1847</v>
      </c>
      <c r="AT490" s="325">
        <f t="shared" si="442"/>
        <v>1886</v>
      </c>
      <c r="AU490" s="325">
        <f t="shared" si="442"/>
        <v>1902</v>
      </c>
      <c r="AV490" s="325">
        <f t="shared" si="442"/>
        <v>1916</v>
      </c>
      <c r="AW490" s="420">
        <f t="shared" si="442"/>
        <v>1934</v>
      </c>
      <c r="AX490" s="420">
        <f t="shared" si="442"/>
        <v>1915</v>
      </c>
      <c r="AY490" s="420">
        <f t="shared" si="442"/>
        <v>1905</v>
      </c>
      <c r="AZ490" s="420">
        <f t="shared" si="442"/>
        <v>1914</v>
      </c>
      <c r="BA490" s="420">
        <f t="shared" si="442"/>
        <v>1938</v>
      </c>
      <c r="BB490" s="420">
        <f t="shared" si="442"/>
        <v>1971</v>
      </c>
      <c r="BC490" s="420">
        <f t="shared" si="442"/>
        <v>1934</v>
      </c>
      <c r="BD490" s="420">
        <f t="shared" si="442"/>
        <v>1992</v>
      </c>
      <c r="BE490" s="420">
        <f t="shared" si="442"/>
        <v>2057</v>
      </c>
      <c r="BF490" s="420">
        <f t="shared" si="442"/>
        <v>2080</v>
      </c>
      <c r="BG490" s="325">
        <f t="shared" si="442"/>
        <v>2072</v>
      </c>
      <c r="BH490" s="325">
        <f t="shared" si="442"/>
        <v>1979</v>
      </c>
      <c r="BI490" s="361">
        <f t="shared" si="442"/>
        <v>1996</v>
      </c>
      <c r="BJ490" s="325">
        <f t="shared" si="442"/>
        <v>2013</v>
      </c>
      <c r="BK490" s="325">
        <f t="shared" si="442"/>
        <v>2021</v>
      </c>
      <c r="BL490" s="325">
        <f t="shared" si="442"/>
        <v>1986</v>
      </c>
      <c r="BM490" s="325">
        <f t="shared" si="442"/>
        <v>2019</v>
      </c>
      <c r="BN490" s="325">
        <f t="shared" si="442"/>
        <v>2029</v>
      </c>
      <c r="BO490" s="325">
        <f t="shared" si="442"/>
        <v>2024</v>
      </c>
      <c r="BP490" s="325">
        <f t="shared" si="442"/>
        <v>2018</v>
      </c>
      <c r="BQ490" s="325">
        <f t="shared" si="442"/>
        <v>2007</v>
      </c>
      <c r="BR490" s="325">
        <f t="shared" si="442"/>
        <v>2035</v>
      </c>
      <c r="BS490" s="325">
        <f t="shared" si="442"/>
        <v>2056</v>
      </c>
      <c r="BT490" s="325">
        <f t="shared" si="442"/>
        <v>2032</v>
      </c>
      <c r="BU490" s="325">
        <f t="shared" si="442"/>
        <v>1998</v>
      </c>
      <c r="BV490" s="325">
        <f t="shared" si="442"/>
        <v>2007</v>
      </c>
      <c r="BW490" s="325">
        <f t="shared" si="442"/>
        <v>2018</v>
      </c>
      <c r="BX490" s="325">
        <f t="shared" si="442"/>
        <v>1978</v>
      </c>
      <c r="BY490" s="325">
        <f t="shared" si="442"/>
        <v>1994</v>
      </c>
      <c r="BZ490" s="325">
        <f t="shared" si="442"/>
        <v>2034</v>
      </c>
      <c r="CA490" s="325">
        <f t="shared" si="442"/>
        <v>2050</v>
      </c>
      <c r="CB490" s="325">
        <f t="shared" si="442"/>
        <v>2072</v>
      </c>
      <c r="CC490" s="325">
        <f t="shared" si="442"/>
        <v>2052</v>
      </c>
      <c r="CD490" s="325">
        <f t="shared" si="442"/>
        <v>2067</v>
      </c>
      <c r="CE490" s="325">
        <f t="shared" ref="CE490:DQ490" si="443">SUM(CE466:CE489)</f>
        <v>2138</v>
      </c>
      <c r="CF490" s="325">
        <f t="shared" si="443"/>
        <v>2187</v>
      </c>
      <c r="CG490" s="325">
        <f t="shared" si="443"/>
        <v>2161</v>
      </c>
      <c r="CH490" s="325">
        <f t="shared" si="443"/>
        <v>2159</v>
      </c>
      <c r="CI490" s="325">
        <f t="shared" si="443"/>
        <v>2134</v>
      </c>
      <c r="CJ490" s="325">
        <f t="shared" si="443"/>
        <v>2176</v>
      </c>
      <c r="CK490" s="325">
        <f t="shared" si="443"/>
        <v>2197</v>
      </c>
      <c r="CL490" s="325">
        <f t="shared" si="443"/>
        <v>2212</v>
      </c>
      <c r="CM490" s="325">
        <f t="shared" si="443"/>
        <v>2264</v>
      </c>
      <c r="CN490" s="325">
        <f t="shared" si="443"/>
        <v>2277</v>
      </c>
      <c r="CO490" s="325">
        <f t="shared" si="443"/>
        <v>2294</v>
      </c>
      <c r="CP490" s="364">
        <f t="shared" si="443"/>
        <v>2294.5</v>
      </c>
      <c r="CQ490" s="325">
        <f t="shared" si="443"/>
        <v>2295</v>
      </c>
      <c r="CR490" s="325">
        <f t="shared" si="443"/>
        <v>2282</v>
      </c>
      <c r="CS490" s="325">
        <f t="shared" si="443"/>
        <v>2308</v>
      </c>
      <c r="CT490" s="325">
        <f t="shared" si="443"/>
        <v>2284</v>
      </c>
      <c r="CU490" s="325">
        <f t="shared" si="443"/>
        <v>2299</v>
      </c>
      <c r="CV490" s="325">
        <f t="shared" si="443"/>
        <v>2317</v>
      </c>
      <c r="CW490" s="325">
        <f t="shared" si="443"/>
        <v>2373</v>
      </c>
      <c r="CX490" s="325">
        <f t="shared" si="443"/>
        <v>2381</v>
      </c>
      <c r="CY490" s="325">
        <f t="shared" si="443"/>
        <v>2339</v>
      </c>
      <c r="CZ490" s="325">
        <f t="shared" si="443"/>
        <v>2338</v>
      </c>
      <c r="DA490" s="325">
        <f t="shared" si="443"/>
        <v>2346</v>
      </c>
      <c r="DB490" s="325">
        <f t="shared" si="443"/>
        <v>2392</v>
      </c>
      <c r="DC490" s="325">
        <f t="shared" si="443"/>
        <v>2361</v>
      </c>
      <c r="DD490" s="325">
        <f t="shared" si="443"/>
        <v>2397</v>
      </c>
      <c r="DE490" s="325">
        <f t="shared" si="443"/>
        <v>2440</v>
      </c>
      <c r="DF490" s="325">
        <f t="shared" si="443"/>
        <v>2475</v>
      </c>
      <c r="DG490" s="325">
        <f t="shared" si="443"/>
        <v>2481</v>
      </c>
      <c r="DH490" s="325">
        <f t="shared" si="443"/>
        <v>2428</v>
      </c>
      <c r="DI490" s="325">
        <f t="shared" si="443"/>
        <v>2418</v>
      </c>
      <c r="DJ490" s="325">
        <f t="shared" si="443"/>
        <v>2356</v>
      </c>
      <c r="DK490" s="325">
        <f t="shared" si="443"/>
        <v>2374</v>
      </c>
      <c r="DL490" s="325">
        <f t="shared" si="443"/>
        <v>2278</v>
      </c>
      <c r="DM490" s="325">
        <f t="shared" si="443"/>
        <v>2264</v>
      </c>
      <c r="DN490" s="325">
        <f t="shared" si="443"/>
        <v>2274</v>
      </c>
      <c r="DO490" s="325">
        <f t="shared" si="443"/>
        <v>2304</v>
      </c>
      <c r="DP490" s="325">
        <f t="shared" si="443"/>
        <v>2246</v>
      </c>
      <c r="DQ490" s="325">
        <f t="shared" si="443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444">SUM(DT466:DT489)</f>
        <v>2044</v>
      </c>
      <c r="DU490" s="396">
        <f t="shared" si="444"/>
        <v>2008</v>
      </c>
      <c r="DV490" s="396">
        <f t="shared" si="444"/>
        <v>2016</v>
      </c>
      <c r="DW490" s="396">
        <f t="shared" si="444"/>
        <v>2058</v>
      </c>
      <c r="DX490" s="396">
        <f t="shared" si="444"/>
        <v>2045</v>
      </c>
      <c r="DY490" s="396">
        <f t="shared" si="444"/>
        <v>1999</v>
      </c>
      <c r="DZ490" s="396">
        <f t="shared" si="444"/>
        <v>2024</v>
      </c>
      <c r="EA490" s="396">
        <f t="shared" si="444"/>
        <v>2030</v>
      </c>
      <c r="EB490" s="396">
        <f t="shared" si="444"/>
        <v>2016</v>
      </c>
      <c r="EC490" s="396">
        <f t="shared" si="444"/>
        <v>1989</v>
      </c>
      <c r="ED490" s="396">
        <f t="shared" si="444"/>
        <v>1996</v>
      </c>
      <c r="EE490" s="396">
        <f t="shared" si="444"/>
        <v>2001</v>
      </c>
      <c r="EF490" s="396">
        <f t="shared" si="444"/>
        <v>2022</v>
      </c>
      <c r="EG490" s="396">
        <f t="shared" si="444"/>
        <v>1992</v>
      </c>
      <c r="EH490" s="396">
        <f t="shared" si="444"/>
        <v>1968</v>
      </c>
      <c r="EI490" s="396">
        <f t="shared" si="444"/>
        <v>1972</v>
      </c>
      <c r="EJ490" s="396">
        <f t="shared" si="444"/>
        <v>1972</v>
      </c>
      <c r="EK490" s="396">
        <f t="shared" si="444"/>
        <v>2002</v>
      </c>
      <c r="EL490" s="396">
        <f t="shared" si="444"/>
        <v>1968</v>
      </c>
      <c r="EM490" s="396">
        <f t="shared" si="444"/>
        <v>1981</v>
      </c>
      <c r="EN490" s="396">
        <f t="shared" si="444"/>
        <v>1984</v>
      </c>
      <c r="EO490" s="396">
        <f t="shared" si="444"/>
        <v>1953</v>
      </c>
      <c r="EP490" s="396">
        <f t="shared" si="444"/>
        <v>1849</v>
      </c>
      <c r="EQ490" s="396">
        <f t="shared" si="444"/>
        <v>1834</v>
      </c>
      <c r="ER490" s="396">
        <f t="shared" si="444"/>
        <v>1823</v>
      </c>
      <c r="ES490" s="396">
        <f t="shared" si="444"/>
        <v>1826</v>
      </c>
      <c r="ET490" s="396">
        <f t="shared" si="444"/>
        <v>1784</v>
      </c>
      <c r="EU490" s="396">
        <f t="shared" ref="EU490:EZ490" si="445">SUM(EU466:EU489)</f>
        <v>1736</v>
      </c>
      <c r="EV490" s="396">
        <f t="shared" si="445"/>
        <v>1689</v>
      </c>
      <c r="EW490" s="396">
        <f t="shared" si="445"/>
        <v>1691</v>
      </c>
      <c r="EX490" s="396">
        <f t="shared" si="445"/>
        <v>1703</v>
      </c>
      <c r="EY490" s="396">
        <f t="shared" si="445"/>
        <v>1674</v>
      </c>
      <c r="EZ490" s="396">
        <f t="shared" si="445"/>
        <v>1693</v>
      </c>
      <c r="FA490" s="396">
        <f t="shared" ref="FA490:FF490" si="446">SUM(FA466:FA489)</f>
        <v>1711</v>
      </c>
      <c r="FB490" s="396">
        <f t="shared" si="446"/>
        <v>1744</v>
      </c>
      <c r="FC490" s="396">
        <f t="shared" si="446"/>
        <v>1724</v>
      </c>
      <c r="FD490" s="396">
        <f t="shared" si="446"/>
        <v>1774</v>
      </c>
      <c r="FE490" s="418">
        <f t="shared" si="446"/>
        <v>1791</v>
      </c>
      <c r="FF490" s="418">
        <f t="shared" si="446"/>
        <v>1826</v>
      </c>
      <c r="FG490" s="418">
        <f t="shared" ref="FG490:FM490" si="447">SUM(FG466:FG489)</f>
        <v>1863</v>
      </c>
      <c r="FH490" s="418">
        <f t="shared" si="447"/>
        <v>1833</v>
      </c>
      <c r="FI490" s="418">
        <f t="shared" si="447"/>
        <v>1819</v>
      </c>
      <c r="FJ490" s="418">
        <f t="shared" si="447"/>
        <v>1806</v>
      </c>
      <c r="FK490" s="418">
        <f t="shared" si="447"/>
        <v>1823</v>
      </c>
      <c r="FL490" s="418">
        <f t="shared" si="447"/>
        <v>1786</v>
      </c>
      <c r="FM490" s="418">
        <f t="shared" si="447"/>
        <v>1777</v>
      </c>
      <c r="FN490" s="418">
        <f t="shared" ref="FN490:HY490" si="448">SUM(FN466:FN489)</f>
        <v>1797</v>
      </c>
      <c r="FO490" s="418">
        <f t="shared" si="448"/>
        <v>1788</v>
      </c>
      <c r="FP490" s="418">
        <f t="shared" si="448"/>
        <v>1756</v>
      </c>
      <c r="FQ490" s="418">
        <f t="shared" si="448"/>
        <v>1748</v>
      </c>
      <c r="FR490" s="418">
        <f t="shared" si="448"/>
        <v>1779</v>
      </c>
      <c r="FS490" s="418">
        <f t="shared" si="448"/>
        <v>1796</v>
      </c>
      <c r="FT490" s="418">
        <f t="shared" si="448"/>
        <v>1803</v>
      </c>
      <c r="FU490" s="418">
        <f t="shared" si="448"/>
        <v>1737</v>
      </c>
      <c r="FV490" s="418">
        <f t="shared" si="448"/>
        <v>1738</v>
      </c>
      <c r="FW490" s="418">
        <f t="shared" si="448"/>
        <v>1708</v>
      </c>
      <c r="FX490" s="418">
        <f t="shared" si="448"/>
        <v>1692</v>
      </c>
      <c r="FY490" s="418">
        <f t="shared" si="448"/>
        <v>1708</v>
      </c>
      <c r="FZ490" s="418">
        <f t="shared" si="448"/>
        <v>1724</v>
      </c>
      <c r="GA490" s="418">
        <f t="shared" si="448"/>
        <v>1785</v>
      </c>
      <c r="GB490" s="418">
        <f t="shared" si="448"/>
        <v>1761</v>
      </c>
      <c r="GC490" s="418">
        <f t="shared" si="448"/>
        <v>1689</v>
      </c>
      <c r="GD490" s="418">
        <f t="shared" si="448"/>
        <v>1676</v>
      </c>
      <c r="GE490" s="418">
        <f t="shared" si="448"/>
        <v>1700</v>
      </c>
      <c r="GF490" s="418">
        <f t="shared" si="448"/>
        <v>1762</v>
      </c>
      <c r="GG490" s="418">
        <f t="shared" si="448"/>
        <v>1783</v>
      </c>
      <c r="GH490" s="418">
        <f t="shared" si="448"/>
        <v>1740</v>
      </c>
      <c r="GI490" s="418">
        <f t="shared" si="448"/>
        <v>1761</v>
      </c>
      <c r="GJ490" s="418">
        <f t="shared" si="448"/>
        <v>1776</v>
      </c>
      <c r="GK490" s="418">
        <f t="shared" si="448"/>
        <v>1809</v>
      </c>
      <c r="GL490" s="418">
        <f t="shared" si="448"/>
        <v>1771</v>
      </c>
      <c r="GM490" s="418">
        <f t="shared" si="448"/>
        <v>1815</v>
      </c>
      <c r="GN490" s="418">
        <f t="shared" si="448"/>
        <v>1842</v>
      </c>
      <c r="GO490" s="418">
        <f t="shared" si="448"/>
        <v>1888</v>
      </c>
      <c r="GP490" s="418">
        <f t="shared" si="448"/>
        <v>1873</v>
      </c>
      <c r="GQ490" s="418">
        <f t="shared" si="448"/>
        <v>1810</v>
      </c>
      <c r="GR490" s="418">
        <f t="shared" si="448"/>
        <v>1851</v>
      </c>
      <c r="GS490" s="418">
        <f t="shared" si="448"/>
        <v>1912</v>
      </c>
      <c r="GT490" s="418">
        <f t="shared" si="448"/>
        <v>1930</v>
      </c>
      <c r="GU490" s="418">
        <f t="shared" si="448"/>
        <v>1889</v>
      </c>
      <c r="GV490" s="418">
        <f t="shared" si="448"/>
        <v>1907</v>
      </c>
      <c r="GW490" s="418">
        <f t="shared" si="448"/>
        <v>1957</v>
      </c>
      <c r="GX490" s="418">
        <f t="shared" si="448"/>
        <v>2000</v>
      </c>
      <c r="GY490" s="418">
        <f t="shared" si="448"/>
        <v>1967</v>
      </c>
      <c r="GZ490" s="418">
        <f t="shared" si="448"/>
        <v>2022</v>
      </c>
      <c r="HA490" s="418">
        <f t="shared" si="448"/>
        <v>2035</v>
      </c>
      <c r="HB490" s="418">
        <f t="shared" si="448"/>
        <v>2063</v>
      </c>
      <c r="HC490" s="418">
        <f t="shared" si="448"/>
        <v>2033</v>
      </c>
      <c r="HD490" s="418">
        <f t="shared" si="448"/>
        <v>2023</v>
      </c>
      <c r="HE490" s="418">
        <f t="shared" si="448"/>
        <v>2081</v>
      </c>
      <c r="HF490" s="418">
        <f t="shared" si="448"/>
        <v>2081</v>
      </c>
      <c r="HG490" s="418">
        <f t="shared" si="448"/>
        <v>2086</v>
      </c>
      <c r="HH490" s="418">
        <f t="shared" si="448"/>
        <v>2018</v>
      </c>
      <c r="HI490" s="418">
        <f t="shared" si="448"/>
        <v>2007</v>
      </c>
      <c r="HJ490" s="418">
        <f t="shared" si="448"/>
        <v>2021</v>
      </c>
      <c r="HK490" s="418">
        <f t="shared" si="448"/>
        <v>2049</v>
      </c>
      <c r="HL490" s="418">
        <f t="shared" si="448"/>
        <v>1973</v>
      </c>
      <c r="HM490" s="418">
        <f t="shared" si="448"/>
        <v>1982</v>
      </c>
      <c r="HN490" s="418">
        <f t="shared" si="448"/>
        <v>1935</v>
      </c>
      <c r="HO490" s="418">
        <f t="shared" si="448"/>
        <v>1934</v>
      </c>
      <c r="HP490" s="418">
        <f t="shared" si="448"/>
        <v>1856</v>
      </c>
      <c r="HQ490" s="418">
        <f t="shared" si="448"/>
        <v>1832</v>
      </c>
      <c r="HR490" s="418">
        <f t="shared" si="448"/>
        <v>1854</v>
      </c>
      <c r="HS490" s="418">
        <f t="shared" si="448"/>
        <v>1865</v>
      </c>
      <c r="HT490" s="418">
        <f t="shared" si="448"/>
        <v>1838</v>
      </c>
      <c r="HU490" s="418">
        <f t="shared" si="448"/>
        <v>1790</v>
      </c>
      <c r="HV490" s="418">
        <f t="shared" si="448"/>
        <v>1763</v>
      </c>
      <c r="HW490" s="418">
        <f t="shared" si="448"/>
        <v>1800</v>
      </c>
      <c r="HX490" s="418">
        <f t="shared" si="448"/>
        <v>1850</v>
      </c>
      <c r="HY490" s="418">
        <f t="shared" si="448"/>
        <v>1800</v>
      </c>
      <c r="HZ490" s="418">
        <f t="shared" ref="HZ490:KK490" si="449">SUM(HZ466:HZ489)</f>
        <v>1815</v>
      </c>
      <c r="IA490" s="418">
        <f t="shared" si="449"/>
        <v>1813</v>
      </c>
      <c r="IB490" s="418">
        <f t="shared" si="449"/>
        <v>1826</v>
      </c>
      <c r="IC490" s="418">
        <f t="shared" si="449"/>
        <v>1839</v>
      </c>
      <c r="ID490" s="418">
        <f t="shared" si="449"/>
        <v>1823</v>
      </c>
      <c r="IE490" s="418">
        <f t="shared" si="449"/>
        <v>1867</v>
      </c>
      <c r="IF490" s="418">
        <f t="shared" si="449"/>
        <v>1914</v>
      </c>
      <c r="IG490" s="418">
        <f t="shared" si="449"/>
        <v>1916</v>
      </c>
      <c r="IH490" s="418">
        <f t="shared" si="449"/>
        <v>1880</v>
      </c>
      <c r="II490" s="418">
        <f t="shared" si="449"/>
        <v>1883</v>
      </c>
      <c r="IJ490" s="418">
        <f t="shared" si="449"/>
        <v>1894</v>
      </c>
      <c r="IK490" s="418">
        <f t="shared" si="449"/>
        <v>1955</v>
      </c>
      <c r="IL490" s="418">
        <f t="shared" si="449"/>
        <v>1873</v>
      </c>
      <c r="IM490" s="418">
        <f t="shared" si="449"/>
        <v>1861</v>
      </c>
      <c r="IN490" s="444">
        <f t="shared" si="449"/>
        <v>1880</v>
      </c>
      <c r="IO490" s="418">
        <f t="shared" si="449"/>
        <v>1899</v>
      </c>
      <c r="IP490" s="418">
        <f t="shared" si="449"/>
        <v>1921</v>
      </c>
      <c r="IQ490" s="418">
        <f t="shared" si="449"/>
        <v>1855</v>
      </c>
      <c r="IR490" s="418">
        <f t="shared" si="449"/>
        <v>1857</v>
      </c>
      <c r="IS490" s="418">
        <f t="shared" si="449"/>
        <v>1868</v>
      </c>
      <c r="IT490" s="418">
        <f t="shared" si="449"/>
        <v>1832</v>
      </c>
      <c r="IU490" s="418">
        <f t="shared" si="449"/>
        <v>1769</v>
      </c>
      <c r="IV490" s="418">
        <f t="shared" si="449"/>
        <v>1782</v>
      </c>
      <c r="IW490" s="418">
        <f t="shared" si="449"/>
        <v>1808</v>
      </c>
      <c r="IX490" s="418">
        <f t="shared" si="449"/>
        <v>1848</v>
      </c>
      <c r="IY490" s="418">
        <f t="shared" si="449"/>
        <v>1824</v>
      </c>
      <c r="IZ490" s="418">
        <f t="shared" si="449"/>
        <v>1821</v>
      </c>
      <c r="JA490" s="418">
        <f t="shared" si="449"/>
        <v>1842</v>
      </c>
      <c r="JB490" s="418">
        <f t="shared" si="449"/>
        <v>1872</v>
      </c>
      <c r="JC490" s="418">
        <f t="shared" si="449"/>
        <v>1891.5</v>
      </c>
      <c r="JD490" s="418">
        <f t="shared" si="449"/>
        <v>1911</v>
      </c>
      <c r="JE490" s="418">
        <f t="shared" si="449"/>
        <v>1967</v>
      </c>
      <c r="JF490" s="456">
        <f t="shared" si="449"/>
        <v>1971.5</v>
      </c>
      <c r="JG490" s="418">
        <f t="shared" si="449"/>
        <v>1976</v>
      </c>
      <c r="JH490" s="418">
        <f t="shared" si="449"/>
        <v>1897</v>
      </c>
      <c r="JI490" s="418">
        <f t="shared" si="449"/>
        <v>1876</v>
      </c>
      <c r="JJ490" s="418">
        <f t="shared" si="449"/>
        <v>1880</v>
      </c>
      <c r="JK490" s="418">
        <f t="shared" si="449"/>
        <v>1900</v>
      </c>
      <c r="JL490" s="418">
        <f t="shared" si="449"/>
        <v>1890</v>
      </c>
      <c r="JM490" s="418">
        <f t="shared" si="449"/>
        <v>1855</v>
      </c>
      <c r="JN490" s="444">
        <f t="shared" si="449"/>
        <v>1857</v>
      </c>
      <c r="JO490" s="418">
        <f t="shared" si="449"/>
        <v>1859</v>
      </c>
      <c r="JP490" s="418">
        <f t="shared" si="449"/>
        <v>1822</v>
      </c>
      <c r="JQ490" s="418">
        <f t="shared" si="449"/>
        <v>1738</v>
      </c>
      <c r="JR490" s="418">
        <f t="shared" si="449"/>
        <v>1751</v>
      </c>
      <c r="JS490" s="418">
        <f t="shared" si="449"/>
        <v>1780</v>
      </c>
      <c r="JT490" s="418">
        <f t="shared" si="449"/>
        <v>1820</v>
      </c>
      <c r="JU490" s="418">
        <f t="shared" si="449"/>
        <v>1717</v>
      </c>
      <c r="JV490" s="444">
        <f t="shared" si="449"/>
        <v>1734</v>
      </c>
      <c r="JW490" s="418">
        <f t="shared" si="449"/>
        <v>1751</v>
      </c>
      <c r="JX490" s="418">
        <f t="shared" si="449"/>
        <v>1757</v>
      </c>
      <c r="JY490" s="418">
        <f t="shared" si="449"/>
        <v>1678</v>
      </c>
      <c r="JZ490" s="418">
        <f t="shared" si="449"/>
        <v>1680</v>
      </c>
      <c r="KA490" s="418">
        <f t="shared" si="449"/>
        <v>1699</v>
      </c>
      <c r="KB490" s="418">
        <f t="shared" si="449"/>
        <v>1731</v>
      </c>
      <c r="KC490" s="418">
        <f t="shared" si="449"/>
        <v>1713</v>
      </c>
      <c r="KD490" s="418">
        <f t="shared" si="449"/>
        <v>1655</v>
      </c>
      <c r="KE490" s="418">
        <f t="shared" si="449"/>
        <v>1666</v>
      </c>
      <c r="KF490" s="418">
        <f t="shared" si="449"/>
        <v>1707</v>
      </c>
      <c r="KG490" s="418">
        <f t="shared" si="449"/>
        <v>1715</v>
      </c>
      <c r="KH490" s="418">
        <f t="shared" si="449"/>
        <v>1638</v>
      </c>
      <c r="KI490" s="418">
        <f t="shared" si="449"/>
        <v>1663</v>
      </c>
      <c r="KJ490" s="418">
        <f t="shared" si="449"/>
        <v>1685</v>
      </c>
      <c r="KK490" s="418">
        <f t="shared" si="449"/>
        <v>1709</v>
      </c>
      <c r="KL490" s="418">
        <f t="shared" ref="KL490:MW490" si="450">SUM(KL466:KL489)</f>
        <v>1721</v>
      </c>
      <c r="KM490" s="418">
        <f t="shared" si="450"/>
        <v>1671</v>
      </c>
      <c r="KN490" s="418">
        <f t="shared" si="450"/>
        <v>1705</v>
      </c>
      <c r="KO490" s="418">
        <f t="shared" si="450"/>
        <v>1728</v>
      </c>
      <c r="KP490" s="418">
        <f t="shared" si="450"/>
        <v>1723</v>
      </c>
      <c r="KQ490" s="418">
        <f t="shared" si="450"/>
        <v>1720</v>
      </c>
      <c r="KR490" s="418">
        <f t="shared" si="450"/>
        <v>1753</v>
      </c>
      <c r="KS490" s="418">
        <f t="shared" si="450"/>
        <v>1760</v>
      </c>
      <c r="KT490" s="418">
        <f t="shared" si="450"/>
        <v>1839</v>
      </c>
      <c r="KU490" s="418">
        <f t="shared" si="450"/>
        <v>1761</v>
      </c>
      <c r="KV490" s="418">
        <f t="shared" si="450"/>
        <v>1796</v>
      </c>
      <c r="KW490" s="418">
        <f t="shared" si="450"/>
        <v>1828</v>
      </c>
      <c r="KX490" s="418">
        <f t="shared" si="450"/>
        <v>1872</v>
      </c>
      <c r="KY490" s="418">
        <f t="shared" si="450"/>
        <v>1848</v>
      </c>
      <c r="KZ490" s="418">
        <f t="shared" si="450"/>
        <v>1887</v>
      </c>
      <c r="LA490" s="418">
        <f t="shared" si="450"/>
        <v>1939</v>
      </c>
      <c r="LB490" s="418">
        <f t="shared" si="450"/>
        <v>1945</v>
      </c>
      <c r="LC490" s="418">
        <f t="shared" si="450"/>
        <v>1907</v>
      </c>
      <c r="LD490" s="418">
        <f t="shared" si="450"/>
        <v>1870</v>
      </c>
      <c r="LE490" s="418">
        <f t="shared" si="450"/>
        <v>1880</v>
      </c>
      <c r="LF490" s="418">
        <f t="shared" si="450"/>
        <v>1952</v>
      </c>
      <c r="LG490" s="418">
        <f t="shared" si="450"/>
        <v>1963</v>
      </c>
      <c r="LH490" s="418">
        <f t="shared" si="450"/>
        <v>1838</v>
      </c>
      <c r="LI490" s="418">
        <f t="shared" si="450"/>
        <v>1806</v>
      </c>
      <c r="LJ490" s="418">
        <f t="shared" si="450"/>
        <v>1664</v>
      </c>
      <c r="LK490" s="418">
        <f t="shared" si="450"/>
        <v>1695</v>
      </c>
      <c r="LL490" s="418">
        <f t="shared" si="450"/>
        <v>1685</v>
      </c>
      <c r="LM490" s="418">
        <f t="shared" si="450"/>
        <v>1624</v>
      </c>
      <c r="LN490" s="418">
        <f t="shared" si="450"/>
        <v>1625</v>
      </c>
      <c r="LO490" s="418">
        <f t="shared" si="450"/>
        <v>1632</v>
      </c>
      <c r="LP490" s="418">
        <f t="shared" si="450"/>
        <v>1631</v>
      </c>
      <c r="LQ490" s="418">
        <f t="shared" si="450"/>
        <v>1575</v>
      </c>
      <c r="LR490" s="418">
        <f t="shared" si="450"/>
        <v>1590</v>
      </c>
      <c r="LS490" s="418">
        <f t="shared" si="450"/>
        <v>1624</v>
      </c>
      <c r="LT490" s="418">
        <f t="shared" si="450"/>
        <v>1608</v>
      </c>
      <c r="LU490" s="418">
        <f t="shared" si="450"/>
        <v>1521</v>
      </c>
      <c r="LV490" s="418">
        <f t="shared" si="450"/>
        <v>1536</v>
      </c>
      <c r="LW490" s="418">
        <f t="shared" si="450"/>
        <v>1582</v>
      </c>
      <c r="LX490" s="418">
        <f t="shared" si="450"/>
        <v>1591</v>
      </c>
      <c r="LY490" s="418">
        <f t="shared" si="450"/>
        <v>1569</v>
      </c>
      <c r="LZ490" s="418">
        <f t="shared" si="450"/>
        <v>1544</v>
      </c>
      <c r="MA490" s="418">
        <f t="shared" si="450"/>
        <v>1563</v>
      </c>
      <c r="MB490" s="418">
        <f t="shared" si="450"/>
        <v>1570</v>
      </c>
      <c r="MC490" s="418">
        <f t="shared" si="450"/>
        <v>1575</v>
      </c>
      <c r="MD490" s="418">
        <f t="shared" si="450"/>
        <v>1501</v>
      </c>
      <c r="ME490" s="418">
        <f t="shared" si="450"/>
        <v>1515</v>
      </c>
      <c r="MF490" s="418">
        <f t="shared" si="450"/>
        <v>1510</v>
      </c>
      <c r="MG490" s="418">
        <f t="shared" si="450"/>
        <v>1520</v>
      </c>
      <c r="MH490" s="418">
        <f t="shared" si="450"/>
        <v>1478</v>
      </c>
      <c r="MI490" s="418">
        <f t="shared" si="450"/>
        <v>1474</v>
      </c>
      <c r="MJ490" s="418">
        <f t="shared" si="450"/>
        <v>1501</v>
      </c>
      <c r="MK490" s="418">
        <f t="shared" si="450"/>
        <v>1524</v>
      </c>
      <c r="ML490" s="418">
        <f t="shared" si="450"/>
        <v>1517</v>
      </c>
      <c r="MM490" s="418">
        <f t="shared" si="450"/>
        <v>1462</v>
      </c>
      <c r="MN490" s="418">
        <f t="shared" si="450"/>
        <v>1463</v>
      </c>
      <c r="MO490" s="418">
        <f t="shared" si="450"/>
        <v>1462</v>
      </c>
      <c r="MP490" s="418">
        <f t="shared" ref="MP490" si="451">SUM(MP466:MP489)</f>
        <v>1453</v>
      </c>
      <c r="MQ490" s="418">
        <f t="shared" si="450"/>
        <v>1390</v>
      </c>
      <c r="MR490" s="418">
        <f t="shared" si="450"/>
        <v>1420</v>
      </c>
      <c r="MS490" s="418">
        <f t="shared" si="450"/>
        <v>1430</v>
      </c>
      <c r="MT490" s="418">
        <f t="shared" si="450"/>
        <v>1446</v>
      </c>
      <c r="MU490" s="418">
        <f t="shared" si="450"/>
        <v>1421</v>
      </c>
      <c r="MV490" s="418">
        <f t="shared" si="450"/>
        <v>1432</v>
      </c>
      <c r="MW490" s="418">
        <f t="shared" si="450"/>
        <v>1431</v>
      </c>
      <c r="MX490" s="418">
        <f t="shared" ref="MX490:PI490" si="452">SUM(MX466:MX489)</f>
        <v>1451</v>
      </c>
      <c r="MY490" s="418">
        <f t="shared" si="452"/>
        <v>1430</v>
      </c>
      <c r="MZ490" s="418">
        <f t="shared" si="452"/>
        <v>1390</v>
      </c>
      <c r="NA490" s="418">
        <f t="shared" si="452"/>
        <v>1402</v>
      </c>
      <c r="NB490" s="418">
        <f t="shared" si="452"/>
        <v>1425</v>
      </c>
      <c r="NC490" s="418">
        <f t="shared" si="452"/>
        <v>1428</v>
      </c>
      <c r="ND490" s="418">
        <f t="shared" si="452"/>
        <v>1379</v>
      </c>
      <c r="NE490" s="418">
        <f t="shared" si="452"/>
        <v>1396</v>
      </c>
      <c r="NF490" s="418">
        <f t="shared" si="452"/>
        <v>1422</v>
      </c>
      <c r="NG490" s="418">
        <f t="shared" si="452"/>
        <v>1415</v>
      </c>
      <c r="NH490" s="418">
        <f t="shared" si="452"/>
        <v>1400</v>
      </c>
      <c r="NI490" s="418">
        <f t="shared" si="452"/>
        <v>1313</v>
      </c>
      <c r="NJ490" s="418">
        <f t="shared" si="452"/>
        <v>1319</v>
      </c>
      <c r="NK490" s="418">
        <f t="shared" si="452"/>
        <v>1363</v>
      </c>
      <c r="NL490" s="418">
        <f t="shared" si="452"/>
        <v>1358</v>
      </c>
      <c r="NM490" s="418">
        <f t="shared" si="452"/>
        <v>1329</v>
      </c>
      <c r="NN490" s="418">
        <f t="shared" si="452"/>
        <v>1323</v>
      </c>
      <c r="NO490" s="418">
        <f t="shared" si="452"/>
        <v>1310</v>
      </c>
      <c r="NP490" s="418">
        <f t="shared" si="452"/>
        <v>1316</v>
      </c>
      <c r="NQ490" s="418">
        <f t="shared" si="452"/>
        <v>1271</v>
      </c>
      <c r="NR490" s="418">
        <f t="shared" si="452"/>
        <v>1276</v>
      </c>
      <c r="NS490" s="418">
        <f t="shared" si="452"/>
        <v>1268</v>
      </c>
      <c r="NT490" s="418">
        <f t="shared" si="452"/>
        <v>1264</v>
      </c>
      <c r="NU490" s="418">
        <f t="shared" si="452"/>
        <v>1223</v>
      </c>
      <c r="NV490" s="418">
        <f t="shared" si="452"/>
        <v>1200</v>
      </c>
      <c r="NW490" s="418">
        <f t="shared" si="452"/>
        <v>1190</v>
      </c>
      <c r="NX490" s="418">
        <f t="shared" si="452"/>
        <v>1209</v>
      </c>
      <c r="NY490" s="418">
        <f t="shared" si="452"/>
        <v>1174</v>
      </c>
      <c r="NZ490" s="418">
        <f t="shared" si="452"/>
        <v>1122</v>
      </c>
      <c r="OA490" s="418">
        <f t="shared" si="452"/>
        <v>1133</v>
      </c>
      <c r="OB490" s="418">
        <f t="shared" si="452"/>
        <v>1138</v>
      </c>
      <c r="OC490" s="418">
        <f t="shared" si="452"/>
        <v>1171</v>
      </c>
      <c r="OD490" s="418">
        <f t="shared" si="452"/>
        <v>1121</v>
      </c>
      <c r="OE490" s="418">
        <f t="shared" si="452"/>
        <v>1148</v>
      </c>
      <c r="OF490" s="418">
        <f t="shared" si="452"/>
        <v>1162</v>
      </c>
      <c r="OG490" s="418">
        <f t="shared" si="452"/>
        <v>1189</v>
      </c>
      <c r="OH490" s="418">
        <f t="shared" si="452"/>
        <v>1165</v>
      </c>
      <c r="OI490" s="418">
        <f t="shared" si="452"/>
        <v>1165</v>
      </c>
      <c r="OJ490" s="418">
        <f t="shared" si="452"/>
        <v>1174</v>
      </c>
      <c r="OK490" s="418">
        <f t="shared" si="452"/>
        <v>1185</v>
      </c>
      <c r="OL490" s="418">
        <f t="shared" si="452"/>
        <v>1231</v>
      </c>
      <c r="OM490" s="418">
        <f t="shared" si="452"/>
        <v>1197</v>
      </c>
      <c r="ON490" s="418">
        <f t="shared" si="452"/>
        <v>1177</v>
      </c>
      <c r="OO490" s="418">
        <f t="shared" si="452"/>
        <v>1195</v>
      </c>
      <c r="OP490" s="418">
        <f t="shared" si="452"/>
        <v>1199</v>
      </c>
      <c r="OQ490" s="418">
        <f t="shared" si="452"/>
        <v>1179</v>
      </c>
      <c r="OR490" s="418">
        <f t="shared" si="452"/>
        <v>1163</v>
      </c>
      <c r="OS490" s="418">
        <f t="shared" si="452"/>
        <v>1190</v>
      </c>
      <c r="OT490" s="418">
        <f t="shared" si="452"/>
        <v>1210</v>
      </c>
      <c r="OU490" s="418">
        <f t="shared" si="452"/>
        <v>1190</v>
      </c>
      <c r="OV490" s="418">
        <f t="shared" si="452"/>
        <v>1157</v>
      </c>
      <c r="OW490" s="418">
        <f t="shared" si="452"/>
        <v>1142</v>
      </c>
      <c r="OX490" s="418">
        <f t="shared" si="452"/>
        <v>1175</v>
      </c>
      <c r="OY490" s="418">
        <f t="shared" si="452"/>
        <v>1171.5</v>
      </c>
      <c r="OZ490" s="418">
        <f t="shared" si="452"/>
        <v>1168</v>
      </c>
      <c r="PA490" s="418">
        <f t="shared" si="452"/>
        <v>1173</v>
      </c>
      <c r="PB490" s="418">
        <f t="shared" si="452"/>
        <v>1210</v>
      </c>
      <c r="PC490" s="418">
        <f t="shared" si="452"/>
        <v>1221</v>
      </c>
      <c r="PD490" s="418">
        <f t="shared" si="452"/>
        <v>1149</v>
      </c>
      <c r="PE490" s="418">
        <f t="shared" si="452"/>
        <v>1135</v>
      </c>
      <c r="PF490" s="418">
        <f t="shared" si="452"/>
        <v>1157</v>
      </c>
      <c r="PG490" s="418">
        <f t="shared" si="452"/>
        <v>1171.5</v>
      </c>
      <c r="PH490" s="418">
        <f t="shared" si="452"/>
        <v>1186</v>
      </c>
      <c r="PI490" s="418">
        <f t="shared" si="452"/>
        <v>1138</v>
      </c>
      <c r="PJ490" s="418">
        <f t="shared" ref="PJ490:PT490" si="453">SUM(PJ466:PJ489)</f>
        <v>1147</v>
      </c>
      <c r="PK490" s="418">
        <f t="shared" si="453"/>
        <v>1156</v>
      </c>
      <c r="PL490" s="418">
        <f t="shared" si="453"/>
        <v>1180</v>
      </c>
      <c r="PM490" s="418">
        <f t="shared" si="453"/>
        <v>1122</v>
      </c>
      <c r="PN490" s="418">
        <f t="shared" si="453"/>
        <v>1124</v>
      </c>
      <c r="PO490" s="418">
        <f t="shared" si="453"/>
        <v>1131</v>
      </c>
      <c r="PP490" s="418">
        <f t="shared" si="453"/>
        <v>1152</v>
      </c>
      <c r="PQ490" s="418">
        <f t="shared" si="453"/>
        <v>1107</v>
      </c>
      <c r="PR490" s="418">
        <f t="shared" si="453"/>
        <v>1072</v>
      </c>
      <c r="PS490" s="418">
        <f t="shared" si="453"/>
        <v>1068</v>
      </c>
      <c r="PT490" s="418">
        <f t="shared" si="453"/>
        <v>1080</v>
      </c>
      <c r="PU490" s="478">
        <f t="shared" ref="PU490:QA490" si="454">SUM(PU466:PU489)</f>
        <v>1058</v>
      </c>
      <c r="PV490" s="478">
        <f t="shared" si="454"/>
        <v>1021</v>
      </c>
      <c r="PW490" s="478">
        <f t="shared" si="454"/>
        <v>1034</v>
      </c>
      <c r="PX490" s="478">
        <f t="shared" si="454"/>
        <v>1045</v>
      </c>
      <c r="PY490" s="478">
        <f t="shared" si="454"/>
        <v>1042</v>
      </c>
      <c r="PZ490" s="478">
        <f t="shared" si="454"/>
        <v>977</v>
      </c>
      <c r="QA490" s="478">
        <f t="shared" si="454"/>
        <v>981</v>
      </c>
      <c r="QB490" s="478">
        <f t="shared" ref="QB490:QG490" si="455">SUM(QB466:QB489)</f>
        <v>994</v>
      </c>
      <c r="QC490" s="478">
        <f t="shared" si="455"/>
        <v>1007</v>
      </c>
      <c r="QD490" s="478">
        <f t="shared" si="455"/>
        <v>966</v>
      </c>
      <c r="QE490" s="478">
        <f t="shared" si="455"/>
        <v>951</v>
      </c>
      <c r="QF490" s="478">
        <f t="shared" si="455"/>
        <v>965</v>
      </c>
      <c r="QG490" s="478">
        <f t="shared" si="455"/>
        <v>991</v>
      </c>
      <c r="QH490" s="478">
        <f t="shared" ref="QH490:QM490" si="456">SUM(QH466:QH489)</f>
        <v>992</v>
      </c>
      <c r="QI490" s="478">
        <f t="shared" si="456"/>
        <v>970</v>
      </c>
      <c r="QJ490" s="478">
        <f t="shared" si="456"/>
        <v>967</v>
      </c>
      <c r="QK490" s="478">
        <f t="shared" si="456"/>
        <v>975</v>
      </c>
      <c r="QL490" s="478">
        <f t="shared" si="456"/>
        <v>966</v>
      </c>
      <c r="QM490" s="478">
        <f t="shared" si="456"/>
        <v>935</v>
      </c>
      <c r="QN490" s="478">
        <f>SUM(QN466:QN489)</f>
        <v>934</v>
      </c>
      <c r="QO490" s="478">
        <f>SUM(QO466:QO489)</f>
        <v>946</v>
      </c>
      <c r="QP490" s="478">
        <f>SUM(QP466:QP489)</f>
        <v>964</v>
      </c>
      <c r="QQ490" s="478">
        <f>SUM(QQ466:QQ489)</f>
        <v>928</v>
      </c>
      <c r="QR490" s="478">
        <f>SUM(QR466:QR489)</f>
        <v>913</v>
      </c>
    </row>
    <row r="491" spans="1:460" s="144" customFormat="1" x14ac:dyDescent="0.2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460" s="144" customFormat="1" x14ac:dyDescent="0.2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460" s="144" customFormat="1" x14ac:dyDescent="0.2">
      <c r="A493" s="1"/>
      <c r="B493" s="1">
        <v>1</v>
      </c>
      <c r="C493" s="166">
        <f t="shared" ref="C493:C516" ca="1" si="457">C142-C169</f>
        <v>70</v>
      </c>
      <c r="D493" s="167">
        <f t="shared" ref="D493:D517" ca="1" si="458">IF(C7&gt;0,C493/C7,0)</f>
        <v>0.21341463414634146</v>
      </c>
      <c r="E493" s="187">
        <f ca="1">RANK(D493,$D$493:$D$516,1)</f>
        <v>23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460" s="144" customFormat="1" x14ac:dyDescent="0.2">
      <c r="A494" s="55"/>
      <c r="B494" s="1">
        <v>2</v>
      </c>
      <c r="C494" s="166">
        <f t="shared" ca="1" si="457"/>
        <v>26</v>
      </c>
      <c r="D494" s="167">
        <f t="shared" ca="1" si="458"/>
        <v>0.25742574257425743</v>
      </c>
      <c r="E494" s="187">
        <f t="shared" ref="E494:E516" ca="1" si="459">RANK(D494,$D$493:$D$516,1)</f>
        <v>24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460" s="144" customFormat="1" x14ac:dyDescent="0.2">
      <c r="A495" s="1"/>
      <c r="B495" s="1">
        <v>3</v>
      </c>
      <c r="C495" s="166">
        <f t="shared" ca="1" si="457"/>
        <v>7</v>
      </c>
      <c r="D495" s="167">
        <f t="shared" ca="1" si="458"/>
        <v>0.12280701754385964</v>
      </c>
      <c r="E495" s="187">
        <f t="shared" ca="1" si="459"/>
        <v>18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460" s="144" customFormat="1" x14ac:dyDescent="0.2">
      <c r="A496" s="55"/>
      <c r="B496" s="1">
        <v>4</v>
      </c>
      <c r="C496" s="166">
        <f t="shared" ca="1" si="457"/>
        <v>10</v>
      </c>
      <c r="D496" s="167">
        <f t="shared" ca="1" si="458"/>
        <v>7.1428571428571425E-2</v>
      </c>
      <c r="E496" s="187">
        <f t="shared" ca="1" si="459"/>
        <v>7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">
      <c r="A497" s="1"/>
      <c r="B497" s="1">
        <v>5</v>
      </c>
      <c r="C497" s="166">
        <f t="shared" ca="1" si="457"/>
        <v>31</v>
      </c>
      <c r="D497" s="167">
        <f t="shared" ca="1" si="458"/>
        <v>9.451219512195122E-2</v>
      </c>
      <c r="E497" s="187">
        <f t="shared" ca="1" si="459"/>
        <v>12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">
      <c r="A498" s="55"/>
      <c r="B498" s="1">
        <v>6</v>
      </c>
      <c r="C498" s="166">
        <f t="shared" ca="1" si="457"/>
        <v>6</v>
      </c>
      <c r="D498" s="167">
        <f t="shared" ca="1" si="458"/>
        <v>0.13333333333333333</v>
      </c>
      <c r="E498" s="187">
        <f t="shared" ca="1" si="459"/>
        <v>19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">
      <c r="A499" s="1"/>
      <c r="B499" s="1">
        <v>7</v>
      </c>
      <c r="C499" s="166">
        <f t="shared" ca="1" si="457"/>
        <v>8</v>
      </c>
      <c r="D499" s="167">
        <f t="shared" ca="1" si="458"/>
        <v>9.5238095238095233E-2</v>
      </c>
      <c r="E499" s="187">
        <f t="shared" ca="1" si="459"/>
        <v>14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">
      <c r="A500" s="55"/>
      <c r="B500" s="1">
        <v>8</v>
      </c>
      <c r="C500" s="166">
        <f t="shared" ca="1" si="457"/>
        <v>139</v>
      </c>
      <c r="D500" s="167">
        <f t="shared" ca="1" si="458"/>
        <v>0.13640824337585869</v>
      </c>
      <c r="E500" s="187">
        <f t="shared" ca="1" si="459"/>
        <v>21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">
      <c r="A501" s="1"/>
      <c r="B501" s="1">
        <v>9</v>
      </c>
      <c r="C501" s="166">
        <f t="shared" ca="1" si="457"/>
        <v>14</v>
      </c>
      <c r="D501" s="167">
        <f t="shared" ca="1" si="458"/>
        <v>7.6923076923076927E-2</v>
      </c>
      <c r="E501" s="187">
        <f t="shared" ca="1" si="459"/>
        <v>8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">
      <c r="A502" s="55"/>
      <c r="B502" s="1">
        <v>10</v>
      </c>
      <c r="C502" s="166">
        <f t="shared" ca="1" si="457"/>
        <v>34</v>
      </c>
      <c r="D502" s="167">
        <f t="shared" ca="1" si="458"/>
        <v>0.15887850467289719</v>
      </c>
      <c r="E502" s="187">
        <f t="shared" ca="1" si="459"/>
        <v>22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">
      <c r="A503" s="1"/>
      <c r="B503" s="1">
        <v>11</v>
      </c>
      <c r="C503" s="166">
        <f t="shared" ca="1" si="457"/>
        <v>64</v>
      </c>
      <c r="D503" s="167">
        <f t="shared" ca="1" si="458"/>
        <v>0.13559322033898305</v>
      </c>
      <c r="E503" s="187">
        <f t="shared" ca="1" si="459"/>
        <v>20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">
      <c r="A504" s="55"/>
      <c r="B504" s="1">
        <v>12</v>
      </c>
      <c r="C504" s="166">
        <f t="shared" ca="1" si="457"/>
        <v>104</v>
      </c>
      <c r="D504" s="167">
        <f t="shared" ca="1" si="458"/>
        <v>0.11194833153928956</v>
      </c>
      <c r="E504" s="187">
        <f t="shared" ca="1" si="459"/>
        <v>16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">
      <c r="A505" s="1"/>
      <c r="B505" s="1">
        <v>13</v>
      </c>
      <c r="C505" s="166">
        <f t="shared" ca="1" si="457"/>
        <v>6</v>
      </c>
      <c r="D505" s="167">
        <f t="shared" ca="1" si="458"/>
        <v>4.1095890410958902E-2</v>
      </c>
      <c r="E505" s="187">
        <f t="shared" ca="1" si="459"/>
        <v>4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">
      <c r="A506" s="55"/>
      <c r="B506" s="1">
        <v>14</v>
      </c>
      <c r="C506" s="166">
        <f t="shared" ca="1" si="457"/>
        <v>4</v>
      </c>
      <c r="D506" s="167">
        <f t="shared" ca="1" si="458"/>
        <v>1.2779552715654952E-2</v>
      </c>
      <c r="E506" s="187">
        <f t="shared" ca="1" si="459"/>
        <v>2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">
      <c r="A507" s="1"/>
      <c r="B507" s="1">
        <v>15</v>
      </c>
      <c r="C507" s="166">
        <f t="shared" ca="1" si="457"/>
        <v>13</v>
      </c>
      <c r="D507" s="167">
        <f t="shared" ca="1" si="458"/>
        <v>3.0092592592592591E-2</v>
      </c>
      <c r="E507" s="187">
        <f t="shared" ca="1" si="459"/>
        <v>3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">
      <c r="A508" s="55"/>
      <c r="B508" s="1">
        <v>16</v>
      </c>
      <c r="C508" s="166">
        <f t="shared" ca="1" si="457"/>
        <v>19</v>
      </c>
      <c r="D508" s="167">
        <f t="shared" ca="1" si="458"/>
        <v>0.1</v>
      </c>
      <c r="E508" s="187">
        <f t="shared" ca="1" si="459"/>
        <v>15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">
      <c r="A509" s="1"/>
      <c r="B509" s="1">
        <v>17</v>
      </c>
      <c r="C509" s="166">
        <f t="shared" ca="1" si="457"/>
        <v>20</v>
      </c>
      <c r="D509" s="167">
        <f t="shared" ca="1" si="458"/>
        <v>6.9930069930069935E-2</v>
      </c>
      <c r="E509" s="187">
        <f t="shared" ca="1" si="459"/>
        <v>6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">
      <c r="A510" s="55"/>
      <c r="B510" s="1">
        <v>18</v>
      </c>
      <c r="C510" s="166">
        <f t="shared" ca="1" si="457"/>
        <v>14</v>
      </c>
      <c r="D510" s="167">
        <f t="shared" ca="1" si="458"/>
        <v>7.9545454545454544E-2</v>
      </c>
      <c r="E510" s="187">
        <f t="shared" ca="1" si="459"/>
        <v>9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">
      <c r="A511" s="1"/>
      <c r="B511" s="1">
        <v>19</v>
      </c>
      <c r="C511" s="166">
        <f t="shared" ca="1" si="457"/>
        <v>0</v>
      </c>
      <c r="D511" s="167">
        <f t="shared" ca="1" si="458"/>
        <v>0</v>
      </c>
      <c r="E511" s="187">
        <f t="shared" ca="1" si="459"/>
        <v>1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">
      <c r="A512" s="55"/>
      <c r="B512" s="1">
        <v>20</v>
      </c>
      <c r="C512" s="166">
        <f t="shared" ca="1" si="457"/>
        <v>4</v>
      </c>
      <c r="D512" s="167">
        <f t="shared" ca="1" si="458"/>
        <v>4.5977011494252873E-2</v>
      </c>
      <c r="E512" s="187">
        <f t="shared" ca="1" si="459"/>
        <v>5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">
      <c r="A513" s="1"/>
      <c r="B513" s="1">
        <v>21</v>
      </c>
      <c r="C513" s="166">
        <f t="shared" ca="1" si="457"/>
        <v>22</v>
      </c>
      <c r="D513" s="167">
        <f t="shared" ca="1" si="458"/>
        <v>8.7999999999999995E-2</v>
      </c>
      <c r="E513" s="187">
        <f t="shared" ca="1" si="459"/>
        <v>11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">
      <c r="A514" s="55"/>
      <c r="B514" s="1">
        <v>22</v>
      </c>
      <c r="C514" s="166">
        <f t="shared" ca="1" si="457"/>
        <v>67</v>
      </c>
      <c r="D514" s="167">
        <f t="shared" ca="1" si="458"/>
        <v>9.50354609929078E-2</v>
      </c>
      <c r="E514" s="187">
        <f t="shared" ca="1" si="459"/>
        <v>13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">
      <c r="A515" s="1"/>
      <c r="B515" s="1">
        <v>23</v>
      </c>
      <c r="C515" s="166">
        <f t="shared" ca="1" si="457"/>
        <v>179</v>
      </c>
      <c r="D515" s="167">
        <f t="shared" ca="1" si="458"/>
        <v>0.11854304635761589</v>
      </c>
      <c r="E515" s="187">
        <f t="shared" ca="1" si="459"/>
        <v>17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">
      <c r="A516" s="55"/>
      <c r="B516" s="1">
        <v>24</v>
      </c>
      <c r="C516" s="166">
        <f t="shared" ca="1" si="457"/>
        <v>16</v>
      </c>
      <c r="D516" s="167">
        <f t="shared" ca="1" si="458"/>
        <v>8.6486486486486491E-2</v>
      </c>
      <c r="E516" s="187">
        <f t="shared" ca="1" si="459"/>
        <v>10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">
      <c r="A517" s="1"/>
      <c r="B517" s="27" t="s">
        <v>45</v>
      </c>
      <c r="C517" s="174">
        <f ca="1">SUM(C493:C516)</f>
        <v>877</v>
      </c>
      <c r="D517" s="171">
        <f t="shared" ca="1" si="458"/>
        <v>0.10658726300437531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">
      <c r="A520" s="55"/>
      <c r="B520" s="1">
        <v>1</v>
      </c>
      <c r="C520" s="166">
        <f t="shared" ref="C520:C543" ca="1" si="460">C7-C34-C61-C88-C115-C142</f>
        <v>76</v>
      </c>
      <c r="D520" s="167">
        <f t="shared" ref="D520:D544" ca="1" si="461">IF(C7&gt;0,C520/C7,0)</f>
        <v>0.23170731707317074</v>
      </c>
      <c r="E520" s="186">
        <f ca="1">RANK(D520,$D$520:$D$543,1)</f>
        <v>16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">
      <c r="A521" s="1"/>
      <c r="B521" s="1">
        <v>2</v>
      </c>
      <c r="C521" s="166">
        <f t="shared" ca="1" si="460"/>
        <v>15</v>
      </c>
      <c r="D521" s="167">
        <f t="shared" ca="1" si="461"/>
        <v>0.14851485148514851</v>
      </c>
      <c r="E521" s="186">
        <f t="shared" ref="E521:E543" ca="1" si="462">RANK(D521,$D$520:$D$543,1)</f>
        <v>6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">
      <c r="A522" s="55"/>
      <c r="B522" s="1">
        <v>3</v>
      </c>
      <c r="C522" s="166">
        <f t="shared" ca="1" si="460"/>
        <v>13</v>
      </c>
      <c r="D522" s="167">
        <f t="shared" ca="1" si="461"/>
        <v>0.22807017543859648</v>
      </c>
      <c r="E522" s="186">
        <f t="shared" ca="1" si="462"/>
        <v>15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">
      <c r="A523" s="1"/>
      <c r="B523" s="1">
        <v>4</v>
      </c>
      <c r="C523" s="166">
        <f t="shared" ca="1" si="460"/>
        <v>20</v>
      </c>
      <c r="D523" s="167">
        <f t="shared" ca="1" si="461"/>
        <v>0.14285714285714285</v>
      </c>
      <c r="E523" s="186">
        <f t="shared" ca="1" si="462"/>
        <v>5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">
      <c r="A524" s="55"/>
      <c r="B524" s="318">
        <v>5</v>
      </c>
      <c r="C524" s="319">
        <f t="shared" ca="1" si="460"/>
        <v>42</v>
      </c>
      <c r="D524" s="320">
        <f t="shared" ca="1" si="461"/>
        <v>0.12804878048780488</v>
      </c>
      <c r="E524" s="324">
        <f t="shared" ca="1" si="462"/>
        <v>3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">
      <c r="A525" s="318"/>
      <c r="B525" s="318">
        <v>6</v>
      </c>
      <c r="C525" s="319">
        <f t="shared" ca="1" si="460"/>
        <v>10</v>
      </c>
      <c r="D525" s="320">
        <f t="shared" ca="1" si="461"/>
        <v>0.22222222222222221</v>
      </c>
      <c r="E525" s="324">
        <f t="shared" ca="1" si="462"/>
        <v>13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">
      <c r="A526" s="55"/>
      <c r="B526" s="318">
        <v>7</v>
      </c>
      <c r="C526" s="319">
        <f t="shared" ca="1" si="460"/>
        <v>19</v>
      </c>
      <c r="D526" s="320">
        <f t="shared" ca="1" si="461"/>
        <v>0.22619047619047619</v>
      </c>
      <c r="E526" s="324">
        <f t="shared" ca="1" si="462"/>
        <v>14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">
      <c r="A527" s="318"/>
      <c r="B527" s="318">
        <v>8</v>
      </c>
      <c r="C527" s="319">
        <f t="shared" ca="1" si="460"/>
        <v>310</v>
      </c>
      <c r="D527" s="320">
        <f t="shared" ca="1" si="461"/>
        <v>0.3042198233562316</v>
      </c>
      <c r="E527" s="324">
        <f t="shared" ca="1" si="462"/>
        <v>21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">
      <c r="A528" s="55"/>
      <c r="B528" s="318">
        <v>9</v>
      </c>
      <c r="C528" s="319">
        <f t="shared" ca="1" si="460"/>
        <v>24</v>
      </c>
      <c r="D528" s="320">
        <f t="shared" ca="1" si="461"/>
        <v>0.13186813186813187</v>
      </c>
      <c r="E528" s="324">
        <f t="shared" ca="1" si="462"/>
        <v>4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">
      <c r="A529" s="318"/>
      <c r="B529" s="318">
        <v>10</v>
      </c>
      <c r="C529" s="319">
        <f t="shared" ca="1" si="460"/>
        <v>54</v>
      </c>
      <c r="D529" s="320">
        <f t="shared" ca="1" si="461"/>
        <v>0.25233644859813081</v>
      </c>
      <c r="E529" s="324">
        <f t="shared" ca="1" si="462"/>
        <v>17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">
      <c r="A530" s="55"/>
      <c r="B530" s="318">
        <v>11</v>
      </c>
      <c r="C530" s="319">
        <f t="shared" ca="1" si="460"/>
        <v>74</v>
      </c>
      <c r="D530" s="320">
        <f t="shared" ca="1" si="461"/>
        <v>0.15677966101694915</v>
      </c>
      <c r="E530" s="324">
        <f t="shared" ca="1" si="462"/>
        <v>8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">
      <c r="A531" s="318"/>
      <c r="B531" s="318">
        <v>12</v>
      </c>
      <c r="C531" s="319">
        <f t="shared" ca="1" si="460"/>
        <v>261</v>
      </c>
      <c r="D531" s="320">
        <f t="shared" ca="1" si="461"/>
        <v>0.28094725511302476</v>
      </c>
      <c r="E531" s="324">
        <f t="shared" ca="1" si="462"/>
        <v>20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">
      <c r="A532" s="55"/>
      <c r="B532" s="318">
        <v>13</v>
      </c>
      <c r="C532" s="319">
        <f t="shared" ca="1" si="460"/>
        <v>63</v>
      </c>
      <c r="D532" s="320">
        <f t="shared" ca="1" si="461"/>
        <v>0.4315068493150685</v>
      </c>
      <c r="E532" s="324">
        <f t="shared" ca="1" si="462"/>
        <v>24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">
      <c r="A533" s="318"/>
      <c r="B533" s="318">
        <v>14</v>
      </c>
      <c r="C533" s="319">
        <f t="shared" ca="1" si="460"/>
        <v>35</v>
      </c>
      <c r="D533" s="320">
        <f t="shared" ca="1" si="461"/>
        <v>0.11182108626198083</v>
      </c>
      <c r="E533" s="324">
        <f t="shared" ca="1" si="462"/>
        <v>2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">
      <c r="A534" s="55"/>
      <c r="B534" s="318">
        <v>15</v>
      </c>
      <c r="C534" s="319">
        <f t="shared" ca="1" si="460"/>
        <v>78</v>
      </c>
      <c r="D534" s="320">
        <f t="shared" ca="1" si="461"/>
        <v>0.18055555555555555</v>
      </c>
      <c r="E534" s="324">
        <f t="shared" ca="1" si="462"/>
        <v>9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">
      <c r="A535" s="318"/>
      <c r="B535" s="318">
        <v>16</v>
      </c>
      <c r="C535" s="319">
        <f t="shared" ca="1" si="460"/>
        <v>15</v>
      </c>
      <c r="D535" s="320">
        <f t="shared" ca="1" si="461"/>
        <v>7.8947368421052627E-2</v>
      </c>
      <c r="E535" s="324">
        <f t="shared" ca="1" si="462"/>
        <v>1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">
      <c r="A536" s="55"/>
      <c r="B536" s="318">
        <v>17</v>
      </c>
      <c r="C536" s="319">
        <f t="shared" ca="1" si="460"/>
        <v>79</v>
      </c>
      <c r="D536" s="320">
        <f t="shared" ca="1" si="461"/>
        <v>0.2762237762237762</v>
      </c>
      <c r="E536" s="324">
        <f t="shared" ca="1" si="462"/>
        <v>19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">
      <c r="A537" s="318"/>
      <c r="B537" s="318">
        <v>18</v>
      </c>
      <c r="C537" s="319">
        <f t="shared" ca="1" si="460"/>
        <v>59</v>
      </c>
      <c r="D537" s="320">
        <f t="shared" ca="1" si="461"/>
        <v>0.33522727272727271</v>
      </c>
      <c r="E537" s="324">
        <f t="shared" ca="1" si="462"/>
        <v>22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">
      <c r="A538" s="55"/>
      <c r="B538" s="318">
        <v>19</v>
      </c>
      <c r="C538" s="319">
        <f t="shared" ca="1" si="460"/>
        <v>9</v>
      </c>
      <c r="D538" s="320">
        <f t="shared" ca="1" si="461"/>
        <v>0.18367346938775511</v>
      </c>
      <c r="E538" s="324">
        <f t="shared" ca="1" si="462"/>
        <v>10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">
      <c r="A539" s="318"/>
      <c r="B539" s="318">
        <v>20</v>
      </c>
      <c r="C539" s="319">
        <f t="shared" ca="1" si="460"/>
        <v>31</v>
      </c>
      <c r="D539" s="320">
        <f t="shared" ca="1" si="461"/>
        <v>0.35632183908045978</v>
      </c>
      <c r="E539" s="324">
        <f t="shared" ca="1" si="462"/>
        <v>23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">
      <c r="A540" s="55"/>
      <c r="B540" s="318">
        <v>21</v>
      </c>
      <c r="C540" s="319">
        <f t="shared" ca="1" si="460"/>
        <v>39</v>
      </c>
      <c r="D540" s="320">
        <f t="shared" ca="1" si="461"/>
        <v>0.156</v>
      </c>
      <c r="E540" s="324">
        <f t="shared" ca="1" si="462"/>
        <v>7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">
      <c r="A541" s="318"/>
      <c r="B541" s="318">
        <v>22</v>
      </c>
      <c r="C541" s="319">
        <f t="shared" ca="1" si="460"/>
        <v>151</v>
      </c>
      <c r="D541" s="320">
        <f t="shared" ca="1" si="461"/>
        <v>0.21418439716312057</v>
      </c>
      <c r="E541" s="324">
        <f t="shared" ca="1" si="462"/>
        <v>12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">
      <c r="A542" s="55"/>
      <c r="B542" s="318">
        <v>23</v>
      </c>
      <c r="C542" s="319">
        <f t="shared" ca="1" si="460"/>
        <v>300</v>
      </c>
      <c r="D542" s="320">
        <f t="shared" ca="1" si="461"/>
        <v>0.19867549668874171</v>
      </c>
      <c r="E542" s="324">
        <f t="shared" ca="1" si="462"/>
        <v>11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">
      <c r="A543" s="318"/>
      <c r="B543" s="318">
        <v>24</v>
      </c>
      <c r="C543" s="319">
        <f t="shared" ca="1" si="460"/>
        <v>50</v>
      </c>
      <c r="D543" s="320">
        <f t="shared" ca="1" si="461"/>
        <v>0.27027027027027029</v>
      </c>
      <c r="E543" s="324">
        <f t="shared" ca="1" si="462"/>
        <v>18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">
      <c r="A544" s="55"/>
      <c r="B544" s="27" t="s">
        <v>45</v>
      </c>
      <c r="C544" s="174">
        <f ca="1">SUM(C520:C543)</f>
        <v>1827</v>
      </c>
      <c r="D544" s="171">
        <f t="shared" ca="1" si="461"/>
        <v>0.22204666990763247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60" s="144" customFormat="1" x14ac:dyDescent="0.2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60" s="144" customFormat="1" x14ac:dyDescent="0.2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60" x14ac:dyDescent="0.2">
      <c r="B547" s="1">
        <v>1</v>
      </c>
      <c r="C547" s="166">
        <f ca="1">(25-E34)*$C$58+(25-E61)*$C$85+(25-E88)*$C$112+(25-E115)*$C$139+(25-E142)*$C$166+(25-E169)*$C$193</f>
        <v>52568</v>
      </c>
      <c r="D547" s="467">
        <f t="shared" ref="D547:D570" ca="1" si="463">RANK(C547,$C$547:$C$570)</f>
        <v>19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>
        <v>17</v>
      </c>
      <c r="PH547">
        <v>18</v>
      </c>
      <c r="PI547">
        <v>19</v>
      </c>
      <c r="PJ547">
        <v>21</v>
      </c>
      <c r="PK547">
        <v>18</v>
      </c>
      <c r="PL547">
        <v>18</v>
      </c>
      <c r="PM547">
        <v>19</v>
      </c>
      <c r="PN547">
        <v>18</v>
      </c>
      <c r="PO547">
        <v>18</v>
      </c>
      <c r="PP547">
        <v>16</v>
      </c>
      <c r="PQ547" s="416">
        <v>19</v>
      </c>
      <c r="PR547">
        <v>18</v>
      </c>
      <c r="PS547">
        <v>18</v>
      </c>
      <c r="PT547">
        <v>17</v>
      </c>
      <c r="PU547">
        <v>18</v>
      </c>
      <c r="PV547">
        <v>17</v>
      </c>
      <c r="PW547">
        <v>18</v>
      </c>
      <c r="PX547">
        <v>19</v>
      </c>
      <c r="PY547">
        <v>19</v>
      </c>
      <c r="PZ547">
        <v>20</v>
      </c>
      <c r="QA547">
        <v>20</v>
      </c>
      <c r="QB547">
        <v>20</v>
      </c>
      <c r="QC547">
        <v>21</v>
      </c>
      <c r="QD547">
        <v>21</v>
      </c>
      <c r="QE547">
        <v>22</v>
      </c>
      <c r="QF547">
        <v>22</v>
      </c>
      <c r="QG547">
        <v>21</v>
      </c>
      <c r="QH547">
        <v>20</v>
      </c>
      <c r="QI547">
        <v>21</v>
      </c>
      <c r="QJ547">
        <v>20</v>
      </c>
      <c r="QK547">
        <v>21</v>
      </c>
      <c r="QL547">
        <v>19</v>
      </c>
      <c r="QM547">
        <v>17</v>
      </c>
      <c r="QN547">
        <v>19</v>
      </c>
      <c r="QO547">
        <v>20</v>
      </c>
      <c r="QP547">
        <v>19</v>
      </c>
      <c r="QQ547">
        <v>17</v>
      </c>
      <c r="QR547">
        <v>21</v>
      </c>
    </row>
    <row r="548" spans="1:460" x14ac:dyDescent="0.2">
      <c r="A548" s="55"/>
      <c r="B548" s="1">
        <v>2</v>
      </c>
      <c r="C548" s="166">
        <f t="shared" ref="C548:C570" ca="1" si="464">(25-E35)*$C$58+(25-E62)*$C$85+(25-E89)*$C$112+(25-E116)*$C$139+(25-E143)*$C$166+(25-E170)*$C$193</f>
        <v>19980</v>
      </c>
      <c r="D548" s="467">
        <f t="shared" ca="1" si="463"/>
        <v>24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>
        <v>23</v>
      </c>
      <c r="PH548">
        <v>24</v>
      </c>
      <c r="PI548">
        <v>24</v>
      </c>
      <c r="PJ548">
        <v>23</v>
      </c>
      <c r="PK548">
        <v>23</v>
      </c>
      <c r="PL548">
        <v>24</v>
      </c>
      <c r="PM548">
        <v>24</v>
      </c>
      <c r="PN548">
        <v>24</v>
      </c>
      <c r="PO548">
        <v>24</v>
      </c>
      <c r="PP548">
        <v>24</v>
      </c>
      <c r="PQ548">
        <v>24</v>
      </c>
      <c r="PR548">
        <v>23</v>
      </c>
      <c r="PS548">
        <v>24</v>
      </c>
      <c r="PT548">
        <v>24</v>
      </c>
      <c r="PU548">
        <v>24</v>
      </c>
      <c r="PV548">
        <v>24</v>
      </c>
      <c r="PW548">
        <v>24</v>
      </c>
      <c r="PX548">
        <v>24</v>
      </c>
      <c r="PY548">
        <v>24</v>
      </c>
      <c r="PZ548">
        <v>24</v>
      </c>
      <c r="QA548">
        <v>23</v>
      </c>
      <c r="QB548">
        <v>24</v>
      </c>
      <c r="QC548">
        <v>24</v>
      </c>
      <c r="QD548">
        <v>23</v>
      </c>
      <c r="QE548">
        <v>24</v>
      </c>
      <c r="QF548">
        <v>23</v>
      </c>
      <c r="QG548">
        <v>23</v>
      </c>
      <c r="QH548">
        <v>24</v>
      </c>
      <c r="QI548">
        <v>24</v>
      </c>
      <c r="QJ548">
        <v>23</v>
      </c>
      <c r="QK548">
        <v>24</v>
      </c>
      <c r="QL548">
        <v>23</v>
      </c>
      <c r="QM548">
        <v>24</v>
      </c>
      <c r="QN548">
        <v>24</v>
      </c>
      <c r="QO548">
        <v>24</v>
      </c>
      <c r="QP548">
        <v>24</v>
      </c>
      <c r="QQ548">
        <v>24</v>
      </c>
      <c r="QR548">
        <v>24</v>
      </c>
    </row>
    <row r="549" spans="1:460" x14ac:dyDescent="0.2">
      <c r="B549" s="1">
        <v>3</v>
      </c>
      <c r="C549" s="166">
        <f t="shared" ca="1" si="464"/>
        <v>52505</v>
      </c>
      <c r="D549" s="467">
        <f t="shared" ca="1" si="463"/>
        <v>20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>
        <v>24</v>
      </c>
      <c r="PH549">
        <v>22</v>
      </c>
      <c r="PI549">
        <v>22</v>
      </c>
      <c r="PJ549">
        <v>22</v>
      </c>
      <c r="PK549">
        <v>22</v>
      </c>
      <c r="PL549">
        <v>23</v>
      </c>
      <c r="PM549">
        <v>16</v>
      </c>
      <c r="PN549">
        <v>17</v>
      </c>
      <c r="PO549">
        <v>17</v>
      </c>
      <c r="PP549">
        <v>21</v>
      </c>
      <c r="PQ549">
        <v>17</v>
      </c>
      <c r="PR549">
        <v>24</v>
      </c>
      <c r="PS549">
        <v>22</v>
      </c>
      <c r="PT549">
        <v>22</v>
      </c>
      <c r="PU549">
        <v>22</v>
      </c>
      <c r="PV549">
        <v>22</v>
      </c>
      <c r="PW549">
        <v>21</v>
      </c>
      <c r="PX549">
        <v>21</v>
      </c>
      <c r="PY549">
        <v>23</v>
      </c>
      <c r="PZ549">
        <v>23</v>
      </c>
      <c r="QA549">
        <v>21</v>
      </c>
      <c r="QB549">
        <v>23</v>
      </c>
      <c r="QC549">
        <v>18</v>
      </c>
      <c r="QD549">
        <v>18</v>
      </c>
      <c r="QE549">
        <v>18</v>
      </c>
      <c r="QF549">
        <v>18</v>
      </c>
      <c r="QG549">
        <v>15</v>
      </c>
      <c r="QH549">
        <v>19</v>
      </c>
      <c r="QI549">
        <v>18</v>
      </c>
      <c r="QJ549">
        <v>19</v>
      </c>
      <c r="QK549">
        <v>18</v>
      </c>
      <c r="QL549">
        <v>21</v>
      </c>
      <c r="QM549">
        <v>21</v>
      </c>
      <c r="QN549">
        <v>21</v>
      </c>
      <c r="QO549">
        <v>21</v>
      </c>
      <c r="QP549">
        <v>22</v>
      </c>
      <c r="QQ549">
        <v>22</v>
      </c>
      <c r="QR549">
        <v>22</v>
      </c>
    </row>
    <row r="550" spans="1:460" x14ac:dyDescent="0.2">
      <c r="A550" s="55"/>
      <c r="B550" s="1">
        <v>4</v>
      </c>
      <c r="C550" s="166">
        <f t="shared" ca="1" si="464"/>
        <v>31391</v>
      </c>
      <c r="D550" s="467">
        <f t="shared" ca="1" si="463"/>
        <v>22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>
        <v>19</v>
      </c>
      <c r="PH550">
        <v>20</v>
      </c>
      <c r="PI550">
        <v>18</v>
      </c>
      <c r="PJ550">
        <v>19</v>
      </c>
      <c r="PK550">
        <v>21</v>
      </c>
      <c r="PL550">
        <v>19</v>
      </c>
      <c r="PM550">
        <v>20</v>
      </c>
      <c r="PN550">
        <v>21</v>
      </c>
      <c r="PO550">
        <v>23</v>
      </c>
      <c r="PP550">
        <v>22</v>
      </c>
      <c r="PQ550">
        <v>23</v>
      </c>
      <c r="PR550">
        <v>21</v>
      </c>
      <c r="PS550">
        <v>21</v>
      </c>
      <c r="PT550">
        <v>21</v>
      </c>
      <c r="PU550">
        <v>21</v>
      </c>
      <c r="PV550">
        <v>21</v>
      </c>
      <c r="PW550">
        <v>22</v>
      </c>
      <c r="PX550">
        <v>22</v>
      </c>
      <c r="PY550">
        <v>22</v>
      </c>
      <c r="PZ550">
        <v>22</v>
      </c>
      <c r="QA550">
        <v>22</v>
      </c>
      <c r="QB550">
        <v>21</v>
      </c>
      <c r="QC550">
        <v>20</v>
      </c>
      <c r="QD550">
        <v>19</v>
      </c>
      <c r="QE550">
        <v>21</v>
      </c>
      <c r="QF550">
        <v>21</v>
      </c>
      <c r="QG550">
        <v>22</v>
      </c>
      <c r="QH550">
        <v>23</v>
      </c>
      <c r="QI550">
        <v>23</v>
      </c>
      <c r="QJ550">
        <v>22</v>
      </c>
      <c r="QK550">
        <v>22</v>
      </c>
      <c r="QL550">
        <v>24</v>
      </c>
      <c r="QM550">
        <v>22</v>
      </c>
      <c r="QN550">
        <v>22</v>
      </c>
      <c r="QO550">
        <v>22</v>
      </c>
      <c r="QP550">
        <v>23</v>
      </c>
      <c r="QQ550">
        <v>23</v>
      </c>
      <c r="QR550">
        <v>23</v>
      </c>
    </row>
    <row r="551" spans="1:460" s="144" customFormat="1" x14ac:dyDescent="0.2">
      <c r="A551" s="318"/>
      <c r="B551" s="318">
        <v>5</v>
      </c>
      <c r="C551" s="319">
        <f t="shared" ca="1" si="464"/>
        <v>108227</v>
      </c>
      <c r="D551" s="467">
        <f t="shared" ca="1" si="463"/>
        <v>8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  <c r="OU551" s="144">
        <v>15</v>
      </c>
      <c r="OV551" s="144">
        <v>15</v>
      </c>
      <c r="OW551" s="144">
        <v>13</v>
      </c>
      <c r="OX551" s="144">
        <v>15</v>
      </c>
      <c r="OY551" s="144">
        <v>14</v>
      </c>
      <c r="OZ551" s="144">
        <v>15</v>
      </c>
      <c r="PA551" s="144">
        <v>16</v>
      </c>
      <c r="PB551" s="144">
        <v>14</v>
      </c>
      <c r="PC551" s="144">
        <v>16</v>
      </c>
      <c r="PD551" s="144">
        <v>15</v>
      </c>
      <c r="PE551" s="144">
        <v>14</v>
      </c>
      <c r="PF551" s="144">
        <v>14</v>
      </c>
      <c r="PG551" s="144">
        <v>14</v>
      </c>
      <c r="PH551" s="144">
        <v>14</v>
      </c>
      <c r="PI551" s="144">
        <v>15</v>
      </c>
      <c r="PJ551" s="144">
        <v>14</v>
      </c>
      <c r="PK551" s="144">
        <v>13</v>
      </c>
      <c r="PL551" s="144">
        <v>14</v>
      </c>
      <c r="PM551" s="144">
        <v>13</v>
      </c>
      <c r="PN551" s="144">
        <v>13</v>
      </c>
      <c r="PO551" s="144">
        <v>15</v>
      </c>
      <c r="PP551" s="144">
        <v>11</v>
      </c>
      <c r="PQ551" s="144">
        <v>13</v>
      </c>
      <c r="PR551" s="144">
        <v>10</v>
      </c>
      <c r="PS551" s="144">
        <v>10</v>
      </c>
      <c r="PT551" s="144">
        <v>10</v>
      </c>
      <c r="PU551" s="144">
        <v>9</v>
      </c>
      <c r="PV551" s="144">
        <v>10</v>
      </c>
      <c r="PW551" s="144">
        <v>9</v>
      </c>
      <c r="PX551" s="144">
        <v>7</v>
      </c>
      <c r="PY551" s="144">
        <v>7</v>
      </c>
      <c r="PZ551" s="144">
        <v>9</v>
      </c>
      <c r="QA551" s="144">
        <v>7</v>
      </c>
      <c r="QB551" s="144">
        <v>7</v>
      </c>
      <c r="QC551" s="144">
        <v>8</v>
      </c>
      <c r="QD551" s="144">
        <v>8</v>
      </c>
      <c r="QE551" s="144">
        <v>10</v>
      </c>
      <c r="QF551" s="144">
        <v>12</v>
      </c>
      <c r="QG551" s="144">
        <v>9</v>
      </c>
      <c r="QH551" s="144">
        <v>12</v>
      </c>
      <c r="QI551" s="144">
        <v>11</v>
      </c>
      <c r="QJ551" s="144">
        <v>11</v>
      </c>
      <c r="QK551" s="144">
        <v>10</v>
      </c>
      <c r="QL551" s="144">
        <v>11</v>
      </c>
      <c r="QM551" s="144">
        <v>13</v>
      </c>
      <c r="QN551" s="144">
        <v>12</v>
      </c>
      <c r="QO551" s="144">
        <v>10</v>
      </c>
      <c r="QP551" s="144">
        <v>13</v>
      </c>
      <c r="QQ551" s="144">
        <v>14</v>
      </c>
      <c r="QR551" s="144">
        <v>15</v>
      </c>
    </row>
    <row r="552" spans="1:460" s="144" customFormat="1" x14ac:dyDescent="0.2">
      <c r="A552" s="55"/>
      <c r="B552" s="318">
        <v>6</v>
      </c>
      <c r="C552" s="319">
        <f t="shared" ca="1" si="464"/>
        <v>119316</v>
      </c>
      <c r="D552" s="467">
        <f t="shared" ca="1" si="463"/>
        <v>5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  <c r="OU552" s="144">
        <v>7</v>
      </c>
      <c r="OV552" s="144">
        <v>5</v>
      </c>
      <c r="OW552" s="144">
        <v>5</v>
      </c>
      <c r="OX552" s="144">
        <v>6</v>
      </c>
      <c r="OY552" s="144">
        <v>7</v>
      </c>
      <c r="OZ552" s="144">
        <v>8</v>
      </c>
      <c r="PA552" s="144">
        <v>10</v>
      </c>
      <c r="PB552" s="144">
        <v>12</v>
      </c>
      <c r="PC552" s="144">
        <v>11</v>
      </c>
      <c r="PD552" s="144">
        <v>11</v>
      </c>
      <c r="PE552" s="144">
        <v>12</v>
      </c>
      <c r="PF552" s="144">
        <v>9</v>
      </c>
      <c r="PG552" s="144">
        <v>10</v>
      </c>
      <c r="PH552" s="144">
        <v>10</v>
      </c>
      <c r="PI552" s="144">
        <v>7</v>
      </c>
      <c r="PJ552" s="144">
        <v>6</v>
      </c>
      <c r="PK552" s="144">
        <v>3</v>
      </c>
      <c r="PL552" s="144">
        <v>4</v>
      </c>
      <c r="PM552" s="144">
        <v>4</v>
      </c>
      <c r="PN552" s="144">
        <v>4</v>
      </c>
      <c r="PO552" s="144">
        <v>7</v>
      </c>
      <c r="PP552" s="144">
        <v>8</v>
      </c>
      <c r="PQ552" s="144">
        <v>8</v>
      </c>
      <c r="PR552" s="144">
        <v>11</v>
      </c>
      <c r="PS552" s="144">
        <v>12</v>
      </c>
      <c r="PT552" s="144">
        <v>12</v>
      </c>
      <c r="PU552" s="144">
        <v>13</v>
      </c>
      <c r="PV552" s="144">
        <v>15</v>
      </c>
      <c r="PW552" s="144">
        <v>12</v>
      </c>
      <c r="PX552" s="144">
        <v>16</v>
      </c>
      <c r="PY552" s="144">
        <v>17</v>
      </c>
      <c r="PZ552" s="144">
        <v>18</v>
      </c>
      <c r="QA552" s="144">
        <v>8</v>
      </c>
      <c r="QB552" s="144">
        <v>5</v>
      </c>
      <c r="QC552" s="144">
        <v>3</v>
      </c>
      <c r="QD552" s="144">
        <v>5</v>
      </c>
      <c r="QE552" s="144">
        <v>5</v>
      </c>
      <c r="QF552" s="144">
        <v>6</v>
      </c>
      <c r="QG552" s="144">
        <v>7</v>
      </c>
      <c r="QH552" s="144">
        <v>9</v>
      </c>
      <c r="QI552" s="144">
        <v>6</v>
      </c>
      <c r="QJ552" s="144">
        <v>5</v>
      </c>
      <c r="QK552" s="144">
        <v>7</v>
      </c>
      <c r="QL552" s="144">
        <v>4</v>
      </c>
      <c r="QM552" s="144">
        <v>5</v>
      </c>
      <c r="QN552" s="144">
        <v>6</v>
      </c>
      <c r="QO552" s="144">
        <v>8</v>
      </c>
      <c r="QP552" s="144">
        <v>12</v>
      </c>
      <c r="QQ552" s="144">
        <v>13</v>
      </c>
      <c r="QR552" s="144">
        <v>12</v>
      </c>
    </row>
    <row r="553" spans="1:460" s="144" customFormat="1" x14ac:dyDescent="0.2">
      <c r="A553" s="318"/>
      <c r="B553" s="318">
        <v>7</v>
      </c>
      <c r="C553" s="319">
        <f t="shared" ca="1" si="464"/>
        <v>49278</v>
      </c>
      <c r="D553" s="467">
        <f t="shared" ca="1" si="463"/>
        <v>21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  <c r="OU553" s="144">
        <v>21</v>
      </c>
      <c r="OV553" s="144">
        <v>21</v>
      </c>
      <c r="OW553" s="144">
        <v>21</v>
      </c>
      <c r="OX553" s="144">
        <v>20</v>
      </c>
      <c r="OY553" s="144">
        <v>20</v>
      </c>
      <c r="OZ553" s="144">
        <v>19</v>
      </c>
      <c r="PA553" s="144">
        <v>18</v>
      </c>
      <c r="PB553" s="144">
        <v>18</v>
      </c>
      <c r="PC553" s="144">
        <v>18</v>
      </c>
      <c r="PD553" s="144">
        <v>17</v>
      </c>
      <c r="PE553" s="144">
        <v>22</v>
      </c>
      <c r="PF553" s="144">
        <v>22</v>
      </c>
      <c r="PG553" s="144">
        <v>22</v>
      </c>
      <c r="PH553" s="144">
        <v>23</v>
      </c>
      <c r="PI553" s="144">
        <v>23</v>
      </c>
      <c r="PJ553" s="144">
        <v>24</v>
      </c>
      <c r="PK553" s="144">
        <v>24</v>
      </c>
      <c r="PL553" s="144">
        <v>22</v>
      </c>
      <c r="PM553" s="144">
        <v>22</v>
      </c>
      <c r="PN553" s="144">
        <v>22</v>
      </c>
      <c r="PO553" s="144">
        <v>20</v>
      </c>
      <c r="PP553" s="144">
        <v>23</v>
      </c>
      <c r="PQ553" s="144">
        <v>18</v>
      </c>
      <c r="PR553" s="144">
        <v>22</v>
      </c>
      <c r="PS553" s="144">
        <v>23</v>
      </c>
      <c r="PT553" s="144">
        <v>23</v>
      </c>
      <c r="PU553" s="144">
        <v>23</v>
      </c>
      <c r="PV553" s="144">
        <v>23</v>
      </c>
      <c r="PW553" s="144">
        <v>23</v>
      </c>
      <c r="PX553" s="144">
        <v>23</v>
      </c>
      <c r="PY553" s="144">
        <v>21</v>
      </c>
      <c r="PZ553" s="144">
        <v>21</v>
      </c>
      <c r="QA553" s="144">
        <v>16</v>
      </c>
      <c r="QB553" s="144">
        <v>22</v>
      </c>
      <c r="QC553" s="144">
        <v>23</v>
      </c>
      <c r="QD553" s="144">
        <v>24</v>
      </c>
      <c r="QE553" s="144">
        <v>23</v>
      </c>
      <c r="QF553" s="144">
        <v>24</v>
      </c>
      <c r="QG553" s="144">
        <v>24</v>
      </c>
      <c r="QH553" s="144">
        <v>22</v>
      </c>
      <c r="QI553" s="144">
        <v>22</v>
      </c>
      <c r="QJ553" s="144">
        <v>24</v>
      </c>
      <c r="QK553" s="144">
        <v>23</v>
      </c>
      <c r="QL553" s="144">
        <v>22</v>
      </c>
      <c r="QM553" s="144">
        <v>23</v>
      </c>
      <c r="QN553" s="144">
        <v>23</v>
      </c>
      <c r="QO553" s="144">
        <v>23</v>
      </c>
      <c r="QP553" s="144">
        <v>21</v>
      </c>
      <c r="QQ553" s="144">
        <v>20</v>
      </c>
      <c r="QR553" s="144">
        <v>18</v>
      </c>
    </row>
    <row r="554" spans="1:460" s="144" customFormat="1" x14ac:dyDescent="0.2">
      <c r="A554" s="55"/>
      <c r="B554" s="318">
        <v>8</v>
      </c>
      <c r="C554" s="319">
        <f t="shared" ca="1" si="464"/>
        <v>65109</v>
      </c>
      <c r="D554" s="467">
        <f t="shared" ca="1" si="463"/>
        <v>16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  <c r="OU554" s="144">
        <v>14</v>
      </c>
      <c r="OV554" s="144">
        <v>14</v>
      </c>
      <c r="OW554" s="144">
        <v>16</v>
      </c>
      <c r="OX554" s="144">
        <v>17</v>
      </c>
      <c r="OY554" s="144">
        <v>17</v>
      </c>
      <c r="OZ554" s="144">
        <v>16</v>
      </c>
      <c r="PA554" s="144">
        <v>15</v>
      </c>
      <c r="PB554" s="144">
        <v>15</v>
      </c>
      <c r="PC554" s="144">
        <v>17</v>
      </c>
      <c r="PD554" s="144">
        <v>14</v>
      </c>
      <c r="PE554" s="144">
        <v>15</v>
      </c>
      <c r="PF554" s="144">
        <v>15</v>
      </c>
      <c r="PG554" s="144">
        <v>15</v>
      </c>
      <c r="PH554" s="144">
        <v>15</v>
      </c>
      <c r="PI554" s="144">
        <v>14</v>
      </c>
      <c r="PJ554" s="144">
        <v>15</v>
      </c>
      <c r="PK554" s="144">
        <v>14</v>
      </c>
      <c r="PL554" s="144">
        <v>13</v>
      </c>
      <c r="PM554" s="144">
        <v>14</v>
      </c>
      <c r="PN554" s="144">
        <v>15</v>
      </c>
      <c r="PO554" s="144">
        <v>16</v>
      </c>
      <c r="PP554" s="144">
        <v>12</v>
      </c>
      <c r="PQ554" s="144">
        <v>15</v>
      </c>
      <c r="PR554" s="144">
        <v>15</v>
      </c>
      <c r="PS554" s="144">
        <v>15</v>
      </c>
      <c r="PT554" s="144">
        <v>14</v>
      </c>
      <c r="PU554" s="144">
        <v>14</v>
      </c>
      <c r="PV554" s="144">
        <v>14</v>
      </c>
      <c r="PW554" s="144">
        <v>14</v>
      </c>
      <c r="PX554" s="144">
        <v>14</v>
      </c>
      <c r="PY554" s="144">
        <v>15</v>
      </c>
      <c r="PZ554" s="144">
        <v>14</v>
      </c>
      <c r="QA554" s="144">
        <v>13</v>
      </c>
      <c r="QB554" s="144">
        <v>15</v>
      </c>
      <c r="QC554" s="144">
        <v>14</v>
      </c>
      <c r="QD554" s="144">
        <v>16</v>
      </c>
      <c r="QE554" s="144">
        <v>17</v>
      </c>
      <c r="QF554" s="144">
        <v>17</v>
      </c>
      <c r="QG554" s="144">
        <v>17</v>
      </c>
      <c r="QH554" s="144">
        <v>18</v>
      </c>
      <c r="QI554" s="144">
        <v>17</v>
      </c>
      <c r="QJ554" s="144">
        <v>16</v>
      </c>
      <c r="QK554" s="144">
        <v>19</v>
      </c>
      <c r="QL554" s="144">
        <v>18</v>
      </c>
      <c r="QM554" s="144">
        <v>18</v>
      </c>
      <c r="QN554" s="144">
        <v>18</v>
      </c>
      <c r="QO554" s="144">
        <v>18</v>
      </c>
      <c r="QP554" s="144">
        <v>16</v>
      </c>
      <c r="QQ554" s="144">
        <v>15</v>
      </c>
      <c r="QR554" s="144">
        <v>16</v>
      </c>
    </row>
    <row r="555" spans="1:460" s="144" customFormat="1" x14ac:dyDescent="0.2">
      <c r="A555" s="318"/>
      <c r="B555" s="318">
        <v>9</v>
      </c>
      <c r="C555" s="319">
        <f t="shared" ca="1" si="464"/>
        <v>114614</v>
      </c>
      <c r="D555" s="467">
        <f t="shared" ca="1" si="463"/>
        <v>6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  <c r="OU555" s="144">
        <v>9</v>
      </c>
      <c r="OV555" s="144">
        <v>12</v>
      </c>
      <c r="OW555" s="144">
        <v>7</v>
      </c>
      <c r="OX555" s="144">
        <v>7</v>
      </c>
      <c r="OY555" s="144">
        <v>5</v>
      </c>
      <c r="OZ555" s="144">
        <v>5</v>
      </c>
      <c r="PA555" s="144">
        <v>5</v>
      </c>
      <c r="PB555" s="144">
        <v>6</v>
      </c>
      <c r="PC555" s="144">
        <v>6</v>
      </c>
      <c r="PD555" s="144">
        <v>6</v>
      </c>
      <c r="PE555" s="144">
        <v>6</v>
      </c>
      <c r="PF555" s="144">
        <v>7</v>
      </c>
      <c r="PG555" s="144">
        <v>7</v>
      </c>
      <c r="PH555" s="144">
        <v>6</v>
      </c>
      <c r="PI555" s="144">
        <v>5</v>
      </c>
      <c r="PJ555" s="144">
        <v>5</v>
      </c>
      <c r="PK555" s="144">
        <v>6</v>
      </c>
      <c r="PL555" s="144">
        <v>7</v>
      </c>
      <c r="PM555" s="144">
        <v>5</v>
      </c>
      <c r="PN555" s="144">
        <v>5</v>
      </c>
      <c r="PO555" s="144">
        <v>5</v>
      </c>
      <c r="PP555" s="144">
        <v>5</v>
      </c>
      <c r="PQ555" s="144">
        <v>6</v>
      </c>
      <c r="PR555" s="144">
        <v>5</v>
      </c>
      <c r="PS555" s="144">
        <v>5</v>
      </c>
      <c r="PT555" s="144">
        <v>6</v>
      </c>
      <c r="PU555" s="144">
        <v>8</v>
      </c>
      <c r="PV555" s="144">
        <v>9</v>
      </c>
      <c r="PW555" s="144">
        <v>7</v>
      </c>
      <c r="PX555" s="144">
        <v>8</v>
      </c>
      <c r="PY555" s="144">
        <v>10</v>
      </c>
      <c r="PZ555" s="144">
        <v>6</v>
      </c>
      <c r="QA555" s="144">
        <v>5</v>
      </c>
      <c r="QB555" s="144">
        <v>11</v>
      </c>
      <c r="QC555" s="144">
        <v>11</v>
      </c>
      <c r="QD555" s="144">
        <v>10</v>
      </c>
      <c r="QE555" s="144">
        <v>8</v>
      </c>
      <c r="QF555" s="144">
        <v>7</v>
      </c>
      <c r="QG555" s="144">
        <v>5</v>
      </c>
      <c r="QH555" s="144">
        <v>6</v>
      </c>
      <c r="QI555" s="144">
        <v>7</v>
      </c>
      <c r="QJ555" s="144">
        <v>7</v>
      </c>
      <c r="QK555" s="144">
        <v>6</v>
      </c>
      <c r="QL555" s="144">
        <v>7</v>
      </c>
      <c r="QM555" s="144">
        <v>7</v>
      </c>
      <c r="QN555" s="144">
        <v>8</v>
      </c>
      <c r="QO555" s="144">
        <v>6</v>
      </c>
      <c r="QP555" s="144">
        <v>5</v>
      </c>
      <c r="QQ555" s="144">
        <v>7</v>
      </c>
      <c r="QR555" s="144">
        <v>7</v>
      </c>
    </row>
    <row r="556" spans="1:460" s="144" customFormat="1" x14ac:dyDescent="0.2">
      <c r="A556" s="55"/>
      <c r="B556" s="318">
        <v>10</v>
      </c>
      <c r="C556" s="319">
        <f t="shared" ca="1" si="464"/>
        <v>30151</v>
      </c>
      <c r="D556" s="467">
        <f t="shared" ca="1" si="463"/>
        <v>23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  <c r="OU556" s="144">
        <v>20</v>
      </c>
      <c r="OV556" s="144">
        <v>20</v>
      </c>
      <c r="OW556" s="144">
        <v>20</v>
      </c>
      <c r="OX556" s="144">
        <v>22</v>
      </c>
      <c r="OY556" s="144">
        <v>22</v>
      </c>
      <c r="OZ556" s="144">
        <v>23</v>
      </c>
      <c r="PA556" s="144">
        <v>21</v>
      </c>
      <c r="PB556" s="144">
        <v>19</v>
      </c>
      <c r="PC556" s="144">
        <v>21</v>
      </c>
      <c r="PD556" s="144">
        <v>22</v>
      </c>
      <c r="PE556" s="144">
        <v>21</v>
      </c>
      <c r="PF556" s="144">
        <v>21</v>
      </c>
      <c r="PG556" s="144">
        <v>20</v>
      </c>
      <c r="PH556" s="144">
        <v>19</v>
      </c>
      <c r="PI556" s="144">
        <v>21</v>
      </c>
      <c r="PJ556" s="144">
        <v>16</v>
      </c>
      <c r="PK556" s="144">
        <v>17</v>
      </c>
      <c r="PL556" s="144">
        <v>17</v>
      </c>
      <c r="PM556" s="144">
        <v>18</v>
      </c>
      <c r="PN556" s="144">
        <v>19</v>
      </c>
      <c r="PO556" s="144">
        <v>19</v>
      </c>
      <c r="PP556" s="144">
        <v>20</v>
      </c>
      <c r="PQ556" s="144">
        <v>21</v>
      </c>
      <c r="PR556" s="144">
        <v>20</v>
      </c>
      <c r="PS556" s="144">
        <v>20</v>
      </c>
      <c r="PT556" s="144">
        <v>19</v>
      </c>
      <c r="PU556" s="144">
        <v>19</v>
      </c>
      <c r="PV556" s="144">
        <v>18</v>
      </c>
      <c r="PW556" s="144">
        <v>19</v>
      </c>
      <c r="PX556" s="144">
        <v>20</v>
      </c>
      <c r="PY556" s="144">
        <v>18</v>
      </c>
      <c r="PZ556" s="144">
        <v>16</v>
      </c>
      <c r="QA556" s="144">
        <v>18</v>
      </c>
      <c r="QB556" s="144">
        <v>18</v>
      </c>
      <c r="QC556" s="144">
        <v>17</v>
      </c>
      <c r="QD556" s="144">
        <v>15</v>
      </c>
      <c r="QE556" s="144">
        <v>16</v>
      </c>
      <c r="QF556" s="144">
        <v>16</v>
      </c>
      <c r="QG556" s="144">
        <v>18</v>
      </c>
      <c r="QH556" s="144">
        <v>17</v>
      </c>
      <c r="QI556" s="144">
        <v>20</v>
      </c>
      <c r="QJ556" s="144">
        <v>18</v>
      </c>
      <c r="QK556" s="144">
        <v>17</v>
      </c>
      <c r="QL556" s="144">
        <v>17</v>
      </c>
      <c r="QM556" s="144">
        <v>20</v>
      </c>
      <c r="QN556" s="144">
        <v>20</v>
      </c>
      <c r="QO556" s="144">
        <v>19</v>
      </c>
      <c r="QP556" s="144">
        <v>20</v>
      </c>
      <c r="QQ556" s="144">
        <v>19</v>
      </c>
      <c r="QR556" s="144">
        <v>19</v>
      </c>
    </row>
    <row r="557" spans="1:460" s="144" customFormat="1" x14ac:dyDescent="0.2">
      <c r="A557" s="318"/>
      <c r="B557" s="318">
        <v>11</v>
      </c>
      <c r="C557" s="319">
        <f t="shared" ca="1" si="464"/>
        <v>81346</v>
      </c>
      <c r="D557" s="467">
        <f t="shared" ca="1" si="463"/>
        <v>12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  <c r="OU557" s="144">
        <v>12</v>
      </c>
      <c r="OV557" s="144">
        <v>8</v>
      </c>
      <c r="OW557" s="144">
        <v>10</v>
      </c>
      <c r="OX557" s="144">
        <v>10</v>
      </c>
      <c r="OY557" s="144">
        <v>10</v>
      </c>
      <c r="OZ557" s="144">
        <v>9</v>
      </c>
      <c r="PA557" s="144">
        <v>12</v>
      </c>
      <c r="PB557" s="144">
        <v>11</v>
      </c>
      <c r="PC557" s="144">
        <v>12</v>
      </c>
      <c r="PD557" s="144">
        <v>13</v>
      </c>
      <c r="PE557" s="144">
        <v>10</v>
      </c>
      <c r="PF557" s="144">
        <v>10</v>
      </c>
      <c r="PG557" s="144">
        <v>8</v>
      </c>
      <c r="PH557" s="144">
        <v>8</v>
      </c>
      <c r="PI557" s="144">
        <v>10</v>
      </c>
      <c r="PJ557" s="144">
        <v>7</v>
      </c>
      <c r="PK557" s="144">
        <v>7</v>
      </c>
      <c r="PL557" s="144">
        <v>8</v>
      </c>
      <c r="PM557" s="144">
        <v>9</v>
      </c>
      <c r="PN557" s="144">
        <v>10</v>
      </c>
      <c r="PO557" s="144">
        <v>9</v>
      </c>
      <c r="PP557" s="144">
        <v>6</v>
      </c>
      <c r="PQ557" s="144">
        <v>12</v>
      </c>
      <c r="PR557" s="144">
        <v>7</v>
      </c>
      <c r="PS557" s="144">
        <v>7</v>
      </c>
      <c r="PT557" s="144">
        <v>7</v>
      </c>
      <c r="PU557" s="144">
        <v>6</v>
      </c>
      <c r="PV557" s="144">
        <v>6</v>
      </c>
      <c r="PW557" s="144">
        <v>6</v>
      </c>
      <c r="PX557" s="144">
        <v>5</v>
      </c>
      <c r="PY557" s="144">
        <v>6</v>
      </c>
      <c r="PZ557" s="144">
        <v>7</v>
      </c>
      <c r="QA557" s="144">
        <v>12</v>
      </c>
      <c r="QB557" s="144">
        <v>8</v>
      </c>
      <c r="QC557" s="144">
        <v>9</v>
      </c>
      <c r="QD557" s="144">
        <v>7</v>
      </c>
      <c r="QE557" s="144">
        <v>9</v>
      </c>
      <c r="QF557" s="144">
        <v>11</v>
      </c>
      <c r="QG557" s="144">
        <v>11</v>
      </c>
      <c r="QH557" s="144">
        <v>7</v>
      </c>
      <c r="QI557" s="144">
        <v>13</v>
      </c>
      <c r="QJ557" s="144">
        <v>9</v>
      </c>
      <c r="QK557" s="144">
        <v>14</v>
      </c>
      <c r="QL557" s="144">
        <v>13</v>
      </c>
      <c r="QM557" s="144">
        <v>14</v>
      </c>
      <c r="QN557" s="144">
        <v>14</v>
      </c>
      <c r="QO557" s="144">
        <v>11</v>
      </c>
      <c r="QP557" s="144">
        <v>10</v>
      </c>
      <c r="QQ557" s="144">
        <v>12</v>
      </c>
      <c r="QR557" s="144">
        <v>14</v>
      </c>
    </row>
    <row r="558" spans="1:460" s="144" customFormat="1" x14ac:dyDescent="0.2">
      <c r="A558" s="55"/>
      <c r="B558" s="318">
        <v>12</v>
      </c>
      <c r="C558" s="319">
        <f t="shared" ca="1" si="464"/>
        <v>75538</v>
      </c>
      <c r="D558" s="467">
        <f t="shared" ca="1" si="463"/>
        <v>14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  <c r="OU558" s="144">
        <v>8</v>
      </c>
      <c r="OV558" s="144">
        <v>10</v>
      </c>
      <c r="OW558" s="144">
        <v>9</v>
      </c>
      <c r="OX558" s="144">
        <v>8</v>
      </c>
      <c r="OY558" s="144">
        <v>9</v>
      </c>
      <c r="OZ558" s="144">
        <v>10</v>
      </c>
      <c r="PA558" s="144">
        <v>9</v>
      </c>
      <c r="PB558" s="144">
        <v>9</v>
      </c>
      <c r="PC558" s="144">
        <v>9</v>
      </c>
      <c r="PD558" s="144">
        <v>10</v>
      </c>
      <c r="PE558" s="144">
        <v>8</v>
      </c>
      <c r="PF558" s="144">
        <v>8</v>
      </c>
      <c r="PG558" s="144">
        <v>9</v>
      </c>
      <c r="PH558" s="144">
        <v>9</v>
      </c>
      <c r="PI558" s="144">
        <v>9</v>
      </c>
      <c r="PJ558" s="144">
        <v>10</v>
      </c>
      <c r="PK558" s="144">
        <v>9</v>
      </c>
      <c r="PL558" s="144">
        <v>11</v>
      </c>
      <c r="PM558" s="144">
        <v>11</v>
      </c>
      <c r="PN558" s="144">
        <v>11</v>
      </c>
      <c r="PO558" s="144">
        <v>11</v>
      </c>
      <c r="PP558" s="144">
        <v>10</v>
      </c>
      <c r="PQ558" s="144">
        <v>10</v>
      </c>
      <c r="PR558" s="144">
        <v>8</v>
      </c>
      <c r="PS558" s="144">
        <v>9</v>
      </c>
      <c r="PT558" s="144">
        <v>8</v>
      </c>
      <c r="PU558" s="144">
        <v>10</v>
      </c>
      <c r="PV558" s="144">
        <v>7</v>
      </c>
      <c r="PW558" s="144">
        <v>8</v>
      </c>
      <c r="PX558" s="144">
        <v>9</v>
      </c>
      <c r="PY558" s="144">
        <v>8</v>
      </c>
      <c r="PZ558" s="144">
        <v>8</v>
      </c>
      <c r="QA558" s="144">
        <v>10</v>
      </c>
      <c r="QB558" s="144">
        <v>9</v>
      </c>
      <c r="QC558" s="144">
        <v>10</v>
      </c>
      <c r="QD558" s="144">
        <v>11</v>
      </c>
      <c r="QE558" s="144">
        <v>12</v>
      </c>
      <c r="QF558" s="144">
        <v>8</v>
      </c>
      <c r="QG558" s="144">
        <v>8</v>
      </c>
      <c r="QH558" s="144">
        <v>11</v>
      </c>
      <c r="QI558" s="144">
        <v>12</v>
      </c>
      <c r="QJ558" s="144">
        <v>10</v>
      </c>
      <c r="QK558" s="144">
        <v>9</v>
      </c>
      <c r="QL558" s="144">
        <v>10</v>
      </c>
      <c r="QM558" s="144">
        <v>10</v>
      </c>
      <c r="QN558" s="144">
        <v>7</v>
      </c>
      <c r="QO558" s="144">
        <v>7</v>
      </c>
      <c r="QP558" s="144">
        <v>11</v>
      </c>
      <c r="QQ558" s="144">
        <v>10</v>
      </c>
      <c r="QR558" s="144">
        <v>8</v>
      </c>
    </row>
    <row r="559" spans="1:460" s="144" customFormat="1" x14ac:dyDescent="0.2">
      <c r="A559" s="318"/>
      <c r="B559" s="318">
        <v>13</v>
      </c>
      <c r="C559" s="319">
        <f t="shared" ca="1" si="464"/>
        <v>63405</v>
      </c>
      <c r="D559" s="467">
        <f t="shared" ca="1" si="463"/>
        <v>17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  <c r="OU559" s="144">
        <v>16</v>
      </c>
      <c r="OV559" s="144">
        <v>17</v>
      </c>
      <c r="OW559" s="144">
        <v>17</v>
      </c>
      <c r="OX559" s="144">
        <v>16</v>
      </c>
      <c r="OY559" s="144">
        <v>15</v>
      </c>
      <c r="OZ559" s="144">
        <v>14</v>
      </c>
      <c r="PA559" s="144">
        <v>14</v>
      </c>
      <c r="PB559" s="144">
        <v>16</v>
      </c>
      <c r="PC559" s="144">
        <v>14</v>
      </c>
      <c r="PD559" s="144">
        <v>18</v>
      </c>
      <c r="PE559" s="144">
        <v>17</v>
      </c>
      <c r="PF559" s="144">
        <v>18</v>
      </c>
      <c r="PG559" s="144">
        <v>18</v>
      </c>
      <c r="PH559" s="144">
        <v>16</v>
      </c>
      <c r="PI559" s="144">
        <v>16</v>
      </c>
      <c r="PJ559" s="144">
        <v>18</v>
      </c>
      <c r="PK559" s="144">
        <v>16</v>
      </c>
      <c r="PL559" s="144">
        <v>16</v>
      </c>
      <c r="PM559" s="144">
        <v>17</v>
      </c>
      <c r="PN559" s="144">
        <v>14</v>
      </c>
      <c r="PO559" s="144">
        <v>13</v>
      </c>
      <c r="PP559" s="144">
        <v>14</v>
      </c>
      <c r="PQ559" s="144">
        <v>16</v>
      </c>
      <c r="PR559" s="144">
        <v>12</v>
      </c>
      <c r="PS559" s="144">
        <v>11</v>
      </c>
      <c r="PT559" s="144">
        <v>11</v>
      </c>
      <c r="PU559" s="144">
        <v>11</v>
      </c>
      <c r="PV559" s="144">
        <v>11</v>
      </c>
      <c r="PW559" s="144">
        <v>10</v>
      </c>
      <c r="PX559" s="144">
        <v>10</v>
      </c>
      <c r="PY559" s="144">
        <v>13</v>
      </c>
      <c r="PZ559" s="144">
        <v>13</v>
      </c>
      <c r="QA559" s="144">
        <v>17</v>
      </c>
      <c r="QB559" s="144">
        <v>13</v>
      </c>
      <c r="QC559" s="144">
        <v>16</v>
      </c>
      <c r="QD559" s="144">
        <v>17</v>
      </c>
      <c r="QE559" s="144">
        <v>15</v>
      </c>
      <c r="QF559" s="144">
        <v>13</v>
      </c>
      <c r="QG559" s="144">
        <v>16</v>
      </c>
      <c r="QH559" s="144">
        <v>14</v>
      </c>
      <c r="QI559" s="144">
        <v>14</v>
      </c>
      <c r="QJ559" s="144">
        <v>13</v>
      </c>
      <c r="QK559" s="144">
        <v>15</v>
      </c>
      <c r="QL559" s="144">
        <v>16</v>
      </c>
      <c r="QM559" s="144">
        <v>19</v>
      </c>
      <c r="QN559" s="144">
        <v>15</v>
      </c>
      <c r="QO559" s="144">
        <v>15</v>
      </c>
      <c r="QP559" s="144">
        <v>15</v>
      </c>
      <c r="QQ559" s="144">
        <v>18</v>
      </c>
      <c r="QR559" s="144">
        <v>20</v>
      </c>
    </row>
    <row r="560" spans="1:460" s="144" customFormat="1" x14ac:dyDescent="0.2">
      <c r="A560" s="55"/>
      <c r="B560" s="318">
        <v>14</v>
      </c>
      <c r="C560" s="319">
        <f t="shared" ca="1" si="464"/>
        <v>163470</v>
      </c>
      <c r="D560" s="467">
        <f t="shared" ca="1" si="463"/>
        <v>1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  <c r="OU560" s="144">
        <v>1</v>
      </c>
      <c r="OV560" s="144">
        <v>1</v>
      </c>
      <c r="OW560" s="144">
        <v>1</v>
      </c>
      <c r="OX560" s="144">
        <v>1</v>
      </c>
      <c r="OY560" s="144">
        <v>1</v>
      </c>
      <c r="OZ560" s="144">
        <v>1</v>
      </c>
      <c r="PA560" s="144">
        <v>1</v>
      </c>
      <c r="PB560" s="144">
        <v>1</v>
      </c>
      <c r="PC560" s="144">
        <v>1</v>
      </c>
      <c r="PD560" s="144">
        <v>1</v>
      </c>
      <c r="PE560" s="144">
        <v>1</v>
      </c>
      <c r="PF560" s="144">
        <v>1</v>
      </c>
      <c r="PG560" s="144">
        <v>1</v>
      </c>
      <c r="PH560" s="144">
        <v>1</v>
      </c>
      <c r="PI560" s="144">
        <v>1</v>
      </c>
      <c r="PJ560" s="144">
        <v>1</v>
      </c>
      <c r="PK560" s="144">
        <v>1</v>
      </c>
      <c r="PL560" s="144">
        <v>1</v>
      </c>
      <c r="PM560" s="144">
        <v>1</v>
      </c>
      <c r="PN560" s="144">
        <v>1</v>
      </c>
      <c r="PO560" s="144">
        <v>1</v>
      </c>
      <c r="PP560" s="144">
        <v>1</v>
      </c>
      <c r="PQ560" s="144">
        <v>1</v>
      </c>
      <c r="PR560" s="144">
        <v>1</v>
      </c>
      <c r="PS560" s="144">
        <v>1</v>
      </c>
      <c r="PT560" s="144">
        <v>1</v>
      </c>
      <c r="PU560" s="144">
        <v>1</v>
      </c>
      <c r="PV560" s="144">
        <v>1</v>
      </c>
      <c r="PW560" s="144">
        <v>1</v>
      </c>
      <c r="PX560" s="144">
        <v>1</v>
      </c>
      <c r="PY560" s="144">
        <v>1</v>
      </c>
      <c r="PZ560" s="144">
        <v>1</v>
      </c>
      <c r="QA560" s="144">
        <v>1</v>
      </c>
      <c r="QB560" s="144">
        <v>1</v>
      </c>
      <c r="QC560" s="144">
        <v>1</v>
      </c>
      <c r="QD560" s="144">
        <v>1</v>
      </c>
      <c r="QE560" s="144">
        <v>1</v>
      </c>
      <c r="QF560" s="144">
        <v>1</v>
      </c>
      <c r="QG560" s="144">
        <v>1</v>
      </c>
      <c r="QH560" s="144">
        <v>1</v>
      </c>
      <c r="QI560" s="144">
        <v>1</v>
      </c>
      <c r="QJ560" s="144">
        <v>1</v>
      </c>
      <c r="QK560" s="144">
        <v>1</v>
      </c>
      <c r="QL560" s="144">
        <v>1</v>
      </c>
      <c r="QM560" s="144">
        <v>1</v>
      </c>
      <c r="QN560" s="144">
        <v>1</v>
      </c>
      <c r="QO560" s="144">
        <v>1</v>
      </c>
      <c r="QP560" s="144">
        <v>1</v>
      </c>
      <c r="QQ560" s="144">
        <v>1</v>
      </c>
      <c r="QR560" s="144">
        <v>1</v>
      </c>
    </row>
    <row r="561" spans="1:460" s="144" customFormat="1" x14ac:dyDescent="0.2">
      <c r="A561" s="318"/>
      <c r="B561" s="318">
        <v>15</v>
      </c>
      <c r="C561" s="319">
        <f t="shared" ca="1" si="464"/>
        <v>153729</v>
      </c>
      <c r="D561" s="467">
        <f t="shared" ca="1" si="463"/>
        <v>2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  <c r="OU561" s="144">
        <v>2</v>
      </c>
      <c r="OV561" s="144">
        <v>2</v>
      </c>
      <c r="OW561" s="144">
        <v>2</v>
      </c>
      <c r="OX561" s="144">
        <v>2</v>
      </c>
      <c r="OY561" s="144">
        <v>2</v>
      </c>
      <c r="OZ561" s="144">
        <v>2</v>
      </c>
      <c r="PA561" s="144">
        <v>2</v>
      </c>
      <c r="PB561" s="144">
        <v>2</v>
      </c>
      <c r="PC561" s="144">
        <v>2</v>
      </c>
      <c r="PD561" s="144">
        <v>2</v>
      </c>
      <c r="PE561" s="144">
        <v>2</v>
      </c>
      <c r="PF561" s="144">
        <v>2</v>
      </c>
      <c r="PG561" s="144">
        <v>2</v>
      </c>
      <c r="PH561" s="144">
        <v>2</v>
      </c>
      <c r="PI561" s="144">
        <v>2</v>
      </c>
      <c r="PJ561" s="144">
        <v>2</v>
      </c>
      <c r="PK561" s="144">
        <v>2</v>
      </c>
      <c r="PL561" s="144">
        <v>2</v>
      </c>
      <c r="PM561" s="144">
        <v>2</v>
      </c>
      <c r="PN561" s="144">
        <v>2</v>
      </c>
      <c r="PO561" s="144">
        <v>2</v>
      </c>
      <c r="PP561" s="144">
        <v>2</v>
      </c>
      <c r="PQ561" s="144">
        <v>2</v>
      </c>
      <c r="PR561" s="144">
        <v>2</v>
      </c>
      <c r="PS561" s="144">
        <v>2</v>
      </c>
      <c r="PT561" s="144">
        <v>2</v>
      </c>
      <c r="PU561" s="144">
        <v>2</v>
      </c>
      <c r="PV561" s="144">
        <v>2</v>
      </c>
      <c r="PW561" s="144">
        <v>2</v>
      </c>
      <c r="PX561" s="144">
        <v>2</v>
      </c>
      <c r="PY561" s="144">
        <v>2</v>
      </c>
      <c r="PZ561" s="144">
        <v>2</v>
      </c>
      <c r="QA561" s="144">
        <v>2</v>
      </c>
      <c r="QB561" s="144">
        <v>2</v>
      </c>
      <c r="QC561" s="144">
        <v>2</v>
      </c>
      <c r="QD561" s="144">
        <v>2</v>
      </c>
      <c r="QE561" s="144">
        <v>2</v>
      </c>
      <c r="QF561" s="144">
        <v>2</v>
      </c>
      <c r="QG561" s="144">
        <v>2</v>
      </c>
      <c r="QH561" s="144">
        <v>2</v>
      </c>
      <c r="QI561" s="144">
        <v>2</v>
      </c>
      <c r="QJ561" s="144">
        <v>2</v>
      </c>
      <c r="QK561" s="144">
        <v>2</v>
      </c>
      <c r="QL561" s="144">
        <v>2</v>
      </c>
      <c r="QM561" s="144">
        <v>2</v>
      </c>
      <c r="QN561" s="144">
        <v>2</v>
      </c>
      <c r="QO561" s="144">
        <v>2</v>
      </c>
      <c r="QP561" s="144">
        <v>2</v>
      </c>
      <c r="QQ561" s="144">
        <v>2</v>
      </c>
      <c r="QR561" s="144">
        <v>2</v>
      </c>
    </row>
    <row r="562" spans="1:460" s="144" customFormat="1" x14ac:dyDescent="0.2">
      <c r="A562" s="55"/>
      <c r="B562" s="318">
        <v>16</v>
      </c>
      <c r="C562" s="319">
        <f t="shared" ca="1" si="464"/>
        <v>131454</v>
      </c>
      <c r="D562" s="467">
        <f t="shared" ca="1" si="463"/>
        <v>3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  <c r="OU562" s="144">
        <v>3</v>
      </c>
      <c r="OV562" s="144">
        <v>3</v>
      </c>
      <c r="OW562" s="144">
        <v>3</v>
      </c>
      <c r="OX562" s="144">
        <v>3</v>
      </c>
      <c r="OY562" s="144">
        <v>3</v>
      </c>
      <c r="OZ562" s="144">
        <v>3</v>
      </c>
      <c r="PA562" s="144">
        <v>3</v>
      </c>
      <c r="PB562" s="144">
        <v>3</v>
      </c>
      <c r="PC562" s="144">
        <v>3</v>
      </c>
      <c r="PD562" s="144">
        <v>3</v>
      </c>
      <c r="PE562" s="144">
        <v>3</v>
      </c>
      <c r="PF562" s="144">
        <v>3</v>
      </c>
      <c r="PG562" s="144">
        <v>3</v>
      </c>
      <c r="PH562" s="144">
        <v>3</v>
      </c>
      <c r="PI562" s="144">
        <v>3</v>
      </c>
      <c r="PJ562" s="144">
        <v>3</v>
      </c>
      <c r="PK562" s="144">
        <v>4</v>
      </c>
      <c r="PL562" s="144">
        <v>3</v>
      </c>
      <c r="PM562" s="144">
        <v>3</v>
      </c>
      <c r="PN562" s="144">
        <v>3</v>
      </c>
      <c r="PO562" s="144">
        <v>3</v>
      </c>
      <c r="PP562" s="144">
        <v>7</v>
      </c>
      <c r="PQ562" s="144">
        <v>3</v>
      </c>
      <c r="PR562" s="144">
        <v>3</v>
      </c>
      <c r="PS562" s="144">
        <v>3</v>
      </c>
      <c r="PT562" s="144">
        <v>4</v>
      </c>
      <c r="PU562" s="144">
        <v>3</v>
      </c>
      <c r="PV562" s="144">
        <v>4</v>
      </c>
      <c r="PW562" s="144">
        <v>3</v>
      </c>
      <c r="PX562" s="144">
        <v>4</v>
      </c>
      <c r="PY562" s="144">
        <v>4</v>
      </c>
      <c r="PZ562" s="144">
        <v>5</v>
      </c>
      <c r="QA562" s="144">
        <v>3</v>
      </c>
      <c r="QB562" s="144">
        <v>4</v>
      </c>
      <c r="QC562" s="144">
        <v>4</v>
      </c>
      <c r="QD562" s="144">
        <v>4</v>
      </c>
      <c r="QE562" s="144">
        <v>4</v>
      </c>
      <c r="QF562" s="144">
        <v>4</v>
      </c>
      <c r="QG562" s="144">
        <v>4</v>
      </c>
      <c r="QH562" s="144">
        <v>4</v>
      </c>
      <c r="QI562" s="144">
        <v>4</v>
      </c>
      <c r="QJ562" s="144">
        <v>4</v>
      </c>
      <c r="QK562" s="144">
        <v>3</v>
      </c>
      <c r="QL562" s="144">
        <v>3</v>
      </c>
      <c r="QM562" s="144">
        <v>3</v>
      </c>
      <c r="QN562" s="144">
        <v>4</v>
      </c>
      <c r="QO562" s="144">
        <v>3</v>
      </c>
      <c r="QP562" s="144">
        <v>7</v>
      </c>
      <c r="QQ562" s="144">
        <v>4</v>
      </c>
      <c r="QR562" s="144">
        <v>3</v>
      </c>
    </row>
    <row r="563" spans="1:460" s="144" customFormat="1" x14ac:dyDescent="0.2">
      <c r="A563" s="318"/>
      <c r="B563" s="318">
        <v>17</v>
      </c>
      <c r="C563" s="319">
        <f t="shared" ca="1" si="464"/>
        <v>93415</v>
      </c>
      <c r="D563" s="467">
        <f t="shared" ca="1" si="463"/>
        <v>10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  <c r="OU563" s="144">
        <v>6</v>
      </c>
      <c r="OV563" s="144">
        <v>7</v>
      </c>
      <c r="OW563" s="144">
        <v>6</v>
      </c>
      <c r="OX563" s="144">
        <v>5</v>
      </c>
      <c r="OY563" s="144">
        <v>6</v>
      </c>
      <c r="OZ563" s="144">
        <v>6</v>
      </c>
      <c r="PA563" s="144">
        <v>6</v>
      </c>
      <c r="PB563" s="144">
        <v>4</v>
      </c>
      <c r="PC563" s="144">
        <v>4</v>
      </c>
      <c r="PD563" s="144">
        <v>4</v>
      </c>
      <c r="PE563" s="144">
        <v>7</v>
      </c>
      <c r="PF563" s="144">
        <v>4</v>
      </c>
      <c r="PG563" s="144">
        <v>5</v>
      </c>
      <c r="PH563" s="144">
        <v>5</v>
      </c>
      <c r="PI563" s="144">
        <v>6</v>
      </c>
      <c r="PJ563" s="144">
        <v>8</v>
      </c>
      <c r="PK563" s="144">
        <v>8</v>
      </c>
      <c r="PL563" s="144">
        <v>6</v>
      </c>
      <c r="PM563" s="144">
        <v>8</v>
      </c>
      <c r="PN563" s="144">
        <v>6</v>
      </c>
      <c r="PO563" s="144">
        <v>4</v>
      </c>
      <c r="PP563" s="144">
        <v>9</v>
      </c>
      <c r="PQ563" s="144">
        <v>4</v>
      </c>
      <c r="PR563" s="144">
        <v>4</v>
      </c>
      <c r="PS563" s="144">
        <v>6</v>
      </c>
      <c r="PT563" s="144">
        <v>5</v>
      </c>
      <c r="PU563" s="144">
        <v>4</v>
      </c>
      <c r="PV563" s="144">
        <v>3</v>
      </c>
      <c r="PW563" s="144">
        <v>4</v>
      </c>
      <c r="PX563" s="144">
        <v>3</v>
      </c>
      <c r="PY563" s="144">
        <v>3</v>
      </c>
      <c r="PZ563" s="144">
        <v>3</v>
      </c>
      <c r="QA563" s="144">
        <v>9</v>
      </c>
      <c r="QB563" s="144">
        <v>3</v>
      </c>
      <c r="QC563" s="144">
        <v>5</v>
      </c>
      <c r="QD563" s="144">
        <v>3</v>
      </c>
      <c r="QE563" s="144">
        <v>3</v>
      </c>
      <c r="QF563" s="144">
        <v>3</v>
      </c>
      <c r="QG563" s="144">
        <v>3</v>
      </c>
      <c r="QH563" s="144">
        <v>3</v>
      </c>
      <c r="QI563" s="144">
        <v>3</v>
      </c>
      <c r="QJ563" s="144">
        <v>3</v>
      </c>
      <c r="QK563" s="144">
        <v>4</v>
      </c>
      <c r="QL563" s="144">
        <v>6</v>
      </c>
      <c r="QM563" s="144">
        <v>6</v>
      </c>
      <c r="QN563" s="144">
        <v>5</v>
      </c>
      <c r="QO563" s="144">
        <v>4</v>
      </c>
      <c r="QP563" s="144">
        <v>6</v>
      </c>
      <c r="QQ563" s="144">
        <v>5</v>
      </c>
      <c r="QR563" s="144">
        <v>6</v>
      </c>
    </row>
    <row r="564" spans="1:460" s="144" customFormat="1" x14ac:dyDescent="0.2">
      <c r="A564" s="55"/>
      <c r="B564" s="318">
        <v>18</v>
      </c>
      <c r="C564" s="319">
        <f t="shared" ca="1" si="464"/>
        <v>80578</v>
      </c>
      <c r="D564" s="467">
        <f t="shared" ca="1" si="463"/>
        <v>13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  <c r="OU564" s="144">
        <v>19</v>
      </c>
      <c r="OV564" s="144">
        <v>19</v>
      </c>
      <c r="OW564" s="144">
        <v>19</v>
      </c>
      <c r="OX564" s="144">
        <v>19</v>
      </c>
      <c r="OY564" s="144">
        <v>19</v>
      </c>
      <c r="OZ564" s="144">
        <v>18</v>
      </c>
      <c r="PA564" s="144">
        <v>20</v>
      </c>
      <c r="PB564" s="144">
        <v>21</v>
      </c>
      <c r="PC564" s="144">
        <v>19</v>
      </c>
      <c r="PD564" s="144">
        <v>19</v>
      </c>
      <c r="PE564" s="144">
        <v>20</v>
      </c>
      <c r="PF564" s="144">
        <v>20</v>
      </c>
      <c r="PG564" s="144">
        <v>21</v>
      </c>
      <c r="PH564" s="144">
        <v>21</v>
      </c>
      <c r="PI564" s="144">
        <v>20</v>
      </c>
      <c r="PJ564" s="144">
        <v>20</v>
      </c>
      <c r="PK564" s="144">
        <v>20</v>
      </c>
      <c r="PL564" s="144">
        <v>20</v>
      </c>
      <c r="PM564" s="144">
        <v>21</v>
      </c>
      <c r="PN564" s="144">
        <v>20</v>
      </c>
      <c r="PO564" s="144">
        <v>22</v>
      </c>
      <c r="PP564" s="144">
        <v>15</v>
      </c>
      <c r="PQ564" s="144">
        <v>20</v>
      </c>
      <c r="PR564" s="144">
        <v>13</v>
      </c>
      <c r="PS564" s="144">
        <v>13</v>
      </c>
      <c r="PT564" s="144">
        <v>16</v>
      </c>
      <c r="PU564" s="144">
        <v>16</v>
      </c>
      <c r="PV564" s="144">
        <v>16</v>
      </c>
      <c r="PW564" s="144">
        <v>16</v>
      </c>
      <c r="PX564" s="144">
        <v>17</v>
      </c>
      <c r="PY564" s="144">
        <v>16</v>
      </c>
      <c r="PZ564" s="144">
        <v>15</v>
      </c>
      <c r="QA564" s="144">
        <v>19</v>
      </c>
      <c r="QB564" s="144">
        <v>16</v>
      </c>
      <c r="QC564" s="144">
        <v>15</v>
      </c>
      <c r="QD564" s="144">
        <v>13</v>
      </c>
      <c r="QE564" s="144">
        <v>13</v>
      </c>
      <c r="QF564" s="144">
        <v>15</v>
      </c>
      <c r="QG564" s="144">
        <v>14</v>
      </c>
      <c r="QH564" s="144">
        <v>15</v>
      </c>
      <c r="QI564" s="144">
        <v>10</v>
      </c>
      <c r="QJ564" s="144">
        <v>14</v>
      </c>
      <c r="QK564" s="144">
        <v>13</v>
      </c>
      <c r="QL564" s="144">
        <v>14</v>
      </c>
      <c r="QM564" s="144">
        <v>15</v>
      </c>
      <c r="QN564" s="144">
        <v>17</v>
      </c>
      <c r="QO564" s="144">
        <v>17</v>
      </c>
      <c r="QP564" s="144">
        <v>17</v>
      </c>
      <c r="QQ564" s="144">
        <v>16</v>
      </c>
      <c r="QR564" s="144">
        <v>13</v>
      </c>
    </row>
    <row r="565" spans="1:460" s="144" customFormat="1" x14ac:dyDescent="0.2">
      <c r="A565" s="318"/>
      <c r="B565" s="318">
        <v>19</v>
      </c>
      <c r="C565" s="319">
        <f t="shared" ca="1" si="464"/>
        <v>71949</v>
      </c>
      <c r="D565" s="467">
        <f t="shared" ca="1" si="463"/>
        <v>15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  <c r="OU565" s="144">
        <v>5</v>
      </c>
      <c r="OV565" s="144">
        <v>11</v>
      </c>
      <c r="OW565" s="144">
        <v>11</v>
      </c>
      <c r="OX565" s="144">
        <v>13</v>
      </c>
      <c r="OY565" s="144">
        <v>12</v>
      </c>
      <c r="OZ565" s="144">
        <v>12</v>
      </c>
      <c r="PA565" s="144">
        <v>13</v>
      </c>
      <c r="PB565" s="144">
        <v>13</v>
      </c>
      <c r="PC565" s="144">
        <v>13</v>
      </c>
      <c r="PD565" s="144">
        <v>5</v>
      </c>
      <c r="PE565" s="144">
        <v>4</v>
      </c>
      <c r="PF565" s="144">
        <v>5</v>
      </c>
      <c r="PG565" s="144">
        <v>6</v>
      </c>
      <c r="PH565" s="144">
        <v>7</v>
      </c>
      <c r="PI565" s="144">
        <v>8</v>
      </c>
      <c r="PJ565" s="144">
        <v>9</v>
      </c>
      <c r="PK565" s="144">
        <v>10</v>
      </c>
      <c r="PL565" s="144">
        <v>12</v>
      </c>
      <c r="PM565" s="144">
        <v>10</v>
      </c>
      <c r="PN565" s="144">
        <v>12</v>
      </c>
      <c r="PO565" s="144">
        <v>10</v>
      </c>
      <c r="PP565" s="144">
        <v>18</v>
      </c>
      <c r="PQ565" s="144">
        <v>5</v>
      </c>
      <c r="PR565" s="144">
        <v>17</v>
      </c>
      <c r="PS565" s="144">
        <v>17</v>
      </c>
      <c r="PT565" s="144">
        <v>18</v>
      </c>
      <c r="PU565" s="144">
        <v>17</v>
      </c>
      <c r="PV565" s="144">
        <v>19</v>
      </c>
      <c r="PW565" s="144">
        <v>17</v>
      </c>
      <c r="PX565" s="144">
        <v>12</v>
      </c>
      <c r="PY565" s="144">
        <v>14</v>
      </c>
      <c r="PZ565" s="144">
        <v>19</v>
      </c>
      <c r="QA565" s="144">
        <v>14</v>
      </c>
      <c r="QB565" s="144">
        <v>17</v>
      </c>
      <c r="QC565" s="144">
        <v>22</v>
      </c>
      <c r="QD565" s="144">
        <v>22</v>
      </c>
      <c r="QE565" s="144">
        <v>20</v>
      </c>
      <c r="QF565" s="144">
        <v>20</v>
      </c>
      <c r="QG565" s="144">
        <v>19</v>
      </c>
      <c r="QH565" s="144">
        <v>16</v>
      </c>
      <c r="QI565" s="144">
        <v>16</v>
      </c>
      <c r="QJ565" s="144">
        <v>17</v>
      </c>
      <c r="QK565" s="144">
        <v>12</v>
      </c>
      <c r="QL565" s="144">
        <v>8</v>
      </c>
      <c r="QM565" s="144">
        <v>8</v>
      </c>
      <c r="QN565" s="144">
        <v>9</v>
      </c>
      <c r="QO565" s="144">
        <v>9</v>
      </c>
      <c r="QP565" s="144">
        <v>4</v>
      </c>
      <c r="QQ565" s="144">
        <v>6</v>
      </c>
      <c r="QR565" s="144">
        <v>4</v>
      </c>
    </row>
    <row r="566" spans="1:460" s="144" customFormat="1" x14ac:dyDescent="0.2">
      <c r="A566" s="55"/>
      <c r="B566" s="318">
        <v>20</v>
      </c>
      <c r="C566" s="319">
        <f t="shared" ca="1" si="464"/>
        <v>63086</v>
      </c>
      <c r="D566" s="467">
        <f t="shared" ca="1" si="463"/>
        <v>18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  <c r="OU566" s="144">
        <v>17</v>
      </c>
      <c r="OV566" s="144">
        <v>16</v>
      </c>
      <c r="OW566" s="144">
        <v>15</v>
      </c>
      <c r="OX566" s="144">
        <v>14</v>
      </c>
      <c r="OY566" s="144">
        <v>16</v>
      </c>
      <c r="OZ566" s="144">
        <v>17</v>
      </c>
      <c r="PA566" s="144">
        <v>17</v>
      </c>
      <c r="PB566" s="144">
        <v>17</v>
      </c>
      <c r="PC566" s="144">
        <v>15</v>
      </c>
      <c r="PD566" s="144">
        <v>16</v>
      </c>
      <c r="PE566" s="144">
        <v>16</v>
      </c>
      <c r="PF566" s="144">
        <v>16</v>
      </c>
      <c r="PG566" s="144">
        <v>16</v>
      </c>
      <c r="PH566" s="144">
        <v>17</v>
      </c>
      <c r="PI566" s="144">
        <v>17</v>
      </c>
      <c r="PJ566" s="144">
        <v>17</v>
      </c>
      <c r="PK566" s="144">
        <v>19</v>
      </c>
      <c r="PL566" s="144">
        <v>21</v>
      </c>
      <c r="PM566" s="144">
        <v>23</v>
      </c>
      <c r="PN566" s="144">
        <v>23</v>
      </c>
      <c r="PO566" s="144">
        <v>21</v>
      </c>
      <c r="PP566" s="144">
        <v>19</v>
      </c>
      <c r="PQ566" s="144">
        <v>22</v>
      </c>
      <c r="PR566" s="144">
        <v>19</v>
      </c>
      <c r="PS566" s="144">
        <v>19</v>
      </c>
      <c r="PT566" s="144">
        <v>20</v>
      </c>
      <c r="PU566" s="144">
        <v>20</v>
      </c>
      <c r="PV566" s="144">
        <v>20</v>
      </c>
      <c r="PW566" s="144">
        <v>20</v>
      </c>
      <c r="PX566" s="144">
        <v>18</v>
      </c>
      <c r="PY566" s="144">
        <v>20</v>
      </c>
      <c r="PZ566" s="144">
        <v>17</v>
      </c>
      <c r="QA566" s="144">
        <v>24</v>
      </c>
      <c r="QB566" s="144">
        <v>19</v>
      </c>
      <c r="QC566" s="144">
        <v>19</v>
      </c>
      <c r="QD566" s="144">
        <v>20</v>
      </c>
      <c r="QE566" s="144">
        <v>19</v>
      </c>
      <c r="QF566" s="144">
        <v>19</v>
      </c>
      <c r="QG566" s="144">
        <v>20</v>
      </c>
      <c r="QH566" s="144">
        <v>21</v>
      </c>
      <c r="QI566" s="144">
        <v>19</v>
      </c>
      <c r="QJ566" s="144">
        <v>21</v>
      </c>
      <c r="QK566" s="144">
        <v>20</v>
      </c>
      <c r="QL566" s="144">
        <v>20</v>
      </c>
      <c r="QM566" s="144">
        <v>16</v>
      </c>
      <c r="QN566" s="144">
        <v>16</v>
      </c>
      <c r="QO566" s="144">
        <v>16</v>
      </c>
      <c r="QP566" s="144">
        <v>18</v>
      </c>
      <c r="QQ566" s="144">
        <v>21</v>
      </c>
      <c r="QR566" s="144">
        <v>17</v>
      </c>
    </row>
    <row r="567" spans="1:460" s="144" customFormat="1" x14ac:dyDescent="0.2">
      <c r="A567" s="318"/>
      <c r="B567" s="318">
        <v>21</v>
      </c>
      <c r="C567" s="319">
        <f t="shared" ca="1" si="464"/>
        <v>129155</v>
      </c>
      <c r="D567" s="467">
        <f t="shared" ca="1" si="463"/>
        <v>4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  <c r="OU567" s="144">
        <v>13</v>
      </c>
      <c r="OV567" s="144">
        <v>13</v>
      </c>
      <c r="OW567" s="144">
        <v>14</v>
      </c>
      <c r="OX567" s="144">
        <v>12</v>
      </c>
      <c r="OY567" s="144">
        <v>13</v>
      </c>
      <c r="OZ567" s="144">
        <v>13</v>
      </c>
      <c r="PA567" s="144">
        <v>8</v>
      </c>
      <c r="PB567" s="144">
        <v>7</v>
      </c>
      <c r="PC567" s="144">
        <v>8</v>
      </c>
      <c r="PD567" s="144">
        <v>12</v>
      </c>
      <c r="PE567" s="144">
        <v>13</v>
      </c>
      <c r="PF567" s="144">
        <v>11</v>
      </c>
      <c r="PG567" s="144">
        <v>11</v>
      </c>
      <c r="PH567" s="144">
        <v>11</v>
      </c>
      <c r="PI567" s="144">
        <v>13</v>
      </c>
      <c r="PJ567" s="144">
        <v>12</v>
      </c>
      <c r="PK567" s="144">
        <v>11</v>
      </c>
      <c r="PL567" s="144">
        <v>9</v>
      </c>
      <c r="PM567" s="144">
        <v>7</v>
      </c>
      <c r="PN567" s="144">
        <v>9</v>
      </c>
      <c r="PO567" s="144">
        <v>12</v>
      </c>
      <c r="PP567" s="144">
        <v>4</v>
      </c>
      <c r="PQ567" s="144">
        <v>11</v>
      </c>
      <c r="PR567" s="144">
        <v>9</v>
      </c>
      <c r="PS567" s="144">
        <v>8</v>
      </c>
      <c r="PT567" s="144">
        <v>9</v>
      </c>
      <c r="PU567" s="144">
        <v>7</v>
      </c>
      <c r="PV567" s="144">
        <v>8</v>
      </c>
      <c r="PW567" s="144">
        <v>11</v>
      </c>
      <c r="PX567" s="144">
        <v>11</v>
      </c>
      <c r="PY567" s="144">
        <v>9</v>
      </c>
      <c r="PZ567" s="144">
        <v>10</v>
      </c>
      <c r="QA567" s="144">
        <v>11</v>
      </c>
      <c r="QB567" s="144">
        <v>12</v>
      </c>
      <c r="QC567" s="144">
        <v>6</v>
      </c>
      <c r="QD567" s="144">
        <v>9</v>
      </c>
      <c r="QE567" s="144">
        <v>7</v>
      </c>
      <c r="QF567" s="144">
        <v>9</v>
      </c>
      <c r="QG567" s="144">
        <v>12</v>
      </c>
      <c r="QH567" s="144">
        <v>13</v>
      </c>
      <c r="QI567" s="144">
        <v>9</v>
      </c>
      <c r="QJ567" s="144">
        <v>8</v>
      </c>
      <c r="QK567" s="144">
        <v>8</v>
      </c>
      <c r="QL567" s="144">
        <v>12</v>
      </c>
      <c r="QM567" s="144">
        <v>12</v>
      </c>
      <c r="QN567" s="144">
        <v>13</v>
      </c>
      <c r="QO567" s="144">
        <v>12</v>
      </c>
      <c r="QP567" s="144">
        <v>14</v>
      </c>
      <c r="QQ567" s="144">
        <v>11</v>
      </c>
      <c r="QR567" s="144">
        <v>10</v>
      </c>
    </row>
    <row r="568" spans="1:460" s="144" customFormat="1" x14ac:dyDescent="0.2">
      <c r="A568" s="55"/>
      <c r="B568" s="318">
        <v>22</v>
      </c>
      <c r="C568" s="319">
        <f t="shared" ca="1" si="464"/>
        <v>111486</v>
      </c>
      <c r="D568" s="467">
        <f t="shared" ca="1" si="463"/>
        <v>7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  <c r="OU568" s="144">
        <v>4</v>
      </c>
      <c r="OV568" s="144">
        <v>4</v>
      </c>
      <c r="OW568" s="144">
        <v>4</v>
      </c>
      <c r="OX568" s="144">
        <v>4</v>
      </c>
      <c r="OY568" s="144">
        <v>4</v>
      </c>
      <c r="OZ568" s="144">
        <v>4</v>
      </c>
      <c r="PA568" s="144">
        <v>4</v>
      </c>
      <c r="PB568" s="144">
        <v>5</v>
      </c>
      <c r="PC568" s="144">
        <v>5</v>
      </c>
      <c r="PD568" s="144">
        <v>7</v>
      </c>
      <c r="PE568" s="144">
        <v>5</v>
      </c>
      <c r="PF568" s="144">
        <v>6</v>
      </c>
      <c r="PG568" s="144">
        <v>4</v>
      </c>
      <c r="PH568" s="144">
        <v>4</v>
      </c>
      <c r="PI568" s="144">
        <v>4</v>
      </c>
      <c r="PJ568" s="144">
        <v>4</v>
      </c>
      <c r="PK568" s="144">
        <v>5</v>
      </c>
      <c r="PL568" s="144">
        <v>5</v>
      </c>
      <c r="PM568" s="144">
        <v>6</v>
      </c>
      <c r="PN568" s="144">
        <v>7</v>
      </c>
      <c r="PO568" s="144">
        <v>6</v>
      </c>
      <c r="PP568" s="144">
        <v>3</v>
      </c>
      <c r="PQ568" s="144">
        <v>7</v>
      </c>
      <c r="PR568" s="144">
        <v>6</v>
      </c>
      <c r="PS568" s="144">
        <v>4</v>
      </c>
      <c r="PT568" s="144">
        <v>3</v>
      </c>
      <c r="PU568" s="144">
        <v>5</v>
      </c>
      <c r="PV568" s="144">
        <v>5</v>
      </c>
      <c r="PW568" s="144">
        <v>5</v>
      </c>
      <c r="PX568" s="144">
        <v>6</v>
      </c>
      <c r="PY568" s="144">
        <v>5</v>
      </c>
      <c r="PZ568" s="144">
        <v>4</v>
      </c>
      <c r="QA568" s="144">
        <v>6</v>
      </c>
      <c r="QB568" s="144">
        <v>6</v>
      </c>
      <c r="QC568" s="144">
        <v>7</v>
      </c>
      <c r="QD568" s="144">
        <v>6</v>
      </c>
      <c r="QE568" s="144">
        <v>6</v>
      </c>
      <c r="QF568" s="144">
        <v>5</v>
      </c>
      <c r="QG568" s="144">
        <v>10</v>
      </c>
      <c r="QH568" s="144">
        <v>5</v>
      </c>
      <c r="QI568" s="144">
        <v>5</v>
      </c>
      <c r="QJ568" s="144">
        <v>6</v>
      </c>
      <c r="QK568" s="144">
        <v>5</v>
      </c>
      <c r="QL568" s="144">
        <v>5</v>
      </c>
      <c r="QM568" s="144">
        <v>4</v>
      </c>
      <c r="QN568" s="144">
        <v>3</v>
      </c>
      <c r="QO568" s="144">
        <v>5</v>
      </c>
      <c r="QP568" s="144">
        <v>3</v>
      </c>
      <c r="QQ568" s="144">
        <v>3</v>
      </c>
      <c r="QR568" s="144">
        <v>5</v>
      </c>
    </row>
    <row r="569" spans="1:460" s="144" customFormat="1" x14ac:dyDescent="0.2">
      <c r="A569" s="318"/>
      <c r="B569" s="318">
        <v>23</v>
      </c>
      <c r="C569" s="319">
        <f t="shared" ca="1" si="464"/>
        <v>91658</v>
      </c>
      <c r="D569" s="467">
        <f t="shared" ca="1" si="463"/>
        <v>11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  <c r="OU569" s="144">
        <v>11</v>
      </c>
      <c r="OV569" s="144">
        <v>6</v>
      </c>
      <c r="OW569" s="144">
        <v>8</v>
      </c>
      <c r="OX569" s="144">
        <v>9</v>
      </c>
      <c r="OY569" s="144">
        <v>8</v>
      </c>
      <c r="OZ569" s="144">
        <v>7</v>
      </c>
      <c r="PA569" s="144">
        <v>7</v>
      </c>
      <c r="PB569" s="144">
        <v>8</v>
      </c>
      <c r="PC569" s="144">
        <v>10</v>
      </c>
      <c r="PD569" s="144">
        <v>9</v>
      </c>
      <c r="PE569" s="144">
        <v>11</v>
      </c>
      <c r="PF569" s="144">
        <v>13</v>
      </c>
      <c r="PG569" s="144">
        <v>13</v>
      </c>
      <c r="PH569" s="144">
        <v>13</v>
      </c>
      <c r="PI569" s="144">
        <v>11</v>
      </c>
      <c r="PJ569" s="144">
        <v>11</v>
      </c>
      <c r="PK569" s="144">
        <v>12</v>
      </c>
      <c r="PL569" s="144">
        <v>10</v>
      </c>
      <c r="PM569" s="144">
        <v>12</v>
      </c>
      <c r="PN569" s="144">
        <v>8</v>
      </c>
      <c r="PO569" s="144">
        <v>8</v>
      </c>
      <c r="PP569" s="144">
        <v>13</v>
      </c>
      <c r="PQ569" s="144">
        <v>14</v>
      </c>
      <c r="PR569" s="144">
        <v>14</v>
      </c>
      <c r="PS569" s="144">
        <v>14</v>
      </c>
      <c r="PT569" s="144">
        <v>15</v>
      </c>
      <c r="PU569" s="144">
        <v>12</v>
      </c>
      <c r="PV569" s="144">
        <v>12</v>
      </c>
      <c r="PW569" s="144">
        <v>13</v>
      </c>
      <c r="PX569" s="144">
        <v>13</v>
      </c>
      <c r="PY569" s="144">
        <v>11</v>
      </c>
      <c r="PZ569" s="144">
        <v>11</v>
      </c>
      <c r="QA569" s="144">
        <v>4</v>
      </c>
      <c r="QB569" s="144">
        <v>14</v>
      </c>
      <c r="QC569" s="144">
        <v>12</v>
      </c>
      <c r="QD569" s="144">
        <v>12</v>
      </c>
      <c r="QE569" s="144">
        <v>14</v>
      </c>
      <c r="QF569" s="144">
        <v>14</v>
      </c>
      <c r="QG569" s="144">
        <v>13</v>
      </c>
      <c r="QH569" s="144">
        <v>10</v>
      </c>
      <c r="QI569" s="144">
        <v>15</v>
      </c>
      <c r="QJ569" s="144">
        <v>15</v>
      </c>
      <c r="QK569" s="144">
        <v>16</v>
      </c>
      <c r="QL569" s="144">
        <v>15</v>
      </c>
      <c r="QM569" s="144">
        <v>11</v>
      </c>
      <c r="QN569" s="144">
        <v>10</v>
      </c>
      <c r="QO569" s="144">
        <v>14</v>
      </c>
      <c r="QP569" s="144">
        <v>8</v>
      </c>
      <c r="QQ569" s="144">
        <v>8</v>
      </c>
      <c r="QR569" s="144">
        <v>9</v>
      </c>
    </row>
    <row r="570" spans="1:460" s="144" customFormat="1" x14ac:dyDescent="0.2">
      <c r="A570" s="55"/>
      <c r="B570" s="318">
        <v>24</v>
      </c>
      <c r="C570" s="319">
        <f t="shared" ca="1" si="464"/>
        <v>102501</v>
      </c>
      <c r="D570" s="467">
        <f t="shared" ca="1" si="463"/>
        <v>9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  <c r="OU570" s="144">
        <v>10</v>
      </c>
      <c r="OV570" s="144">
        <v>9</v>
      </c>
      <c r="OW570" s="144">
        <v>12</v>
      </c>
      <c r="OX570" s="144">
        <v>11</v>
      </c>
      <c r="OY570" s="144">
        <v>11</v>
      </c>
      <c r="OZ570" s="144">
        <v>11</v>
      </c>
      <c r="PA570" s="144">
        <v>11</v>
      </c>
      <c r="PB570" s="144">
        <v>10</v>
      </c>
      <c r="PC570" s="144">
        <v>7</v>
      </c>
      <c r="PD570" s="144">
        <v>8</v>
      </c>
      <c r="PE570" s="144">
        <v>9</v>
      </c>
      <c r="PF570" s="144">
        <v>12</v>
      </c>
      <c r="PG570" s="144">
        <v>12</v>
      </c>
      <c r="PH570" s="144">
        <v>12</v>
      </c>
      <c r="PI570" s="144">
        <v>12</v>
      </c>
      <c r="PJ570" s="144">
        <v>13</v>
      </c>
      <c r="PK570" s="144">
        <v>15</v>
      </c>
      <c r="PL570" s="144">
        <v>15</v>
      </c>
      <c r="PM570" s="144">
        <v>15</v>
      </c>
      <c r="PN570" s="144">
        <v>16</v>
      </c>
      <c r="PO570" s="144">
        <v>14</v>
      </c>
      <c r="PP570" s="144">
        <v>17</v>
      </c>
      <c r="PQ570" s="144">
        <v>9</v>
      </c>
      <c r="PR570" s="144">
        <v>16</v>
      </c>
      <c r="PS570" s="144">
        <v>16</v>
      </c>
      <c r="PT570" s="144">
        <v>13</v>
      </c>
      <c r="PU570" s="144">
        <v>15</v>
      </c>
      <c r="PV570" s="144">
        <v>13</v>
      </c>
      <c r="PW570" s="144">
        <v>15</v>
      </c>
      <c r="PX570" s="144">
        <v>15</v>
      </c>
      <c r="PY570" s="144">
        <v>12</v>
      </c>
      <c r="PZ570" s="144">
        <v>12</v>
      </c>
      <c r="QA570" s="144">
        <v>15</v>
      </c>
      <c r="QB570" s="144">
        <v>10</v>
      </c>
      <c r="QC570" s="144">
        <v>13</v>
      </c>
      <c r="QD570" s="144">
        <v>14</v>
      </c>
      <c r="QE570" s="144">
        <v>11</v>
      </c>
      <c r="QF570" s="144">
        <v>10</v>
      </c>
      <c r="QG570" s="144">
        <v>6</v>
      </c>
      <c r="QH570" s="144">
        <v>8</v>
      </c>
      <c r="QI570" s="144">
        <v>8</v>
      </c>
      <c r="QJ570" s="144">
        <v>12</v>
      </c>
      <c r="QK570" s="144">
        <v>11</v>
      </c>
      <c r="QL570" s="144">
        <v>9</v>
      </c>
      <c r="QM570" s="144">
        <v>9</v>
      </c>
      <c r="QN570" s="144">
        <v>11</v>
      </c>
      <c r="QO570" s="144">
        <v>13</v>
      </c>
      <c r="QP570" s="144">
        <v>9</v>
      </c>
      <c r="QQ570" s="144">
        <v>9</v>
      </c>
      <c r="QR570" s="144">
        <v>11</v>
      </c>
    </row>
    <row r="571" spans="1:460" s="144" customFormat="1" x14ac:dyDescent="0.2">
      <c r="A571" s="1"/>
      <c r="B571" s="27" t="s">
        <v>45</v>
      </c>
      <c r="C571" s="277">
        <f ca="1">SUM(C547:C570)</f>
        <v>2055909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60" s="144" customFormat="1" x14ac:dyDescent="0.2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60" s="144" customFormat="1" x14ac:dyDescent="0.2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60" s="144" customFormat="1" x14ac:dyDescent="0.2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60" s="144" customFormat="1" x14ac:dyDescent="0.2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60" s="144" customFormat="1" x14ac:dyDescent="0.2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">
      <c r="AP776" s="144"/>
      <c r="BC776" s="144"/>
    </row>
    <row r="777" spans="42:58" x14ac:dyDescent="0.2">
      <c r="AP777" s="144"/>
      <c r="BC777" s="144"/>
    </row>
    <row r="778" spans="42:58" x14ac:dyDescent="0.2">
      <c r="AP778" s="144"/>
      <c r="BC778" s="144"/>
    </row>
    <row r="779" spans="42:58" x14ac:dyDescent="0.2">
      <c r="AP779" s="144"/>
      <c r="BC779" s="144"/>
    </row>
    <row r="780" spans="42:58" x14ac:dyDescent="0.2">
      <c r="AP780" s="144"/>
      <c r="BC780" s="144"/>
    </row>
    <row r="781" spans="42:58" x14ac:dyDescent="0.2">
      <c r="AP781" s="144"/>
      <c r="BC781" s="144"/>
    </row>
    <row r="782" spans="42:58" x14ac:dyDescent="0.2">
      <c r="AP782" s="144"/>
      <c r="BC782" s="144"/>
    </row>
    <row r="783" spans="42:58" x14ac:dyDescent="0.2">
      <c r="AP783" s="144"/>
      <c r="BC783" s="144"/>
    </row>
    <row r="784" spans="42:58" x14ac:dyDescent="0.2">
      <c r="AP784" s="144"/>
      <c r="BC784" s="144"/>
    </row>
    <row r="785" spans="42:55" x14ac:dyDescent="0.2">
      <c r="AP785" s="144"/>
      <c r="BC785" s="144"/>
    </row>
    <row r="786" spans="42:55" x14ac:dyDescent="0.2">
      <c r="AP786" s="144"/>
      <c r="BC786" s="144"/>
    </row>
    <row r="787" spans="42:55" x14ac:dyDescent="0.2">
      <c r="AP787" s="144"/>
      <c r="BC787" s="144"/>
    </row>
    <row r="788" spans="42:55" x14ac:dyDescent="0.2">
      <c r="AP788" s="144"/>
      <c r="BC788" s="144"/>
    </row>
    <row r="789" spans="42:55" x14ac:dyDescent="0.2">
      <c r="AP789" s="144"/>
      <c r="BC789" s="144"/>
    </row>
    <row r="790" spans="42:55" x14ac:dyDescent="0.2">
      <c r="AP790" s="144"/>
      <c r="BC790" s="144"/>
    </row>
    <row r="791" spans="42:55" x14ac:dyDescent="0.2">
      <c r="AP791" s="144"/>
      <c r="BC791" s="144"/>
    </row>
    <row r="792" spans="42:55" x14ac:dyDescent="0.2">
      <c r="AP792" s="144"/>
      <c r="BC792" s="144"/>
    </row>
    <row r="793" spans="42:55" x14ac:dyDescent="0.2">
      <c r="AP793" s="144"/>
      <c r="BC793" s="144"/>
    </row>
    <row r="794" spans="42:55" x14ac:dyDescent="0.2">
      <c r="AP794" s="144"/>
      <c r="BC794" s="144"/>
    </row>
    <row r="795" spans="42:55" x14ac:dyDescent="0.2">
      <c r="AP795" s="144"/>
      <c r="BC795" s="144"/>
    </row>
    <row r="796" spans="42:55" x14ac:dyDescent="0.2">
      <c r="AP796" s="144"/>
      <c r="BC796" s="144"/>
    </row>
    <row r="797" spans="42:55" x14ac:dyDescent="0.2">
      <c r="AP797" s="144"/>
      <c r="BC797" s="144"/>
    </row>
    <row r="798" spans="42:55" x14ac:dyDescent="0.2">
      <c r="AP798" s="144"/>
      <c r="BC798" s="144"/>
    </row>
    <row r="799" spans="42:55" x14ac:dyDescent="0.2">
      <c r="AP799" s="144"/>
      <c r="BC799" s="144"/>
    </row>
    <row r="800" spans="42:55" x14ac:dyDescent="0.2">
      <c r="AP800" s="144"/>
      <c r="BC800" s="144"/>
    </row>
    <row r="801" spans="42:55" x14ac:dyDescent="0.2">
      <c r="AP801" s="144"/>
      <c r="BC801" s="144"/>
    </row>
    <row r="802" spans="42:55" x14ac:dyDescent="0.2">
      <c r="AP802" s="144"/>
      <c r="BC802" s="144"/>
    </row>
    <row r="803" spans="42:55" x14ac:dyDescent="0.2">
      <c r="AP803" s="144"/>
      <c r="BC803" s="144"/>
    </row>
    <row r="804" spans="42:55" x14ac:dyDescent="0.2">
      <c r="AP804" s="144"/>
      <c r="BC804" s="144"/>
    </row>
    <row r="805" spans="42:55" x14ac:dyDescent="0.2">
      <c r="AP805" s="144"/>
      <c r="BC805" s="144"/>
    </row>
    <row r="806" spans="42:55" x14ac:dyDescent="0.2">
      <c r="AP806" s="144"/>
      <c r="BC806" s="144"/>
    </row>
    <row r="807" spans="42:55" x14ac:dyDescent="0.2">
      <c r="AP807" s="144"/>
      <c r="BC807" s="144"/>
    </row>
    <row r="808" spans="42:55" x14ac:dyDescent="0.2">
      <c r="BC808" s="144"/>
    </row>
    <row r="809" spans="42:55" x14ac:dyDescent="0.2">
      <c r="BC809" s="144"/>
    </row>
    <row r="810" spans="42:55" x14ac:dyDescent="0.2">
      <c r="BC810" s="144"/>
    </row>
    <row r="811" spans="42:55" x14ac:dyDescent="0.2">
      <c r="BC811" s="144"/>
    </row>
    <row r="812" spans="42:55" x14ac:dyDescent="0.2">
      <c r="BC812" s="144"/>
    </row>
    <row r="813" spans="42:55" x14ac:dyDescent="0.2">
      <c r="BC813" s="144"/>
    </row>
    <row r="814" spans="42:55" x14ac:dyDescent="0.2">
      <c r="BC814" s="144"/>
    </row>
    <row r="815" spans="42:55" x14ac:dyDescent="0.2">
      <c r="BC815" s="144"/>
    </row>
    <row r="816" spans="42:55" x14ac:dyDescent="0.2">
      <c r="BC816" s="144"/>
    </row>
    <row r="817" spans="55:55" x14ac:dyDescent="0.2">
      <c r="BC817" s="144"/>
    </row>
    <row r="818" spans="55:55" x14ac:dyDescent="0.2">
      <c r="BC818" s="144"/>
    </row>
    <row r="819" spans="55:55" x14ac:dyDescent="0.2">
      <c r="BC819" s="144"/>
    </row>
    <row r="820" spans="55:55" x14ac:dyDescent="0.2">
      <c r="BC820" s="144"/>
    </row>
    <row r="821" spans="55:55" x14ac:dyDescent="0.2">
      <c r="BC821" s="144"/>
    </row>
    <row r="822" spans="55:55" x14ac:dyDescent="0.2">
      <c r="BC822" s="144"/>
    </row>
    <row r="823" spans="55:55" x14ac:dyDescent="0.2">
      <c r="BC823" s="144"/>
    </row>
    <row r="824" spans="55:55" x14ac:dyDescent="0.2">
      <c r="BC824" s="144"/>
    </row>
    <row r="825" spans="55:55" x14ac:dyDescent="0.2">
      <c r="BC825" s="144"/>
    </row>
    <row r="826" spans="55:55" x14ac:dyDescent="0.2">
      <c r="BC826" s="144"/>
    </row>
    <row r="827" spans="55:55" x14ac:dyDescent="0.2">
      <c r="BC827" s="144"/>
    </row>
    <row r="828" spans="55:55" x14ac:dyDescent="0.2">
      <c r="BC828" s="144"/>
    </row>
    <row r="829" spans="55:55" x14ac:dyDescent="0.2">
      <c r="BC829" s="144"/>
    </row>
    <row r="830" spans="55:55" x14ac:dyDescent="0.2">
      <c r="BC830" s="144"/>
    </row>
    <row r="831" spans="55:55" x14ac:dyDescent="0.2">
      <c r="BC831" s="144"/>
    </row>
    <row r="832" spans="55:55" x14ac:dyDescent="0.2">
      <c r="BC832" s="144"/>
    </row>
    <row r="833" spans="55:55" x14ac:dyDescent="0.2">
      <c r="BC833" s="144"/>
    </row>
    <row r="834" spans="55:55" x14ac:dyDescent="0.2">
      <c r="BC834" s="144"/>
    </row>
    <row r="835" spans="55:55" x14ac:dyDescent="0.2">
      <c r="BC835" s="144"/>
    </row>
    <row r="836" spans="55:55" x14ac:dyDescent="0.2">
      <c r="BC836" s="144"/>
    </row>
    <row r="837" spans="55:55" x14ac:dyDescent="0.2">
      <c r="BC837" s="144"/>
    </row>
    <row r="838" spans="55:55" x14ac:dyDescent="0.2">
      <c r="BC838" s="144"/>
    </row>
    <row r="839" spans="55:55" x14ac:dyDescent="0.2">
      <c r="BC839" s="144"/>
    </row>
    <row r="840" spans="55:55" x14ac:dyDescent="0.2">
      <c r="BC840" s="144"/>
    </row>
    <row r="841" spans="55:55" x14ac:dyDescent="0.2">
      <c r="BC841" s="144"/>
    </row>
    <row r="842" spans="55:55" x14ac:dyDescent="0.2">
      <c r="BC842" s="144"/>
    </row>
    <row r="843" spans="55:55" x14ac:dyDescent="0.2">
      <c r="BC843" s="144"/>
    </row>
    <row r="844" spans="55:55" x14ac:dyDescent="0.2">
      <c r="BC844" s="144"/>
    </row>
    <row r="845" spans="55:55" x14ac:dyDescent="0.2">
      <c r="BC845" s="144"/>
    </row>
    <row r="846" spans="55:55" x14ac:dyDescent="0.2">
      <c r="BC846" s="144"/>
    </row>
    <row r="847" spans="55:55" x14ac:dyDescent="0.2">
      <c r="BC847" s="144"/>
    </row>
    <row r="848" spans="55:55" x14ac:dyDescent="0.2">
      <c r="BC848" s="144"/>
    </row>
    <row r="849" spans="55:55" x14ac:dyDescent="0.2">
      <c r="BC849" s="144"/>
    </row>
    <row r="850" spans="55:55" x14ac:dyDescent="0.2">
      <c r="BC850" s="144"/>
    </row>
    <row r="851" spans="55:55" x14ac:dyDescent="0.2">
      <c r="BC851" s="144"/>
    </row>
    <row r="852" spans="55:55" x14ac:dyDescent="0.2">
      <c r="BC852" s="144"/>
    </row>
    <row r="853" spans="55:55" x14ac:dyDescent="0.2">
      <c r="BC853" s="144"/>
    </row>
    <row r="854" spans="55:55" x14ac:dyDescent="0.2">
      <c r="BC854" s="144"/>
    </row>
    <row r="855" spans="55:55" x14ac:dyDescent="0.2">
      <c r="BC855" s="144"/>
    </row>
    <row r="856" spans="55:55" x14ac:dyDescent="0.2">
      <c r="BC856" s="144"/>
    </row>
    <row r="857" spans="55:55" x14ac:dyDescent="0.2">
      <c r="BC857" s="144"/>
    </row>
    <row r="858" spans="55:55" x14ac:dyDescent="0.2">
      <c r="BC858" s="144"/>
    </row>
    <row r="859" spans="55:55" x14ac:dyDescent="0.2">
      <c r="BC859" s="144"/>
    </row>
    <row r="860" spans="55:55" x14ac:dyDescent="0.2">
      <c r="BC860" s="144"/>
    </row>
    <row r="861" spans="55:55" x14ac:dyDescent="0.2">
      <c r="BC861" s="144"/>
    </row>
    <row r="862" spans="55:55" x14ac:dyDescent="0.2">
      <c r="BC862" s="144"/>
    </row>
    <row r="863" spans="55:55" x14ac:dyDescent="0.2">
      <c r="BC863" s="144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123825</xdr:colOff>
                    <xdr:row>1</xdr:row>
                    <xdr:rowOff>9525</xdr:rowOff>
                  </from>
                  <to>
                    <xdr:col>4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DEFERRALS</vt:lpstr>
      <vt:lpstr>WEEKLY RANKING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Brown, Kirk</cp:lastModifiedBy>
  <cp:lastPrinted>2017-04-03T11:46:18Z</cp:lastPrinted>
  <dcterms:created xsi:type="dcterms:W3CDTF">1999-10-18T13:05:32Z</dcterms:created>
  <dcterms:modified xsi:type="dcterms:W3CDTF">2017-09-14T15:27:43Z</dcterms:modified>
</cp:coreProperties>
</file>