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3635" firstSheet="2" activeTab="3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K28" i="35" l="1"/>
  <c r="L27" i="35"/>
  <c r="I27" i="35"/>
  <c r="J27" i="35" s="1"/>
  <c r="L26" i="35"/>
  <c r="I26" i="35"/>
  <c r="J26" i="35" s="1"/>
  <c r="L25" i="35"/>
  <c r="I25" i="35"/>
  <c r="J25" i="35" s="1"/>
  <c r="L24" i="35"/>
  <c r="I24" i="35"/>
  <c r="J24" i="35" s="1"/>
  <c r="L23" i="35"/>
  <c r="I23" i="35"/>
  <c r="J23" i="35" s="1"/>
  <c r="L22" i="35"/>
  <c r="I22" i="35"/>
  <c r="J22" i="35" s="1"/>
  <c r="L21" i="35"/>
  <c r="I21" i="35"/>
  <c r="J21" i="35" s="1"/>
  <c r="L20" i="35"/>
  <c r="I20" i="35"/>
  <c r="J20" i="35" s="1"/>
  <c r="L19" i="35"/>
  <c r="I19" i="35"/>
  <c r="J19" i="35" s="1"/>
  <c r="L18" i="35"/>
  <c r="I18" i="35"/>
  <c r="J18" i="35" s="1"/>
  <c r="L17" i="35"/>
  <c r="I17" i="35"/>
  <c r="J17" i="35" s="1"/>
  <c r="L16" i="35"/>
  <c r="I16" i="35"/>
  <c r="J16" i="35" s="1"/>
  <c r="L15" i="35"/>
  <c r="I15" i="35"/>
  <c r="J15" i="35" s="1"/>
  <c r="L14" i="35"/>
  <c r="I14" i="35"/>
  <c r="J14" i="35" s="1"/>
  <c r="L13" i="35"/>
  <c r="I13" i="35"/>
  <c r="J13" i="35" s="1"/>
  <c r="L12" i="35"/>
  <c r="I12" i="35"/>
  <c r="J12" i="35" s="1"/>
  <c r="L11" i="35"/>
  <c r="I11" i="35"/>
  <c r="J11" i="35" s="1"/>
  <c r="L10" i="35"/>
  <c r="I10" i="35"/>
  <c r="J10" i="35" s="1"/>
  <c r="L9" i="35"/>
  <c r="I9" i="35"/>
  <c r="J9" i="35" s="1"/>
  <c r="L8" i="35"/>
  <c r="I8" i="35"/>
  <c r="J8" i="35" s="1"/>
  <c r="L7" i="35"/>
  <c r="I7" i="35"/>
  <c r="J7" i="35" s="1"/>
  <c r="L6" i="35"/>
  <c r="I6" i="35"/>
  <c r="J6" i="35" s="1"/>
  <c r="L5" i="35"/>
  <c r="I5" i="35"/>
  <c r="J5" i="35" s="1"/>
  <c r="L4" i="35"/>
  <c r="I4" i="35"/>
  <c r="J4" i="35" s="1"/>
  <c r="C13" i="33"/>
  <c r="C9" i="33"/>
  <c r="C6" i="33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D15" i="35"/>
  <c r="D7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C6" i="35"/>
  <c r="D6" i="35" s="1"/>
  <c r="C5" i="35"/>
  <c r="D5" i="35" s="1"/>
  <c r="C4" i="35"/>
  <c r="D4" i="35" s="1"/>
  <c r="N27" i="36"/>
  <c r="N26" i="36"/>
  <c r="N25" i="36"/>
  <c r="O25" i="36" s="1"/>
  <c r="N24" i="36"/>
  <c r="O24" i="36" s="1"/>
  <c r="N23" i="36"/>
  <c r="N22" i="36"/>
  <c r="N21" i="36"/>
  <c r="O21" i="36" s="1"/>
  <c r="N20" i="36"/>
  <c r="O20" i="36" s="1"/>
  <c r="N19" i="36"/>
  <c r="N18" i="36"/>
  <c r="N17" i="36"/>
  <c r="N16" i="36"/>
  <c r="N15" i="36"/>
  <c r="N14" i="36"/>
  <c r="N13" i="36"/>
  <c r="O13" i="36" s="1"/>
  <c r="N12" i="36"/>
  <c r="N11" i="36"/>
  <c r="N10" i="36"/>
  <c r="N9" i="36"/>
  <c r="N8" i="36"/>
  <c r="O8" i="36" s="1"/>
  <c r="N7" i="36"/>
  <c r="N6" i="36"/>
  <c r="N5" i="36"/>
  <c r="O5" i="36" s="1"/>
  <c r="N4" i="36"/>
  <c r="N28" i="36" s="1"/>
  <c r="L27" i="36"/>
  <c r="L26" i="36"/>
  <c r="L25" i="36"/>
  <c r="M25" i="36" s="1"/>
  <c r="L24" i="36"/>
  <c r="M24" i="36" s="1"/>
  <c r="L23" i="36"/>
  <c r="L22" i="36"/>
  <c r="L21" i="36"/>
  <c r="M21" i="36" s="1"/>
  <c r="L20" i="36"/>
  <c r="M20" i="36" s="1"/>
  <c r="L19" i="36"/>
  <c r="L18" i="36"/>
  <c r="L17" i="36"/>
  <c r="M17" i="36" s="1"/>
  <c r="L16" i="36"/>
  <c r="M16" i="36" s="1"/>
  <c r="L15" i="36"/>
  <c r="L14" i="36"/>
  <c r="L13" i="36"/>
  <c r="L12" i="36"/>
  <c r="M12" i="36" s="1"/>
  <c r="L11" i="36"/>
  <c r="L10" i="36"/>
  <c r="L9" i="36"/>
  <c r="M9" i="36" s="1"/>
  <c r="L8" i="36"/>
  <c r="M8" i="36" s="1"/>
  <c r="L7" i="36"/>
  <c r="L6" i="36"/>
  <c r="L5" i="36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O27" i="36"/>
  <c r="M27" i="36"/>
  <c r="I27" i="36"/>
  <c r="P26" i="36"/>
  <c r="C25" i="33" s="1"/>
  <c r="O26" i="36"/>
  <c r="M26" i="36"/>
  <c r="I26" i="36"/>
  <c r="P25" i="36"/>
  <c r="C24" i="33" s="1"/>
  <c r="J25" i="36"/>
  <c r="I25" i="36"/>
  <c r="P24" i="36"/>
  <c r="C23" i="33" s="1"/>
  <c r="J24" i="36"/>
  <c r="I24" i="36"/>
  <c r="P23" i="36"/>
  <c r="C22" i="33" s="1"/>
  <c r="O23" i="36"/>
  <c r="M23" i="36"/>
  <c r="I23" i="36"/>
  <c r="P22" i="36"/>
  <c r="C21" i="33" s="1"/>
  <c r="O22" i="36"/>
  <c r="M22" i="36"/>
  <c r="J22" i="36"/>
  <c r="I22" i="36"/>
  <c r="P21" i="36"/>
  <c r="C20" i="33" s="1"/>
  <c r="I21" i="36"/>
  <c r="P20" i="36"/>
  <c r="C19" i="33" s="1"/>
  <c r="J20" i="36"/>
  <c r="I20" i="36"/>
  <c r="P19" i="36"/>
  <c r="C18" i="33" s="1"/>
  <c r="O19" i="36"/>
  <c r="M19" i="36"/>
  <c r="I19" i="36"/>
  <c r="P18" i="36"/>
  <c r="C17" i="33" s="1"/>
  <c r="O18" i="36"/>
  <c r="M18" i="36"/>
  <c r="J18" i="36"/>
  <c r="I18" i="36"/>
  <c r="P17" i="36"/>
  <c r="C16" i="33" s="1"/>
  <c r="O17" i="36"/>
  <c r="J17" i="36"/>
  <c r="I17" i="36"/>
  <c r="P16" i="36"/>
  <c r="C15" i="33" s="1"/>
  <c r="O16" i="36"/>
  <c r="I16" i="36"/>
  <c r="P15" i="36"/>
  <c r="C14" i="33" s="1"/>
  <c r="O15" i="36"/>
  <c r="M15" i="36"/>
  <c r="J15" i="36"/>
  <c r="I15" i="36"/>
  <c r="P14" i="36"/>
  <c r="O14" i="36"/>
  <c r="M14" i="36"/>
  <c r="I14" i="36"/>
  <c r="P13" i="36"/>
  <c r="C12" i="33" s="1"/>
  <c r="M13" i="36"/>
  <c r="K13" i="36"/>
  <c r="J13" i="36"/>
  <c r="I13" i="36"/>
  <c r="P12" i="36"/>
  <c r="C11" i="33" s="1"/>
  <c r="O12" i="36"/>
  <c r="I12" i="36"/>
  <c r="P11" i="36"/>
  <c r="C10" i="33" s="1"/>
  <c r="O11" i="36"/>
  <c r="M11" i="36"/>
  <c r="J11" i="36"/>
  <c r="I11" i="36"/>
  <c r="P10" i="36"/>
  <c r="O10" i="36"/>
  <c r="M10" i="36"/>
  <c r="K10" i="36"/>
  <c r="I10" i="36"/>
  <c r="P9" i="36"/>
  <c r="C8" i="33" s="1"/>
  <c r="O9" i="36"/>
  <c r="K9" i="36"/>
  <c r="J9" i="36"/>
  <c r="I9" i="36"/>
  <c r="P8" i="36"/>
  <c r="C7" i="33" s="1"/>
  <c r="K8" i="36"/>
  <c r="I8" i="36"/>
  <c r="P7" i="36"/>
  <c r="O7" i="36"/>
  <c r="M7" i="36"/>
  <c r="J7" i="36"/>
  <c r="I7" i="36"/>
  <c r="P6" i="36"/>
  <c r="C5" i="33" s="1"/>
  <c r="O6" i="36"/>
  <c r="M6" i="36"/>
  <c r="I6" i="36"/>
  <c r="P5" i="36"/>
  <c r="C4" i="33" s="1"/>
  <c r="M5" i="36"/>
  <c r="J5" i="36"/>
  <c r="I5" i="36"/>
  <c r="P4" i="36"/>
  <c r="O4" i="36"/>
  <c r="K4" i="36"/>
  <c r="J4" i="36"/>
  <c r="I4" i="36"/>
  <c r="K6" i="36" l="1"/>
  <c r="K21" i="36"/>
  <c r="O28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M28" i="36"/>
  <c r="H28" i="34"/>
  <c r="K26" i="34" s="1"/>
  <c r="G28" i="34"/>
  <c r="J26" i="34" s="1"/>
  <c r="I27" i="34"/>
  <c r="I26" i="34"/>
  <c r="K25" i="34"/>
  <c r="J25" i="34"/>
  <c r="I25" i="34"/>
  <c r="I24" i="34"/>
  <c r="I23" i="34"/>
  <c r="I22" i="34"/>
  <c r="I21" i="34"/>
  <c r="I20" i="34"/>
  <c r="I19" i="34"/>
  <c r="I18" i="34"/>
  <c r="K17" i="34"/>
  <c r="J17" i="34"/>
  <c r="I17" i="34"/>
  <c r="I16" i="34"/>
  <c r="I15" i="34"/>
  <c r="I14" i="34"/>
  <c r="K13" i="34"/>
  <c r="I13" i="34"/>
  <c r="I12" i="34"/>
  <c r="I11" i="34"/>
  <c r="I10" i="34"/>
  <c r="K9" i="34"/>
  <c r="J9" i="34"/>
  <c r="I9" i="34"/>
  <c r="I8" i="34"/>
  <c r="I7" i="34"/>
  <c r="I6" i="34"/>
  <c r="K5" i="34"/>
  <c r="I5" i="34"/>
  <c r="J4" i="34"/>
  <c r="I4" i="34"/>
  <c r="L4" i="34"/>
  <c r="M4" i="34" s="1"/>
  <c r="N4" i="34"/>
  <c r="O4" i="34" s="1"/>
  <c r="P4" i="34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P28" i="34"/>
  <c r="J5" i="34" l="1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<sst xmlns="http://schemas.openxmlformats.org/spreadsheetml/2006/main" count="96" uniqueCount="38">
  <si>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</si>
  <si>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</si>
  <si>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</si>
  <si>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</si>
  <si>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</si>
  <si>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</si>
  <si>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</si>
  <si>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</si>
  <si>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</si>
  <si>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</si>
  <si>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</si>
  <si>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</si>
  <si>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</si>
  <si>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</si>
  <si>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</si>
  <si>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</si>
  <si>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</si>
  <si>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</si>
  <si>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</si>
  <si>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</si>
  <si>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</si>
  <si>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</si>
  <si>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</si>
  <si>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</si>
  <si>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</si>
  <si>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</si>
  <si>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</si>
  <si>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</si>
  <si>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</si>
  <si>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</si>
  <si>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</si>
  <si>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</si>
  <si>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</si>
  <si>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</si>
  <si>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</si>
  <si>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 Retention (20% Increase): July 1, 2014 - September 30, 2014</t>
  </si>
  <si>
    <t>Employers Served - Continuous Improvement (10% Stretch):  July 1, 2014 - September 30, 2014</t>
  </si>
  <si>
    <t>Employers Served - Excellence (25% Stretch):  July 1, 2014 -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</si>
</sst>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10" fontId="1" fillId="0" borderId="0" xfId="0" applyNumberFormat="1" applyFont="1" applyBorder="1"/>
    <xf numFmtId="0" fontId="1" fillId="0" borderId="0" xfId="0" applyFont="1" applyFill="1" applyBorder="1" applyAlignment="1"/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10" fontId="0" fillId="0" borderId="24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33" xfId="0" applyNumberFormat="1" applyFont="1" applyFill="1" applyBorder="1"/>
    <xf numFmtId="165" fontId="0" fillId="0" borderId="25" xfId="0" applyNumberFormat="1" applyFont="1" applyFill="1" applyBorder="1"/>
    <xf numFmtId="165" fontId="0" fillId="0" borderId="51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0" fontId="1" fillId="0" borderId="31" xfId="0" applyNumberFormat="1" applyFont="1" applyFill="1" applyBorder="1"/>
    <xf numFmtId="10" fontId="1" fillId="0" borderId="25" xfId="0" applyNumberFormat="1" applyFont="1" applyFill="1" applyBorder="1"/>
    <xf numFmtId="10" fontId="1" fillId="0" borderId="30" xfId="0" applyNumberFormat="1" applyFont="1" applyFill="1" applyBorder="1"/>
    <xf numFmtId="10" fontId="1" fillId="3" borderId="24" xfId="0" applyNumberFormat="1" applyFont="1" applyFill="1" applyBorder="1"/>
    <xf numFmtId="165" fontId="1" fillId="0" borderId="44" xfId="0" applyNumberFormat="1" applyFont="1" applyFill="1" applyBorder="1"/>
    <xf numFmtId="165" fontId="1" fillId="0" borderId="41" xfId="0" applyNumberFormat="1" applyFont="1" applyFill="1" applyBorder="1"/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46921136"/>
        <c:axId val="546921920"/>
        <c:axId val="0"/>
      </c:bar3DChart>
      <c:catAx>
        <c:axId val="54692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1920"/>
        <c:crosses val="autoZero"/>
        <c:auto val="1"/>
        <c:lblAlgn val="ctr"/>
        <c:lblOffset val="100"/>
        <c:noMultiLvlLbl val="0"/>
      </c:catAx>
      <c:valAx>
        <c:axId val="54692192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1136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53458160"/>
        <c:axId val="553457768"/>
        <c:axId val="0"/>
      </c:bar3DChart>
      <c:catAx>
        <c:axId val="55345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53457768"/>
        <c:crosses val="autoZero"/>
        <c:auto val="1"/>
        <c:lblAlgn val="ctr"/>
        <c:lblOffset val="100"/>
        <c:noMultiLvlLbl val="0"/>
      </c:catAx>
      <c:valAx>
        <c:axId val="553457768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3458160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62025576"/>
        <c:axId val="558859224"/>
      </c:barChart>
      <c:catAx>
        <c:axId val="562025576"/>
        <c:scaling>
          <c:orientation val="minMax"/>
        </c:scaling>
        <c:delete val="0"/>
        <c:axPos val="b"/>
        <c:majorTickMark val="out"/>
        <c:minorTickMark val="none"/>
        <c:tickLblPos val="nextTo"/>
        <c:crossAx val="558859224"/>
        <c:crosses val="autoZero"/>
        <c:auto val="1"/>
        <c:lblAlgn val="ctr"/>
        <c:lblOffset val="100"/>
        <c:noMultiLvlLbl val="0"/>
      </c:catAx>
      <c:valAx>
        <c:axId val="558859224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62025576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38" t="s">
        <v>34</v>
      </c>
      <c r="C1" s="139"/>
      <c r="D1" s="139"/>
      <c r="E1" s="140"/>
    </row>
    <row r="2" spans="1:5" s="10" customFormat="1" ht="31.5" customHeight="1" thickBot="1" x14ac:dyDescent="0.3">
      <c r="A2" s="53" t="s">
        <v>0</v>
      </c>
      <c r="B2" s="71" t="s">
        <v>24</v>
      </c>
      <c r="C2" s="70" t="s">
        <v>28</v>
      </c>
      <c r="D2" s="81" t="s">
        <v>25</v>
      </c>
      <c r="E2" s="72" t="s">
        <v>17</v>
      </c>
    </row>
    <row r="3" spans="1:5" x14ac:dyDescent="0.25">
      <c r="A3" s="54">
        <v>1</v>
      </c>
      <c r="B3" s="69">
        <f>Retention!Q4</f>
        <v>12480.942273773579</v>
      </c>
      <c r="C3" s="68">
        <f>'10% Stretch'!P4</f>
        <v>15308.03320641658</v>
      </c>
      <c r="D3" s="69">
        <f>'25% Stretch'!P4</f>
        <v>15308.03320641658</v>
      </c>
      <c r="E3" s="74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8">
        <f>'10% Stretch'!P5</f>
        <v>5482.3876994777693</v>
      </c>
      <c r="D4" s="48">
        <f>'25% Stretch'!P5</f>
        <v>5482.3876994777693</v>
      </c>
      <c r="E4" s="74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8">
        <f>'10% Stretch'!P6</f>
        <v>2990.8661548384412</v>
      </c>
      <c r="D5" s="48">
        <f>'25% Stretch'!P6</f>
        <v>2990.8661548384412</v>
      </c>
      <c r="E5" s="74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8">
        <f>'10% Stretch'!P7</f>
        <v>3864.7192226868901</v>
      </c>
      <c r="D6" s="48">
        <f>'25% Stretch'!P7</f>
        <v>3864.7192226868901</v>
      </c>
      <c r="E6" s="74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8">
        <f>'10% Stretch'!P8</f>
        <v>5862.0976634833451</v>
      </c>
      <c r="D7" s="48">
        <f>'25% Stretch'!P8</f>
        <v>5862.0976634833451</v>
      </c>
      <c r="E7" s="74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8">
        <f>'10% Stretch'!P9</f>
        <v>2928.4480785635519</v>
      </c>
      <c r="D8" s="48">
        <f>'25% Stretch'!P9</f>
        <v>2928.4480785635519</v>
      </c>
      <c r="E8" s="74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8">
        <f>'10% Stretch'!P10</f>
        <v>1420.0112352537296</v>
      </c>
      <c r="D9" s="48">
        <f>'25% Stretch'!P10</f>
        <v>1420.0112352537296</v>
      </c>
      <c r="E9" s="74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8">
        <f>'10% Stretch'!P11</f>
        <v>12166.323367247154</v>
      </c>
      <c r="D10" s="48">
        <f>'25% Stretch'!P11</f>
        <v>12166.323367247154</v>
      </c>
      <c r="E10" s="74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8">
        <f>'10% Stretch'!P12</f>
        <v>4733.3707841790983</v>
      </c>
      <c r="D11" s="48">
        <f>'25% Stretch'!P12</f>
        <v>4733.3707841790983</v>
      </c>
      <c r="E11" s="74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8">
        <f>'10% Stretch'!P13</f>
        <v>7968.7077377608557</v>
      </c>
      <c r="D12" s="48">
        <f>'25% Stretch'!P13</f>
        <v>7968.7077377608557</v>
      </c>
      <c r="E12" s="74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8">
        <f>'10% Stretch'!P14</f>
        <v>7354.9299877244457</v>
      </c>
      <c r="D13" s="48">
        <f>'25% Stretch'!P14</f>
        <v>7354.9299877244457</v>
      </c>
      <c r="E13" s="74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8">
        <f>'10% Stretch'!P15</f>
        <v>13825.60389488796</v>
      </c>
      <c r="D14" s="48">
        <f>'25% Stretch'!P15</f>
        <v>13825.60389488796</v>
      </c>
      <c r="E14" s="74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8">
        <f>'10% Stretch'!P16</f>
        <v>13404.281880032457</v>
      </c>
      <c r="D15" s="48">
        <f>'25% Stretch'!P16</f>
        <v>13404.281880032457</v>
      </c>
      <c r="E15" s="74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8">
        <f>'10% Stretch'!P17</f>
        <v>15724.153714915839</v>
      </c>
      <c r="D16" s="48">
        <f>'25% Stretch'!P17</f>
        <v>15724.153714915839</v>
      </c>
      <c r="E16" s="74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8">
        <f>'10% Stretch'!P18</f>
        <v>11313.276324823668</v>
      </c>
      <c r="D17" s="48">
        <f>'25% Stretch'!P18</f>
        <v>11313.276324823668</v>
      </c>
      <c r="E17" s="74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8">
        <f>'10% Stretch'!P19</f>
        <v>14272.933441524665</v>
      </c>
      <c r="D18" s="48">
        <f>'25% Stretch'!P19</f>
        <v>14272.933441524665</v>
      </c>
      <c r="E18" s="74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8">
        <f>'10% Stretch'!P20</f>
        <v>5617.6268647400284</v>
      </c>
      <c r="D19" s="48">
        <f>'25% Stretch'!P20</f>
        <v>5617.6268647400284</v>
      </c>
      <c r="E19" s="74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8">
        <f>'10% Stretch'!P21</f>
        <v>7901.0881551297252</v>
      </c>
      <c r="D20" s="48">
        <f>'25% Stretch'!P21</f>
        <v>7901.0881551297252</v>
      </c>
      <c r="E20" s="74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8">
        <f>'10% Stretch'!P22</f>
        <v>3635.8529430122967</v>
      </c>
      <c r="D21" s="48">
        <f>'25% Stretch'!P22</f>
        <v>3635.8529430122967</v>
      </c>
      <c r="E21" s="74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8">
        <f>'10% Stretch'!P23</f>
        <v>10330.191623494164</v>
      </c>
      <c r="D22" s="48">
        <f>'25% Stretch'!P23</f>
        <v>10330.191623494164</v>
      </c>
      <c r="E22" s="74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8">
        <f>'10% Stretch'!P24</f>
        <v>5430.3726359153616</v>
      </c>
      <c r="D23" s="48">
        <f>'25% Stretch'!P24</f>
        <v>5430.3726359153616</v>
      </c>
      <c r="E23" s="74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8">
        <f>'10% Stretch'!P25</f>
        <v>23994.54882133866</v>
      </c>
      <c r="D24" s="48">
        <f>'25% Stretch'!P25</f>
        <v>23994.54882133866</v>
      </c>
      <c r="E24" s="74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8">
        <f>'10% Stretch'!P26</f>
        <v>42439.090360568422</v>
      </c>
      <c r="D25" s="48">
        <f>'25% Stretch'!P26</f>
        <v>42439.090360568422</v>
      </c>
      <c r="E25" s="74">
        <f t="shared" si="0"/>
        <v>153381.36448245938</v>
      </c>
    </row>
    <row r="26" spans="1:5" ht="15.75" thickBot="1" x14ac:dyDescent="0.3">
      <c r="A26" s="55">
        <v>24</v>
      </c>
      <c r="B26" s="127">
        <f>Retention!Q27</f>
        <v>17847.000089683417</v>
      </c>
      <c r="C26" s="128">
        <f>'10% Stretch'!P27</f>
        <v>12031.084201984895</v>
      </c>
      <c r="D26" s="127">
        <f>'25% Stretch'!P27</f>
        <v>12031.084201984895</v>
      </c>
      <c r="E26" s="129">
        <f t="shared" si="0"/>
        <v>41909.168493653204</v>
      </c>
    </row>
    <row r="27" spans="1:5" s="10" customFormat="1" ht="15.75" thickBot="1" x14ac:dyDescent="0.3">
      <c r="A27" s="56" t="s">
        <v>12</v>
      </c>
      <c r="B27" s="73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B1" workbookViewId="0">
      <selection activeCell="U9" sqref="U9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29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41" t="s">
        <v>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S1" s="42" t="s">
        <v>16</v>
      </c>
      <c r="U1" s="10" t="s">
        <v>22</v>
      </c>
    </row>
    <row r="2" spans="1:24" ht="18.75" customHeight="1" thickBot="1" x14ac:dyDescent="0.3">
      <c r="B2" s="146" t="s">
        <v>14</v>
      </c>
      <c r="C2" s="147"/>
      <c r="D2" s="147"/>
      <c r="E2" s="147"/>
      <c r="F2" s="147"/>
      <c r="G2" s="145"/>
      <c r="H2" s="146" t="s">
        <v>29</v>
      </c>
      <c r="I2" s="147"/>
      <c r="J2" s="147"/>
      <c r="K2" s="147"/>
      <c r="L2" s="147"/>
      <c r="M2" s="145"/>
      <c r="N2" s="143" t="s">
        <v>15</v>
      </c>
      <c r="O2" s="144"/>
      <c r="P2" s="144"/>
      <c r="Q2" s="145"/>
      <c r="R2" s="66"/>
      <c r="S2" s="49">
        <v>500000</v>
      </c>
      <c r="U2" s="75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84" t="s">
        <v>18</v>
      </c>
      <c r="D3" s="84" t="s">
        <v>21</v>
      </c>
      <c r="E3" s="84" t="s">
        <v>20</v>
      </c>
      <c r="F3" s="84" t="s">
        <v>23</v>
      </c>
      <c r="G3" s="16" t="s">
        <v>32</v>
      </c>
      <c r="H3" s="15" t="s">
        <v>19</v>
      </c>
      <c r="I3" s="84" t="s">
        <v>18</v>
      </c>
      <c r="J3" s="84" t="s">
        <v>21</v>
      </c>
      <c r="K3" s="84" t="s">
        <v>20</v>
      </c>
      <c r="L3" s="84" t="s">
        <v>23</v>
      </c>
      <c r="M3" s="16" t="s">
        <v>32</v>
      </c>
      <c r="N3" s="82" t="s">
        <v>26</v>
      </c>
      <c r="O3" s="16" t="s">
        <v>27</v>
      </c>
      <c r="P3" s="5" t="s">
        <v>33</v>
      </c>
      <c r="Q3" s="137" t="s">
        <v>16</v>
      </c>
      <c r="S3" s="41"/>
      <c r="T3" s="30"/>
    </row>
    <row r="4" spans="1:24" x14ac:dyDescent="0.25">
      <c r="A4" s="44">
        <v>1</v>
      </c>
      <c r="B4" s="120">
        <v>3273</v>
      </c>
      <c r="C4" s="121">
        <f t="shared" ref="C4:C28" si="0">B4-E4</f>
        <v>2438</v>
      </c>
      <c r="D4" s="122">
        <f t="shared" ref="D4:D28" si="1">C4/B4</f>
        <v>0.74488237091353493</v>
      </c>
      <c r="E4" s="121">
        <v>835</v>
      </c>
      <c r="F4" s="122">
        <f t="shared" ref="F4:F28" si="2">E4/B4</f>
        <v>0.25511762908646501</v>
      </c>
      <c r="G4" s="123">
        <f t="shared" ref="G4:G28" si="3">E4/$E$28</f>
        <v>2.4961884547547157E-2</v>
      </c>
      <c r="H4" s="130">
        <v>984</v>
      </c>
      <c r="I4" s="131">
        <f t="shared" ref="I4:I28" si="4">H4-K4</f>
        <v>636</v>
      </c>
      <c r="J4" s="132">
        <f t="shared" ref="J4:J28" si="5">I4/H4</f>
        <v>0.64634146341463417</v>
      </c>
      <c r="K4" s="131">
        <v>348</v>
      </c>
      <c r="L4" s="132">
        <f t="shared" ref="L4:L28" si="6">K4/H4</f>
        <v>0.35365853658536583</v>
      </c>
      <c r="M4" s="133">
        <f t="shared" ref="M4:M28" si="7">K4/$K$28</f>
        <v>2.5552536896982156E-2</v>
      </c>
      <c r="N4" s="47">
        <f t="shared" ref="N4:N28" si="8">E4*$U$2</f>
        <v>167</v>
      </c>
      <c r="O4" s="86">
        <f t="shared" ref="O4:O28" si="9">E4+N4</f>
        <v>1002</v>
      </c>
      <c r="P4" s="157">
        <f>K4/O4</f>
        <v>0.3473053892215569</v>
      </c>
      <c r="Q4" s="161">
        <f>G4*$S$2</f>
        <v>12480.942273773579</v>
      </c>
      <c r="R4" s="76"/>
      <c r="S4" s="76"/>
      <c r="T4" s="76"/>
      <c r="U4" s="76"/>
      <c r="V4" s="77"/>
      <c r="X4" s="30"/>
    </row>
    <row r="5" spans="1:24" x14ac:dyDescent="0.25">
      <c r="A5" s="45">
        <v>2</v>
      </c>
      <c r="B5" s="92">
        <v>2656</v>
      </c>
      <c r="C5" s="93">
        <f t="shared" si="0"/>
        <v>1550</v>
      </c>
      <c r="D5" s="94">
        <f t="shared" si="1"/>
        <v>0.58358433734939763</v>
      </c>
      <c r="E5" s="93">
        <v>1106</v>
      </c>
      <c r="F5" s="94">
        <f t="shared" si="2"/>
        <v>0.41641566265060243</v>
      </c>
      <c r="G5" s="124">
        <f t="shared" si="3"/>
        <v>3.306328659830797E-2</v>
      </c>
      <c r="H5" s="111">
        <v>1522</v>
      </c>
      <c r="I5" s="112">
        <f t="shared" si="4"/>
        <v>968</v>
      </c>
      <c r="J5" s="113">
        <f t="shared" si="5"/>
        <v>0.63600525624178716</v>
      </c>
      <c r="K5" s="112">
        <v>554</v>
      </c>
      <c r="L5" s="113">
        <f t="shared" si="6"/>
        <v>0.36399474375821289</v>
      </c>
      <c r="M5" s="134">
        <f t="shared" si="7"/>
        <v>4.0678463910712975E-2</v>
      </c>
      <c r="N5" s="67">
        <f t="shared" si="8"/>
        <v>221.20000000000002</v>
      </c>
      <c r="O5" s="57">
        <f t="shared" si="9"/>
        <v>1327.2</v>
      </c>
      <c r="P5" s="158">
        <f t="shared" ref="P5:P28" si="10">K5/O5</f>
        <v>0.41742013261000599</v>
      </c>
      <c r="Q5" s="161">
        <f t="shared" ref="Q5:Q27" si="11">G5*$S$2</f>
        <v>16531.643299153984</v>
      </c>
      <c r="R5" s="76"/>
      <c r="S5" s="76"/>
      <c r="T5" s="76"/>
      <c r="U5" s="76"/>
      <c r="V5" s="77"/>
      <c r="X5" s="30"/>
    </row>
    <row r="6" spans="1:24" x14ac:dyDescent="0.25">
      <c r="A6" s="45">
        <v>3</v>
      </c>
      <c r="B6" s="92">
        <v>800</v>
      </c>
      <c r="C6" s="93">
        <f t="shared" si="0"/>
        <v>487</v>
      </c>
      <c r="D6" s="94">
        <f t="shared" si="1"/>
        <v>0.60875000000000001</v>
      </c>
      <c r="E6" s="93">
        <v>313</v>
      </c>
      <c r="F6" s="94">
        <f t="shared" si="2"/>
        <v>0.39124999999999999</v>
      </c>
      <c r="G6" s="124">
        <f t="shared" si="3"/>
        <v>9.3569698962661808E-3</v>
      </c>
      <c r="H6" s="111">
        <v>295</v>
      </c>
      <c r="I6" s="112">
        <f t="shared" si="4"/>
        <v>87</v>
      </c>
      <c r="J6" s="113">
        <f t="shared" si="5"/>
        <v>0.29491525423728815</v>
      </c>
      <c r="K6" s="112">
        <v>208</v>
      </c>
      <c r="L6" s="113">
        <f t="shared" si="6"/>
        <v>0.70508474576271185</v>
      </c>
      <c r="M6" s="134">
        <f t="shared" si="7"/>
        <v>1.52727806740583E-2</v>
      </c>
      <c r="N6" s="67">
        <f t="shared" si="8"/>
        <v>62.6</v>
      </c>
      <c r="O6" s="57">
        <f t="shared" si="9"/>
        <v>375.6</v>
      </c>
      <c r="P6" s="158">
        <f t="shared" si="10"/>
        <v>0.55378061767838127</v>
      </c>
      <c r="Q6" s="161">
        <f t="shared" si="11"/>
        <v>4678.4849481330903</v>
      </c>
      <c r="R6" s="76"/>
      <c r="S6" s="76"/>
      <c r="T6" s="76"/>
      <c r="U6" s="76"/>
      <c r="V6" s="77"/>
      <c r="X6" s="30"/>
    </row>
    <row r="7" spans="1:24" x14ac:dyDescent="0.25">
      <c r="A7" s="45">
        <v>4</v>
      </c>
      <c r="B7" s="92">
        <v>2235</v>
      </c>
      <c r="C7" s="93">
        <f t="shared" si="0"/>
        <v>1444</v>
      </c>
      <c r="D7" s="94">
        <f t="shared" si="1"/>
        <v>0.64608501118568229</v>
      </c>
      <c r="E7" s="93">
        <v>791</v>
      </c>
      <c r="F7" s="94">
        <f t="shared" si="2"/>
        <v>0.35391498881431765</v>
      </c>
      <c r="G7" s="124">
        <f t="shared" si="3"/>
        <v>2.3646527757017727E-2</v>
      </c>
      <c r="H7" s="111">
        <v>1042</v>
      </c>
      <c r="I7" s="112">
        <f t="shared" si="4"/>
        <v>472</v>
      </c>
      <c r="J7" s="113">
        <f t="shared" si="5"/>
        <v>0.45297504798464494</v>
      </c>
      <c r="K7" s="112">
        <v>570</v>
      </c>
      <c r="L7" s="113">
        <f t="shared" si="6"/>
        <v>0.54702495201535506</v>
      </c>
      <c r="M7" s="134">
        <f t="shared" si="7"/>
        <v>4.1853293193332843E-2</v>
      </c>
      <c r="N7" s="67">
        <f t="shared" si="8"/>
        <v>158.20000000000002</v>
      </c>
      <c r="O7" s="57">
        <f t="shared" si="9"/>
        <v>949.2</v>
      </c>
      <c r="P7" s="158">
        <f t="shared" si="10"/>
        <v>0.60050568900126422</v>
      </c>
      <c r="Q7" s="161">
        <f t="shared" si="11"/>
        <v>11823.263878508864</v>
      </c>
      <c r="R7" s="76"/>
      <c r="S7" s="76"/>
      <c r="T7" s="76"/>
      <c r="U7" s="76"/>
      <c r="V7" s="77"/>
      <c r="X7" s="30"/>
    </row>
    <row r="8" spans="1:24" x14ac:dyDescent="0.25">
      <c r="A8" s="45">
        <v>5</v>
      </c>
      <c r="B8" s="92">
        <v>2342</v>
      </c>
      <c r="C8" s="93">
        <f t="shared" si="0"/>
        <v>1314</v>
      </c>
      <c r="D8" s="94">
        <f t="shared" si="1"/>
        <v>0.56105892399658408</v>
      </c>
      <c r="E8" s="93">
        <v>1028</v>
      </c>
      <c r="F8" s="94">
        <f t="shared" si="2"/>
        <v>0.43894107600341586</v>
      </c>
      <c r="G8" s="124">
        <f t="shared" si="3"/>
        <v>3.0731517742369437E-2</v>
      </c>
      <c r="H8" s="111">
        <v>560</v>
      </c>
      <c r="I8" s="112">
        <f t="shared" si="4"/>
        <v>263</v>
      </c>
      <c r="J8" s="113">
        <f t="shared" si="5"/>
        <v>0.46964285714285714</v>
      </c>
      <c r="K8" s="112">
        <v>297</v>
      </c>
      <c r="L8" s="113">
        <f t="shared" si="6"/>
        <v>0.53035714285714286</v>
      </c>
      <c r="M8" s="134">
        <f t="shared" si="7"/>
        <v>2.1807768558631323E-2</v>
      </c>
      <c r="N8" s="67">
        <f t="shared" si="8"/>
        <v>205.60000000000002</v>
      </c>
      <c r="O8" s="57">
        <f t="shared" si="9"/>
        <v>1233.5999999999999</v>
      </c>
      <c r="P8" s="158">
        <f t="shared" si="10"/>
        <v>0.24075875486381323</v>
      </c>
      <c r="Q8" s="161">
        <f t="shared" si="11"/>
        <v>15365.758871184718</v>
      </c>
      <c r="R8" s="76"/>
      <c r="S8" s="76"/>
      <c r="T8" s="76"/>
      <c r="U8" s="76"/>
      <c r="V8" s="77"/>
      <c r="X8" s="30"/>
    </row>
    <row r="9" spans="1:24" x14ac:dyDescent="0.25">
      <c r="A9" s="45">
        <v>6</v>
      </c>
      <c r="B9" s="92">
        <v>643</v>
      </c>
      <c r="C9" s="93">
        <f t="shared" si="0"/>
        <v>378</v>
      </c>
      <c r="D9" s="94">
        <f t="shared" si="1"/>
        <v>0.58786936236391918</v>
      </c>
      <c r="E9" s="93">
        <v>265</v>
      </c>
      <c r="F9" s="94">
        <f t="shared" si="2"/>
        <v>0.41213063763608088</v>
      </c>
      <c r="G9" s="124">
        <f t="shared" si="3"/>
        <v>7.9220352156886189E-3</v>
      </c>
      <c r="H9" s="111">
        <v>302</v>
      </c>
      <c r="I9" s="112">
        <f t="shared" si="4"/>
        <v>111</v>
      </c>
      <c r="J9" s="113">
        <f t="shared" si="5"/>
        <v>0.36754966887417218</v>
      </c>
      <c r="K9" s="112">
        <v>191</v>
      </c>
      <c r="L9" s="113">
        <f t="shared" si="6"/>
        <v>0.63245033112582782</v>
      </c>
      <c r="M9" s="134">
        <f t="shared" si="7"/>
        <v>1.402452456127469E-2</v>
      </c>
      <c r="N9" s="67">
        <f t="shared" si="8"/>
        <v>53</v>
      </c>
      <c r="O9" s="57">
        <f t="shared" si="9"/>
        <v>318</v>
      </c>
      <c r="P9" s="158">
        <f t="shared" si="10"/>
        <v>0.60062893081761004</v>
      </c>
      <c r="Q9" s="161">
        <f t="shared" si="11"/>
        <v>3961.0176078443096</v>
      </c>
      <c r="R9" s="76"/>
      <c r="S9" s="76"/>
      <c r="T9" s="76"/>
      <c r="U9" s="76"/>
      <c r="V9" s="77"/>
      <c r="X9" s="30"/>
    </row>
    <row r="10" spans="1:24" x14ac:dyDescent="0.25">
      <c r="A10" s="45">
        <v>7</v>
      </c>
      <c r="B10" s="92">
        <v>457</v>
      </c>
      <c r="C10" s="93">
        <f t="shared" si="0"/>
        <v>202</v>
      </c>
      <c r="D10" s="94">
        <f t="shared" si="1"/>
        <v>0.44201312910284463</v>
      </c>
      <c r="E10" s="93">
        <v>255</v>
      </c>
      <c r="F10" s="94">
        <f t="shared" si="2"/>
        <v>0.55798687089715537</v>
      </c>
      <c r="G10" s="124">
        <f t="shared" si="3"/>
        <v>7.6230904905682942E-3</v>
      </c>
      <c r="H10" s="111">
        <v>253</v>
      </c>
      <c r="I10" s="112">
        <f t="shared" si="4"/>
        <v>84</v>
      </c>
      <c r="J10" s="113">
        <f t="shared" si="5"/>
        <v>0.33201581027667987</v>
      </c>
      <c r="K10" s="112">
        <v>169</v>
      </c>
      <c r="L10" s="113">
        <f t="shared" si="6"/>
        <v>0.66798418972332019</v>
      </c>
      <c r="M10" s="134">
        <f t="shared" si="7"/>
        <v>1.240913429767237E-2</v>
      </c>
      <c r="N10" s="67">
        <f t="shared" si="8"/>
        <v>51</v>
      </c>
      <c r="O10" s="57">
        <f t="shared" si="9"/>
        <v>306</v>
      </c>
      <c r="P10" s="158">
        <f t="shared" si="10"/>
        <v>0.55228758169934644</v>
      </c>
      <c r="Q10" s="161">
        <f t="shared" si="11"/>
        <v>3811.5452452841473</v>
      </c>
      <c r="R10" s="76"/>
      <c r="S10" s="76"/>
      <c r="T10" s="76"/>
      <c r="U10" s="76"/>
      <c r="V10" s="77"/>
      <c r="X10" s="30"/>
    </row>
    <row r="11" spans="1:24" x14ac:dyDescent="0.25">
      <c r="A11" s="45">
        <v>8</v>
      </c>
      <c r="B11" s="92">
        <v>5504</v>
      </c>
      <c r="C11" s="93">
        <f t="shared" si="0"/>
        <v>3686</v>
      </c>
      <c r="D11" s="94">
        <f t="shared" si="1"/>
        <v>0.66969476744186052</v>
      </c>
      <c r="E11" s="93">
        <v>1818</v>
      </c>
      <c r="F11" s="94">
        <f t="shared" si="2"/>
        <v>0.33030523255813954</v>
      </c>
      <c r="G11" s="124">
        <f t="shared" si="3"/>
        <v>5.4348151026875131E-2</v>
      </c>
      <c r="H11" s="111">
        <v>3685</v>
      </c>
      <c r="I11" s="112">
        <f t="shared" si="4"/>
        <v>2363</v>
      </c>
      <c r="J11" s="113">
        <f t="shared" si="5"/>
        <v>0.64124830393487109</v>
      </c>
      <c r="K11" s="112">
        <v>1322</v>
      </c>
      <c r="L11" s="113">
        <f t="shared" si="6"/>
        <v>0.35875169606512891</v>
      </c>
      <c r="M11" s="134">
        <f t="shared" si="7"/>
        <v>9.70702694764667E-2</v>
      </c>
      <c r="N11" s="67">
        <f t="shared" si="8"/>
        <v>363.6</v>
      </c>
      <c r="O11" s="57">
        <f t="shared" si="9"/>
        <v>2181.6</v>
      </c>
      <c r="P11" s="158">
        <f t="shared" si="10"/>
        <v>0.60597726439310595</v>
      </c>
      <c r="Q11" s="161">
        <f t="shared" si="11"/>
        <v>27174.075513437565</v>
      </c>
      <c r="R11" s="76"/>
      <c r="S11" s="76"/>
      <c r="T11" s="76"/>
      <c r="U11" s="76"/>
      <c r="V11" s="77"/>
      <c r="X11" s="30"/>
    </row>
    <row r="12" spans="1:24" x14ac:dyDescent="0.25">
      <c r="A12" s="45">
        <v>9</v>
      </c>
      <c r="B12" s="92">
        <v>1842</v>
      </c>
      <c r="C12" s="93">
        <f t="shared" si="0"/>
        <v>1352</v>
      </c>
      <c r="D12" s="94">
        <f t="shared" si="1"/>
        <v>0.73398479913137893</v>
      </c>
      <c r="E12" s="93">
        <v>490</v>
      </c>
      <c r="F12" s="94">
        <f t="shared" si="2"/>
        <v>0.26601520086862107</v>
      </c>
      <c r="G12" s="124">
        <f t="shared" si="3"/>
        <v>1.4648291530895937E-2</v>
      </c>
      <c r="H12" s="111">
        <v>579</v>
      </c>
      <c r="I12" s="112">
        <f t="shared" si="4"/>
        <v>381</v>
      </c>
      <c r="J12" s="113">
        <f t="shared" si="5"/>
        <v>0.65803108808290156</v>
      </c>
      <c r="K12" s="112">
        <v>198</v>
      </c>
      <c r="L12" s="113">
        <f t="shared" si="6"/>
        <v>0.34196891191709844</v>
      </c>
      <c r="M12" s="134">
        <f t="shared" si="7"/>
        <v>1.4538512372420882E-2</v>
      </c>
      <c r="N12" s="67">
        <f t="shared" si="8"/>
        <v>98</v>
      </c>
      <c r="O12" s="57">
        <f t="shared" si="9"/>
        <v>588</v>
      </c>
      <c r="P12" s="158">
        <f t="shared" si="10"/>
        <v>0.33673469387755101</v>
      </c>
      <c r="Q12" s="161">
        <f t="shared" si="11"/>
        <v>7324.1457654479691</v>
      </c>
      <c r="R12" s="76"/>
      <c r="S12" s="76"/>
      <c r="T12" s="76"/>
      <c r="U12" s="76"/>
      <c r="V12" s="77"/>
      <c r="X12" s="30"/>
    </row>
    <row r="13" spans="1:24" x14ac:dyDescent="0.25">
      <c r="A13" s="45">
        <v>10</v>
      </c>
      <c r="B13" s="92">
        <v>3121</v>
      </c>
      <c r="C13" s="93">
        <f t="shared" si="0"/>
        <v>1893</v>
      </c>
      <c r="D13" s="94">
        <f t="shared" si="1"/>
        <v>0.60653636654918297</v>
      </c>
      <c r="E13" s="93">
        <v>1228</v>
      </c>
      <c r="F13" s="94">
        <f t="shared" si="2"/>
        <v>0.39346363345081703</v>
      </c>
      <c r="G13" s="124">
        <f t="shared" si="3"/>
        <v>3.671041224477594E-2</v>
      </c>
      <c r="H13" s="111">
        <v>973</v>
      </c>
      <c r="I13" s="112">
        <f t="shared" si="4"/>
        <v>399</v>
      </c>
      <c r="J13" s="113">
        <f t="shared" si="5"/>
        <v>0.41007194244604317</v>
      </c>
      <c r="K13" s="112">
        <v>574</v>
      </c>
      <c r="L13" s="113">
        <f t="shared" si="6"/>
        <v>0.58992805755395683</v>
      </c>
      <c r="M13" s="134">
        <f t="shared" si="7"/>
        <v>4.2147000513987815E-2</v>
      </c>
      <c r="N13" s="67">
        <f t="shared" si="8"/>
        <v>245.60000000000002</v>
      </c>
      <c r="O13" s="57">
        <f t="shared" si="9"/>
        <v>1473.6</v>
      </c>
      <c r="P13" s="158">
        <f t="shared" si="10"/>
        <v>0.38952225841476656</v>
      </c>
      <c r="Q13" s="161">
        <f t="shared" si="11"/>
        <v>18355.206122387972</v>
      </c>
      <c r="R13" s="76"/>
      <c r="S13" s="76"/>
      <c r="T13" s="76"/>
      <c r="U13" s="76"/>
      <c r="V13" s="77"/>
      <c r="X13" s="30"/>
    </row>
    <row r="14" spans="1:24" x14ac:dyDescent="0.25">
      <c r="A14" s="45">
        <v>11</v>
      </c>
      <c r="B14" s="92">
        <v>2589</v>
      </c>
      <c r="C14" s="93">
        <f t="shared" si="0"/>
        <v>1616</v>
      </c>
      <c r="D14" s="94">
        <f t="shared" si="1"/>
        <v>0.62417921977597524</v>
      </c>
      <c r="E14" s="93">
        <v>973</v>
      </c>
      <c r="F14" s="94">
        <f t="shared" si="2"/>
        <v>0.37582078022402471</v>
      </c>
      <c r="G14" s="124">
        <f t="shared" si="3"/>
        <v>2.9087321754207647E-2</v>
      </c>
      <c r="H14" s="111">
        <v>763</v>
      </c>
      <c r="I14" s="112">
        <f t="shared" si="4"/>
        <v>337</v>
      </c>
      <c r="J14" s="113">
        <f t="shared" si="5"/>
        <v>0.44167758846657929</v>
      </c>
      <c r="K14" s="112">
        <v>426</v>
      </c>
      <c r="L14" s="113">
        <f t="shared" si="6"/>
        <v>0.55832241153342066</v>
      </c>
      <c r="M14" s="134">
        <f t="shared" si="7"/>
        <v>3.1279829649754023E-2</v>
      </c>
      <c r="N14" s="67">
        <f t="shared" si="8"/>
        <v>194.60000000000002</v>
      </c>
      <c r="O14" s="57">
        <f t="shared" si="9"/>
        <v>1167.5999999999999</v>
      </c>
      <c r="P14" s="158">
        <f t="shared" si="10"/>
        <v>0.36485097636176778</v>
      </c>
      <c r="Q14" s="161">
        <f t="shared" si="11"/>
        <v>14543.660877103823</v>
      </c>
      <c r="R14" s="76"/>
      <c r="S14" s="76"/>
      <c r="T14" s="76"/>
      <c r="U14" s="76"/>
      <c r="V14" s="77"/>
      <c r="X14" s="30"/>
    </row>
    <row r="15" spans="1:24" x14ac:dyDescent="0.25">
      <c r="A15" s="45">
        <v>12</v>
      </c>
      <c r="B15" s="92">
        <v>7865</v>
      </c>
      <c r="C15" s="93">
        <f t="shared" si="0"/>
        <v>4867</v>
      </c>
      <c r="D15" s="94">
        <f t="shared" si="1"/>
        <v>0.6188175460902734</v>
      </c>
      <c r="E15" s="93">
        <v>2998</v>
      </c>
      <c r="F15" s="94">
        <f t="shared" si="2"/>
        <v>0.38118245390972666</v>
      </c>
      <c r="G15" s="124">
        <f t="shared" si="3"/>
        <v>8.9623628591073506E-2</v>
      </c>
      <c r="H15" s="111">
        <v>1893</v>
      </c>
      <c r="I15" s="112">
        <f t="shared" si="4"/>
        <v>993</v>
      </c>
      <c r="J15" s="113">
        <f t="shared" si="5"/>
        <v>0.52456418383518222</v>
      </c>
      <c r="K15" s="112">
        <v>900</v>
      </c>
      <c r="L15" s="113">
        <f t="shared" si="6"/>
        <v>0.47543581616481773</v>
      </c>
      <c r="M15" s="134">
        <f t="shared" si="7"/>
        <v>6.6084147147367642E-2</v>
      </c>
      <c r="N15" s="67">
        <f t="shared" si="8"/>
        <v>599.6</v>
      </c>
      <c r="O15" s="57">
        <f t="shared" si="9"/>
        <v>3597.6</v>
      </c>
      <c r="P15" s="158">
        <f t="shared" si="10"/>
        <v>0.25016677785190128</v>
      </c>
      <c r="Q15" s="161">
        <f t="shared" si="11"/>
        <v>44811.814295536751</v>
      </c>
      <c r="R15" s="76"/>
      <c r="S15" s="76"/>
      <c r="T15" s="76"/>
      <c r="U15" s="76"/>
      <c r="V15" s="77"/>
      <c r="X15" s="30"/>
    </row>
    <row r="16" spans="1:24" x14ac:dyDescent="0.25">
      <c r="A16" s="45">
        <v>13</v>
      </c>
      <c r="B16" s="92">
        <v>4483</v>
      </c>
      <c r="C16" s="93">
        <f t="shared" si="0"/>
        <v>2822</v>
      </c>
      <c r="D16" s="94">
        <f t="shared" si="1"/>
        <v>0.62948918135177334</v>
      </c>
      <c r="E16" s="93">
        <v>1661</v>
      </c>
      <c r="F16" s="94">
        <f t="shared" si="2"/>
        <v>0.37051081864822666</v>
      </c>
      <c r="G16" s="124">
        <f t="shared" si="3"/>
        <v>4.9654718842486026E-2</v>
      </c>
      <c r="H16" s="111">
        <v>1021</v>
      </c>
      <c r="I16" s="112">
        <f t="shared" si="4"/>
        <v>305</v>
      </c>
      <c r="J16" s="113">
        <f t="shared" si="5"/>
        <v>0.2987267384916748</v>
      </c>
      <c r="K16" s="112">
        <v>716</v>
      </c>
      <c r="L16" s="113">
        <f t="shared" si="6"/>
        <v>0.70127326150832514</v>
      </c>
      <c r="M16" s="134">
        <f t="shared" si="7"/>
        <v>5.2573610397239151E-2</v>
      </c>
      <c r="N16" s="67">
        <f t="shared" si="8"/>
        <v>332.20000000000005</v>
      </c>
      <c r="O16" s="57">
        <f t="shared" si="9"/>
        <v>1993.2</v>
      </c>
      <c r="P16" s="158">
        <f t="shared" si="10"/>
        <v>0.35922135259883603</v>
      </c>
      <c r="Q16" s="161">
        <f t="shared" si="11"/>
        <v>24827.359421243014</v>
      </c>
      <c r="R16" s="76"/>
      <c r="S16" s="76"/>
      <c r="T16" s="76"/>
      <c r="U16" s="76"/>
      <c r="V16" s="77"/>
      <c r="X16" s="30"/>
    </row>
    <row r="17" spans="1:24" x14ac:dyDescent="0.25">
      <c r="A17" s="45">
        <v>14</v>
      </c>
      <c r="B17" s="92">
        <v>5374</v>
      </c>
      <c r="C17" s="93">
        <f t="shared" si="0"/>
        <v>3669</v>
      </c>
      <c r="D17" s="94">
        <f t="shared" si="1"/>
        <v>0.68273167100855969</v>
      </c>
      <c r="E17" s="93">
        <v>1705</v>
      </c>
      <c r="F17" s="94">
        <f t="shared" si="2"/>
        <v>0.31726832899144025</v>
      </c>
      <c r="G17" s="124">
        <f t="shared" si="3"/>
        <v>5.0970075633015456E-2</v>
      </c>
      <c r="H17" s="111">
        <v>1354</v>
      </c>
      <c r="I17" s="112">
        <f t="shared" si="4"/>
        <v>724</v>
      </c>
      <c r="J17" s="113">
        <f t="shared" si="5"/>
        <v>0.534711964549483</v>
      </c>
      <c r="K17" s="112">
        <v>630</v>
      </c>
      <c r="L17" s="113">
        <f t="shared" si="6"/>
        <v>0.465288035450517</v>
      </c>
      <c r="M17" s="134">
        <f t="shared" si="7"/>
        <v>4.6258903003157353E-2</v>
      </c>
      <c r="N17" s="67">
        <f t="shared" si="8"/>
        <v>341</v>
      </c>
      <c r="O17" s="57">
        <f t="shared" si="9"/>
        <v>2046</v>
      </c>
      <c r="P17" s="158">
        <f t="shared" si="10"/>
        <v>0.30791788856304986</v>
      </c>
      <c r="Q17" s="161">
        <f t="shared" si="11"/>
        <v>25485.037816507727</v>
      </c>
      <c r="R17" s="76"/>
      <c r="S17" s="76"/>
      <c r="T17" s="76"/>
      <c r="U17" s="76"/>
      <c r="V17" s="77"/>
      <c r="X17" s="30"/>
    </row>
    <row r="18" spans="1:24" x14ac:dyDescent="0.25">
      <c r="A18" s="45">
        <v>15</v>
      </c>
      <c r="B18" s="92">
        <v>7791</v>
      </c>
      <c r="C18" s="93">
        <f t="shared" si="0"/>
        <v>5389</v>
      </c>
      <c r="D18" s="94">
        <f t="shared" si="1"/>
        <v>0.69169554614298545</v>
      </c>
      <c r="E18" s="93">
        <v>2402</v>
      </c>
      <c r="F18" s="94">
        <f t="shared" si="2"/>
        <v>0.30830445385701449</v>
      </c>
      <c r="G18" s="124">
        <f t="shared" si="3"/>
        <v>7.1806522973902123E-2</v>
      </c>
      <c r="H18" s="111">
        <v>1611</v>
      </c>
      <c r="I18" s="112">
        <f t="shared" si="4"/>
        <v>841</v>
      </c>
      <c r="J18" s="113">
        <f t="shared" si="5"/>
        <v>0.52203600248292981</v>
      </c>
      <c r="K18" s="112">
        <v>770</v>
      </c>
      <c r="L18" s="113">
        <f t="shared" si="6"/>
        <v>0.47796399751707014</v>
      </c>
      <c r="M18" s="134">
        <f t="shared" si="7"/>
        <v>5.6538659226081207E-2</v>
      </c>
      <c r="N18" s="67">
        <f t="shared" si="8"/>
        <v>480.40000000000003</v>
      </c>
      <c r="O18" s="57">
        <f t="shared" si="9"/>
        <v>2882.4</v>
      </c>
      <c r="P18" s="158">
        <f t="shared" si="10"/>
        <v>0.26713849569802939</v>
      </c>
      <c r="Q18" s="161">
        <f t="shared" si="11"/>
        <v>35903.261486951058</v>
      </c>
      <c r="R18" s="76"/>
      <c r="S18" s="76"/>
      <c r="T18" s="76"/>
      <c r="U18" s="76"/>
      <c r="V18" s="77"/>
      <c r="X18" s="30"/>
    </row>
    <row r="19" spans="1:24" x14ac:dyDescent="0.25">
      <c r="A19" s="45">
        <v>16</v>
      </c>
      <c r="B19" s="92">
        <v>3707</v>
      </c>
      <c r="C19" s="93">
        <f t="shared" si="0"/>
        <v>2789</v>
      </c>
      <c r="D19" s="94">
        <f t="shared" si="1"/>
        <v>0.75236039924467224</v>
      </c>
      <c r="E19" s="93">
        <v>918</v>
      </c>
      <c r="F19" s="94">
        <f t="shared" si="2"/>
        <v>0.24763960075532776</v>
      </c>
      <c r="G19" s="124">
        <f t="shared" si="3"/>
        <v>2.7443125766045857E-2</v>
      </c>
      <c r="H19" s="111">
        <v>831</v>
      </c>
      <c r="I19" s="112">
        <f t="shared" si="4"/>
        <v>432</v>
      </c>
      <c r="J19" s="113">
        <f t="shared" si="5"/>
        <v>0.51985559566786999</v>
      </c>
      <c r="K19" s="112">
        <v>399</v>
      </c>
      <c r="L19" s="113">
        <f t="shared" si="6"/>
        <v>0.48014440433212996</v>
      </c>
      <c r="M19" s="134">
        <f t="shared" si="7"/>
        <v>2.9297305235332992E-2</v>
      </c>
      <c r="N19" s="67">
        <f t="shared" si="8"/>
        <v>183.60000000000002</v>
      </c>
      <c r="O19" s="57">
        <f t="shared" si="9"/>
        <v>1101.5999999999999</v>
      </c>
      <c r="P19" s="158">
        <f t="shared" si="10"/>
        <v>0.3622004357298475</v>
      </c>
      <c r="Q19" s="161">
        <f t="shared" si="11"/>
        <v>13721.562883022929</v>
      </c>
      <c r="R19" s="76"/>
      <c r="S19" s="76"/>
      <c r="T19" s="76"/>
      <c r="U19" s="76"/>
      <c r="V19" s="77"/>
      <c r="X19" s="30"/>
    </row>
    <row r="20" spans="1:24" x14ac:dyDescent="0.25">
      <c r="A20" s="45">
        <v>17</v>
      </c>
      <c r="B20" s="92">
        <v>3007</v>
      </c>
      <c r="C20" s="93">
        <f t="shared" si="0"/>
        <v>1811</v>
      </c>
      <c r="D20" s="94">
        <f t="shared" si="1"/>
        <v>0.60226139008979052</v>
      </c>
      <c r="E20" s="93">
        <v>1196</v>
      </c>
      <c r="F20" s="94">
        <f t="shared" si="2"/>
        <v>0.39773860991020948</v>
      </c>
      <c r="G20" s="124">
        <f t="shared" si="3"/>
        <v>3.5753789124390901E-2</v>
      </c>
      <c r="H20" s="111">
        <v>687</v>
      </c>
      <c r="I20" s="112">
        <f t="shared" si="4"/>
        <v>277</v>
      </c>
      <c r="J20" s="113">
        <f t="shared" si="5"/>
        <v>0.40320232896652108</v>
      </c>
      <c r="K20" s="112">
        <v>410</v>
      </c>
      <c r="L20" s="113">
        <f t="shared" si="6"/>
        <v>0.59679767103347892</v>
      </c>
      <c r="M20" s="134">
        <f t="shared" si="7"/>
        <v>3.0105000367134149E-2</v>
      </c>
      <c r="N20" s="67">
        <f t="shared" si="8"/>
        <v>239.20000000000002</v>
      </c>
      <c r="O20" s="57">
        <f t="shared" si="9"/>
        <v>1435.2</v>
      </c>
      <c r="P20" s="158">
        <f t="shared" si="10"/>
        <v>0.28567447045707917</v>
      </c>
      <c r="Q20" s="161">
        <f t="shared" si="11"/>
        <v>17876.894562195452</v>
      </c>
      <c r="R20" s="76"/>
      <c r="S20" s="76"/>
      <c r="T20" s="76"/>
      <c r="U20" s="76"/>
      <c r="V20" s="77"/>
      <c r="X20" s="30"/>
    </row>
    <row r="21" spans="1:24" x14ac:dyDescent="0.25">
      <c r="A21" s="45">
        <v>18</v>
      </c>
      <c r="B21" s="92">
        <v>2915</v>
      </c>
      <c r="C21" s="93">
        <f t="shared" si="0"/>
        <v>1852</v>
      </c>
      <c r="D21" s="94">
        <f t="shared" si="1"/>
        <v>0.63533447684391076</v>
      </c>
      <c r="E21" s="93">
        <v>1063</v>
      </c>
      <c r="F21" s="94">
        <f t="shared" si="2"/>
        <v>0.36466552315608919</v>
      </c>
      <c r="G21" s="124">
        <f t="shared" si="3"/>
        <v>3.1777824280290572E-2</v>
      </c>
      <c r="H21" s="111">
        <v>590</v>
      </c>
      <c r="I21" s="112">
        <f t="shared" si="4"/>
        <v>403</v>
      </c>
      <c r="J21" s="113">
        <f t="shared" si="5"/>
        <v>0.68305084745762712</v>
      </c>
      <c r="K21" s="112">
        <v>187</v>
      </c>
      <c r="L21" s="113">
        <f t="shared" si="6"/>
        <v>0.31694915254237288</v>
      </c>
      <c r="M21" s="134">
        <f t="shared" si="7"/>
        <v>1.3730817240619723E-2</v>
      </c>
      <c r="N21" s="67">
        <f t="shared" si="8"/>
        <v>212.60000000000002</v>
      </c>
      <c r="O21" s="57">
        <f t="shared" si="9"/>
        <v>1275.5999999999999</v>
      </c>
      <c r="P21" s="158">
        <f t="shared" si="10"/>
        <v>0.14659767952336156</v>
      </c>
      <c r="Q21" s="161">
        <f t="shared" si="11"/>
        <v>15888.912140145287</v>
      </c>
      <c r="R21" s="76"/>
      <c r="S21" s="76"/>
      <c r="T21" s="76"/>
      <c r="U21" s="76"/>
      <c r="V21" s="77"/>
      <c r="X21" s="30"/>
    </row>
    <row r="22" spans="1:24" x14ac:dyDescent="0.25">
      <c r="A22" s="45">
        <v>19</v>
      </c>
      <c r="B22" s="92">
        <v>1377</v>
      </c>
      <c r="C22" s="93">
        <f t="shared" si="0"/>
        <v>858</v>
      </c>
      <c r="D22" s="94">
        <f t="shared" si="1"/>
        <v>0.62309368191721137</v>
      </c>
      <c r="E22" s="93">
        <v>519</v>
      </c>
      <c r="F22" s="94">
        <f t="shared" si="2"/>
        <v>0.37690631808278868</v>
      </c>
      <c r="G22" s="124">
        <f t="shared" si="3"/>
        <v>1.551523123374488E-2</v>
      </c>
      <c r="H22" s="111">
        <v>635</v>
      </c>
      <c r="I22" s="112">
        <f t="shared" si="4"/>
        <v>337</v>
      </c>
      <c r="J22" s="113">
        <f t="shared" si="5"/>
        <v>0.53070866141732287</v>
      </c>
      <c r="K22" s="112">
        <v>298</v>
      </c>
      <c r="L22" s="113">
        <f t="shared" si="6"/>
        <v>0.46929133858267719</v>
      </c>
      <c r="M22" s="134">
        <f t="shared" si="7"/>
        <v>2.1881195388795065E-2</v>
      </c>
      <c r="N22" s="67">
        <f t="shared" si="8"/>
        <v>103.80000000000001</v>
      </c>
      <c r="O22" s="57">
        <f t="shared" si="9"/>
        <v>622.79999999999995</v>
      </c>
      <c r="P22" s="158">
        <f t="shared" si="10"/>
        <v>0.47848426461143229</v>
      </c>
      <c r="Q22" s="161">
        <f t="shared" si="11"/>
        <v>7757.6156168724401</v>
      </c>
      <c r="R22" s="76"/>
      <c r="S22" s="76"/>
      <c r="T22" s="76"/>
      <c r="U22" s="76"/>
      <c r="V22" s="77"/>
      <c r="X22" s="30"/>
    </row>
    <row r="23" spans="1:24" x14ac:dyDescent="0.25">
      <c r="A23" s="45">
        <v>20</v>
      </c>
      <c r="B23" s="92">
        <v>2708</v>
      </c>
      <c r="C23" s="93">
        <f t="shared" si="0"/>
        <v>1794</v>
      </c>
      <c r="D23" s="94">
        <f t="shared" si="1"/>
        <v>0.66248153618906946</v>
      </c>
      <c r="E23" s="93">
        <v>914</v>
      </c>
      <c r="F23" s="94">
        <f t="shared" si="2"/>
        <v>0.33751846381093059</v>
      </c>
      <c r="G23" s="124">
        <f t="shared" si="3"/>
        <v>2.7323547875997729E-2</v>
      </c>
      <c r="H23" s="111">
        <v>813</v>
      </c>
      <c r="I23" s="112">
        <f t="shared" si="4"/>
        <v>253</v>
      </c>
      <c r="J23" s="113">
        <f t="shared" si="5"/>
        <v>0.31119311193111932</v>
      </c>
      <c r="K23" s="112">
        <v>560</v>
      </c>
      <c r="L23" s="113">
        <f t="shared" si="6"/>
        <v>0.68880688806888068</v>
      </c>
      <c r="M23" s="134">
        <f t="shared" si="7"/>
        <v>4.1119024891695423E-2</v>
      </c>
      <c r="N23" s="67">
        <f t="shared" si="8"/>
        <v>182.8</v>
      </c>
      <c r="O23" s="57">
        <f t="shared" si="9"/>
        <v>1096.8</v>
      </c>
      <c r="P23" s="158">
        <f t="shared" si="10"/>
        <v>0.51057622173595918</v>
      </c>
      <c r="Q23" s="161">
        <f t="shared" si="11"/>
        <v>13661.773937998865</v>
      </c>
      <c r="R23" s="76"/>
      <c r="S23" s="76"/>
      <c r="T23" s="76"/>
      <c r="U23" s="76"/>
      <c r="V23" s="77"/>
      <c r="X23" s="30"/>
    </row>
    <row r="24" spans="1:24" x14ac:dyDescent="0.25">
      <c r="A24" s="45">
        <v>21</v>
      </c>
      <c r="B24" s="92">
        <v>4316</v>
      </c>
      <c r="C24" s="93">
        <f t="shared" si="0"/>
        <v>3260</v>
      </c>
      <c r="D24" s="94">
        <f t="shared" si="1"/>
        <v>0.75532900834105654</v>
      </c>
      <c r="E24" s="93">
        <v>1056</v>
      </c>
      <c r="F24" s="94">
        <f t="shared" si="2"/>
        <v>0.24467099165894346</v>
      </c>
      <c r="G24" s="124">
        <f t="shared" si="3"/>
        <v>3.1568562972706347E-2</v>
      </c>
      <c r="H24" s="111">
        <v>986</v>
      </c>
      <c r="I24" s="112">
        <f t="shared" si="4"/>
        <v>573</v>
      </c>
      <c r="J24" s="113">
        <f t="shared" si="5"/>
        <v>0.58113590263691683</v>
      </c>
      <c r="K24" s="112">
        <v>413</v>
      </c>
      <c r="L24" s="113">
        <f t="shared" si="6"/>
        <v>0.41886409736308317</v>
      </c>
      <c r="M24" s="134">
        <f t="shared" si="7"/>
        <v>3.0325280857625377E-2</v>
      </c>
      <c r="N24" s="67">
        <f t="shared" si="8"/>
        <v>211.20000000000002</v>
      </c>
      <c r="O24" s="57">
        <f t="shared" si="9"/>
        <v>1267.2</v>
      </c>
      <c r="P24" s="158">
        <f t="shared" si="10"/>
        <v>0.32591540404040403</v>
      </c>
      <c r="Q24" s="161">
        <f t="shared" si="11"/>
        <v>15784.281486353173</v>
      </c>
      <c r="R24" s="76"/>
      <c r="S24" s="76"/>
      <c r="T24" s="76"/>
      <c r="U24" s="76"/>
      <c r="V24" s="77"/>
      <c r="X24" s="30"/>
    </row>
    <row r="25" spans="1:24" x14ac:dyDescent="0.25">
      <c r="A25" s="45">
        <v>22</v>
      </c>
      <c r="B25" s="92">
        <v>11322</v>
      </c>
      <c r="C25" s="93">
        <f t="shared" si="0"/>
        <v>7182</v>
      </c>
      <c r="D25" s="94">
        <f t="shared" si="1"/>
        <v>0.6343402225755167</v>
      </c>
      <c r="E25" s="93">
        <v>4140</v>
      </c>
      <c r="F25" s="94">
        <f t="shared" si="2"/>
        <v>0.3656597774244833</v>
      </c>
      <c r="G25" s="124">
        <f t="shared" si="3"/>
        <v>0.12376311619981466</v>
      </c>
      <c r="H25" s="111">
        <v>2443</v>
      </c>
      <c r="I25" s="112">
        <f t="shared" si="4"/>
        <v>1474</v>
      </c>
      <c r="J25" s="113">
        <f t="shared" si="5"/>
        <v>0.60335652885796154</v>
      </c>
      <c r="K25" s="112">
        <v>969</v>
      </c>
      <c r="L25" s="113">
        <f t="shared" si="6"/>
        <v>0.39664347114203846</v>
      </c>
      <c r="M25" s="134">
        <f t="shared" si="7"/>
        <v>7.1150598428665834E-2</v>
      </c>
      <c r="N25" s="67">
        <f t="shared" si="8"/>
        <v>828</v>
      </c>
      <c r="O25" s="57">
        <f t="shared" si="9"/>
        <v>4968</v>
      </c>
      <c r="P25" s="158">
        <f t="shared" si="10"/>
        <v>0.19504830917874397</v>
      </c>
      <c r="Q25" s="161">
        <f t="shared" si="11"/>
        <v>61881.558099907328</v>
      </c>
      <c r="R25" s="76"/>
      <c r="S25" s="76"/>
      <c r="T25" s="76"/>
      <c r="U25" s="76"/>
      <c r="V25" s="77"/>
      <c r="X25" s="30"/>
    </row>
    <row r="26" spans="1:24" x14ac:dyDescent="0.25">
      <c r="A26" s="45">
        <v>23</v>
      </c>
      <c r="B26" s="92">
        <v>16747</v>
      </c>
      <c r="C26" s="93">
        <f t="shared" si="0"/>
        <v>12164</v>
      </c>
      <c r="D26" s="94">
        <f t="shared" si="1"/>
        <v>0.72633904579924757</v>
      </c>
      <c r="E26" s="93">
        <v>4583</v>
      </c>
      <c r="F26" s="94">
        <f t="shared" si="2"/>
        <v>0.27366095420075237</v>
      </c>
      <c r="G26" s="124">
        <f t="shared" si="3"/>
        <v>0.13700636752264506</v>
      </c>
      <c r="H26" s="111">
        <v>4590</v>
      </c>
      <c r="I26" s="112">
        <f t="shared" si="4"/>
        <v>2776</v>
      </c>
      <c r="J26" s="113">
        <f t="shared" si="5"/>
        <v>0.60479302832244008</v>
      </c>
      <c r="K26" s="112">
        <v>1814</v>
      </c>
      <c r="L26" s="113">
        <f t="shared" si="6"/>
        <v>0.39520697167755992</v>
      </c>
      <c r="M26" s="134">
        <f t="shared" si="7"/>
        <v>0.13319626991702768</v>
      </c>
      <c r="N26" s="67">
        <f t="shared" si="8"/>
        <v>916.6</v>
      </c>
      <c r="O26" s="57">
        <f t="shared" si="9"/>
        <v>5499.6</v>
      </c>
      <c r="P26" s="158">
        <f t="shared" si="10"/>
        <v>0.32984217033966107</v>
      </c>
      <c r="Q26" s="161">
        <f t="shared" si="11"/>
        <v>68503.183761322522</v>
      </c>
      <c r="R26" s="76"/>
      <c r="S26" s="76"/>
      <c r="T26" s="76"/>
      <c r="U26" s="76"/>
      <c r="V26" s="77"/>
      <c r="X26" s="30"/>
    </row>
    <row r="27" spans="1:24" ht="15.75" thickBot="1" x14ac:dyDescent="0.3">
      <c r="A27" s="46">
        <v>24</v>
      </c>
      <c r="B27" s="96">
        <v>4228</v>
      </c>
      <c r="C27" s="97">
        <f t="shared" si="0"/>
        <v>3034</v>
      </c>
      <c r="D27" s="98">
        <f t="shared" si="1"/>
        <v>0.71759697256386001</v>
      </c>
      <c r="E27" s="125">
        <v>1194</v>
      </c>
      <c r="F27" s="98">
        <f t="shared" si="2"/>
        <v>0.28240302743614004</v>
      </c>
      <c r="G27" s="126">
        <f t="shared" si="3"/>
        <v>3.5694000179366837E-2</v>
      </c>
      <c r="H27" s="115">
        <v>1748</v>
      </c>
      <c r="I27" s="116">
        <f t="shared" si="4"/>
        <v>1052</v>
      </c>
      <c r="J27" s="117">
        <f t="shared" si="5"/>
        <v>0.60183066361556059</v>
      </c>
      <c r="K27" s="135">
        <v>696</v>
      </c>
      <c r="L27" s="117">
        <f t="shared" si="6"/>
        <v>0.39816933638443935</v>
      </c>
      <c r="M27" s="136">
        <f t="shared" si="7"/>
        <v>5.1105073793964312E-2</v>
      </c>
      <c r="N27" s="83">
        <f t="shared" si="8"/>
        <v>238.8</v>
      </c>
      <c r="O27" s="58">
        <f t="shared" si="9"/>
        <v>1432.8</v>
      </c>
      <c r="P27" s="159">
        <f t="shared" si="10"/>
        <v>0.48576214405360135</v>
      </c>
      <c r="Q27" s="162">
        <f t="shared" si="11"/>
        <v>17847.000089683417</v>
      </c>
      <c r="R27" s="76"/>
      <c r="S27" s="76"/>
      <c r="T27" s="76"/>
      <c r="U27" s="76"/>
      <c r="V27" s="77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9">
        <f t="shared" si="3"/>
        <v>1</v>
      </c>
      <c r="H28" s="32">
        <v>30160</v>
      </c>
      <c r="I28" s="33">
        <f t="shared" si="4"/>
        <v>16541</v>
      </c>
      <c r="J28" s="62">
        <f t="shared" si="5"/>
        <v>0.54844164456233424</v>
      </c>
      <c r="K28" s="33">
        <f>SUM(K4:K27)</f>
        <v>13619</v>
      </c>
      <c r="L28" s="62">
        <f t="shared" si="6"/>
        <v>0.45155835543766576</v>
      </c>
      <c r="M28" s="119">
        <f t="shared" si="7"/>
        <v>1</v>
      </c>
      <c r="N28" s="106">
        <f t="shared" si="8"/>
        <v>6690.2000000000007</v>
      </c>
      <c r="O28" s="59">
        <f t="shared" si="9"/>
        <v>40141.199999999997</v>
      </c>
      <c r="P28" s="160">
        <f t="shared" si="10"/>
        <v>0.33927735095114248</v>
      </c>
      <c r="Q28" s="60">
        <f>SUM(Q4:Q27)</f>
        <v>500000.00000000006</v>
      </c>
      <c r="R28" s="65"/>
      <c r="S28" s="29"/>
      <c r="T28" s="30"/>
      <c r="U28" s="78"/>
      <c r="V28" s="79"/>
    </row>
    <row r="29" spans="1:24" x14ac:dyDescent="0.25">
      <c r="F29" s="30"/>
      <c r="N29" s="77"/>
      <c r="O29" s="77"/>
      <c r="P29" s="77"/>
    </row>
  </sheetData>
  <mergeCells count="4">
    <mergeCell ref="B1:Q1"/>
    <mergeCell ref="N2:Q2"/>
    <mergeCell ref="B2:G2"/>
    <mergeCell ref="H2:M2"/>
  </mergeCells>
  <conditionalFormatting sqref="P4:P28">
    <cfRule type="cellIs" dxfId="3" priority="2" operator="greaterThan">
      <formula>100</formula>
    </cfRule>
  </conditionalFormatting>
  <conditionalFormatting sqref="P4:P28">
    <cfRule type="cellIs" dxfId="1" priority="1" operator="greaterThan">
      <formula>100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48" t="s">
        <v>3</v>
      </c>
      <c r="C1" s="149"/>
      <c r="D1" s="149"/>
      <c r="E1" s="149"/>
      <c r="F1" s="149"/>
      <c r="G1" s="149"/>
      <c r="H1" s="149"/>
      <c r="I1" s="150"/>
    </row>
    <row r="2" spans="1:9" ht="15.75" thickBot="1" x14ac:dyDescent="0.3">
      <c r="A2" s="10"/>
      <c r="B2" s="151" t="s">
        <v>2</v>
      </c>
      <c r="C2" s="152"/>
      <c r="D2" s="153"/>
      <c r="E2" s="151" t="s">
        <v>1</v>
      </c>
      <c r="F2" s="152"/>
      <c r="G2" s="153"/>
      <c r="H2" s="148" t="s">
        <v>6</v>
      </c>
      <c r="I2" s="150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20" priority="1" operator="greaterThanOrEqual">
      <formula>1</formula>
    </cfRule>
    <cfRule type="cellIs" dxfId="19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W30"/>
  <sheetViews>
    <sheetView topLeftCell="B1" workbookViewId="0">
      <selection activeCell="J32" sqref="J32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3" ht="36.75" customHeight="1" thickBot="1" x14ac:dyDescent="0.3">
      <c r="B1" s="141" t="s">
        <v>36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3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3" s="6" customFormat="1" ht="62.25" customHeight="1" thickBot="1" x14ac:dyDescent="0.3">
      <c r="A3" s="7" t="s">
        <v>0</v>
      </c>
      <c r="B3" s="15" t="s">
        <v>4</v>
      </c>
      <c r="C3" s="84" t="s">
        <v>5</v>
      </c>
      <c r="D3" s="84" t="s">
        <v>7</v>
      </c>
      <c r="E3" s="84" t="s">
        <v>8</v>
      </c>
      <c r="F3" s="64" t="s">
        <v>9</v>
      </c>
      <c r="G3" s="15" t="s">
        <v>4</v>
      </c>
      <c r="H3" s="84" t="s">
        <v>5</v>
      </c>
      <c r="I3" s="84" t="s">
        <v>7</v>
      </c>
      <c r="J3" s="84" t="s">
        <v>8</v>
      </c>
      <c r="K3" s="16" t="s">
        <v>9</v>
      </c>
      <c r="L3" s="82" t="s">
        <v>4</v>
      </c>
      <c r="M3" s="80" t="s">
        <v>30</v>
      </c>
      <c r="N3" s="16" t="s">
        <v>5</v>
      </c>
      <c r="O3" s="80" t="s">
        <v>31</v>
      </c>
      <c r="P3" s="87" t="s">
        <v>16</v>
      </c>
      <c r="Q3" s="41"/>
      <c r="R3" s="41"/>
      <c r="S3" s="30"/>
      <c r="T3" s="30"/>
      <c r="U3" s="29"/>
    </row>
    <row r="4" spans="1:23" x14ac:dyDescent="0.25">
      <c r="A4" s="44">
        <v>1</v>
      </c>
      <c r="B4" s="88">
        <v>3273</v>
      </c>
      <c r="C4" s="89">
        <v>2931</v>
      </c>
      <c r="D4" s="90">
        <v>0.89780353874313601</v>
      </c>
      <c r="E4" s="90">
        <v>3.2349748346985098E-2</v>
      </c>
      <c r="F4" s="91">
        <v>6.1232132825666315E-2</v>
      </c>
      <c r="G4" s="107">
        <v>984</v>
      </c>
      <c r="H4" s="108">
        <v>430</v>
      </c>
      <c r="I4" s="109">
        <f t="shared" ref="I4:I28" si="0">H4/G4</f>
        <v>0.43699186991869921</v>
      </c>
      <c r="J4" s="109">
        <f t="shared" ref="J4:J27" si="1">G4/$G$28</f>
        <v>3.2625994694960213E-2</v>
      </c>
      <c r="K4" s="110">
        <f t="shared" ref="K4:K27" si="2">H4/$H$28</f>
        <v>3.0677035028893487E-2</v>
      </c>
      <c r="L4" s="47">
        <f t="shared" ref="L4:L27" si="3">B4*1.1</f>
        <v>3600.3</v>
      </c>
      <c r="M4" s="100">
        <f>G4/L4</f>
        <v>0.27331055745354554</v>
      </c>
      <c r="N4" s="86">
        <f t="shared" ref="N4:N27" si="4">C4*1.1</f>
        <v>3224.1000000000004</v>
      </c>
      <c r="O4" s="100">
        <f>H4/N4</f>
        <v>0.13337055302254891</v>
      </c>
      <c r="P4" s="103">
        <f>F4*$R$2</f>
        <v>15308.03320641658</v>
      </c>
      <c r="Q4" s="30"/>
      <c r="R4" s="30"/>
      <c r="T4" s="30"/>
      <c r="V4" s="30"/>
      <c r="W4" s="30"/>
    </row>
    <row r="5" spans="1:23" x14ac:dyDescent="0.25">
      <c r="A5" s="45">
        <v>2</v>
      </c>
      <c r="B5" s="92">
        <v>2656</v>
      </c>
      <c r="C5" s="93">
        <v>1053</v>
      </c>
      <c r="D5" s="94">
        <v>0.39698681732580038</v>
      </c>
      <c r="E5" s="94">
        <v>2.6201519786835093E-2</v>
      </c>
      <c r="F5" s="95">
        <v>2.1929550797911077E-2</v>
      </c>
      <c r="G5" s="111">
        <v>1522</v>
      </c>
      <c r="H5" s="112">
        <v>480</v>
      </c>
      <c r="I5" s="113">
        <f t="shared" si="0"/>
        <v>0.31537450722733246</v>
      </c>
      <c r="J5" s="113">
        <f t="shared" si="1"/>
        <v>5.0464190981432358E-2</v>
      </c>
      <c r="K5" s="114">
        <f t="shared" si="2"/>
        <v>3.4244132125276452E-2</v>
      </c>
      <c r="L5" s="67">
        <f t="shared" si="3"/>
        <v>2921.6000000000004</v>
      </c>
      <c r="M5" s="101">
        <f t="shared" ref="M5:M28" si="5">G5/L5</f>
        <v>0.52094742606790789</v>
      </c>
      <c r="N5" s="57">
        <f t="shared" si="4"/>
        <v>1158.3000000000002</v>
      </c>
      <c r="O5" s="101">
        <f t="shared" ref="O5:O28" si="6">H5/N5</f>
        <v>0.41440041440041436</v>
      </c>
      <c r="P5" s="104">
        <f t="shared" ref="P5:P27" si="7">F5*$R$2</f>
        <v>5482.3876994777693</v>
      </c>
      <c r="Q5" s="30"/>
      <c r="R5" s="30"/>
      <c r="T5" s="30"/>
      <c r="V5" s="30"/>
      <c r="W5" s="30"/>
    </row>
    <row r="6" spans="1:23" x14ac:dyDescent="0.25">
      <c r="A6" s="45">
        <v>3</v>
      </c>
      <c r="B6" s="92">
        <v>800</v>
      </c>
      <c r="C6" s="93">
        <v>575</v>
      </c>
      <c r="D6" s="94">
        <v>0.71695760598503744</v>
      </c>
      <c r="E6" s="94">
        <v>7.9147340373038593E-3</v>
      </c>
      <c r="F6" s="95">
        <v>1.1963464619353764E-2</v>
      </c>
      <c r="G6" s="111">
        <v>295</v>
      </c>
      <c r="H6" s="112">
        <v>177</v>
      </c>
      <c r="I6" s="113">
        <f t="shared" si="0"/>
        <v>0.6</v>
      </c>
      <c r="J6" s="113">
        <f t="shared" si="1"/>
        <v>9.7811671087533157E-3</v>
      </c>
      <c r="K6" s="114">
        <f t="shared" si="2"/>
        <v>1.2627523721195692E-2</v>
      </c>
      <c r="L6" s="67">
        <f t="shared" si="3"/>
        <v>880.00000000000011</v>
      </c>
      <c r="M6" s="101">
        <f t="shared" si="5"/>
        <v>0.33522727272727271</v>
      </c>
      <c r="N6" s="57">
        <f t="shared" si="4"/>
        <v>632.5</v>
      </c>
      <c r="O6" s="101">
        <f t="shared" si="6"/>
        <v>0.27984189723320158</v>
      </c>
      <c r="P6" s="104">
        <f t="shared" si="7"/>
        <v>2990.8661548384412</v>
      </c>
      <c r="Q6" s="30"/>
      <c r="R6" s="30"/>
      <c r="T6" s="30"/>
      <c r="V6" s="30"/>
      <c r="W6" s="30"/>
    </row>
    <row r="7" spans="1:23" x14ac:dyDescent="0.25">
      <c r="A7" s="45">
        <v>4</v>
      </c>
      <c r="B7" s="92">
        <v>2235</v>
      </c>
      <c r="C7" s="93">
        <v>744</v>
      </c>
      <c r="D7" s="94">
        <v>0.33214126061689764</v>
      </c>
      <c r="E7" s="94">
        <v>2.2076384091581958E-2</v>
      </c>
      <c r="F7" s="95">
        <v>1.5458876890747561E-2</v>
      </c>
      <c r="G7" s="111">
        <v>1042</v>
      </c>
      <c r="H7" s="112">
        <v>629</v>
      </c>
      <c r="I7" s="113">
        <f t="shared" si="0"/>
        <v>0.60364683301343569</v>
      </c>
      <c r="J7" s="113">
        <f t="shared" si="1"/>
        <v>3.4549071618037136E-2</v>
      </c>
      <c r="K7" s="114">
        <f t="shared" si="2"/>
        <v>4.4874081472497683E-2</v>
      </c>
      <c r="L7" s="67">
        <f t="shared" si="3"/>
        <v>2458.5</v>
      </c>
      <c r="M7" s="101">
        <f t="shared" si="5"/>
        <v>0.42383567215781981</v>
      </c>
      <c r="N7" s="57">
        <f t="shared" si="4"/>
        <v>818.40000000000009</v>
      </c>
      <c r="O7" s="101">
        <f t="shared" si="6"/>
        <v>0.7685728250244378</v>
      </c>
      <c r="P7" s="104">
        <f t="shared" si="7"/>
        <v>3864.7192226868901</v>
      </c>
      <c r="Q7" s="30"/>
      <c r="R7" s="30"/>
      <c r="T7" s="30"/>
      <c r="V7" s="30"/>
      <c r="W7" s="30"/>
    </row>
    <row r="8" spans="1:23" x14ac:dyDescent="0.25">
      <c r="A8" s="45">
        <v>5</v>
      </c>
      <c r="B8" s="92">
        <v>2342</v>
      </c>
      <c r="C8" s="93">
        <v>1128</v>
      </c>
      <c r="D8" s="94">
        <v>0.48182984181274047</v>
      </c>
      <c r="E8" s="94">
        <v>2.3082996151189184E-2</v>
      </c>
      <c r="F8" s="95">
        <v>2.3448390653933379E-2</v>
      </c>
      <c r="G8" s="111">
        <v>560</v>
      </c>
      <c r="H8" s="112">
        <v>155</v>
      </c>
      <c r="I8" s="113">
        <f t="shared" si="0"/>
        <v>0.2767857142857143</v>
      </c>
      <c r="J8" s="113">
        <f t="shared" si="1"/>
        <v>1.8567639257294429E-2</v>
      </c>
      <c r="K8" s="114">
        <f t="shared" si="2"/>
        <v>1.1058000998787187E-2</v>
      </c>
      <c r="L8" s="67">
        <f t="shared" si="3"/>
        <v>2576.2000000000003</v>
      </c>
      <c r="M8" s="101">
        <f t="shared" si="5"/>
        <v>0.21737442745128482</v>
      </c>
      <c r="N8" s="57">
        <f t="shared" si="4"/>
        <v>1240.8000000000002</v>
      </c>
      <c r="O8" s="101">
        <f t="shared" si="6"/>
        <v>0.12491940683430043</v>
      </c>
      <c r="P8" s="104">
        <f t="shared" si="7"/>
        <v>5862.0976634833451</v>
      </c>
      <c r="Q8" s="30"/>
      <c r="R8" s="30"/>
      <c r="T8" s="30"/>
      <c r="V8" s="30"/>
      <c r="W8" s="30"/>
    </row>
    <row r="9" spans="1:23" x14ac:dyDescent="0.25">
      <c r="A9" s="45">
        <v>6</v>
      </c>
      <c r="B9" s="92">
        <v>643</v>
      </c>
      <c r="C9" s="93">
        <v>562</v>
      </c>
      <c r="D9" s="94">
        <v>0.87558320373250387</v>
      </c>
      <c r="E9" s="94">
        <v>6.3456034737984805E-3</v>
      </c>
      <c r="F9" s="95">
        <v>1.1713792314254208E-2</v>
      </c>
      <c r="G9" s="111">
        <v>302</v>
      </c>
      <c r="H9" s="112">
        <v>249</v>
      </c>
      <c r="I9" s="113">
        <f t="shared" si="0"/>
        <v>0.82450331125827814</v>
      </c>
      <c r="J9" s="113">
        <f t="shared" si="1"/>
        <v>1.0013262599469497E-2</v>
      </c>
      <c r="K9" s="114">
        <f t="shared" si="2"/>
        <v>1.7764143539987159E-2</v>
      </c>
      <c r="L9" s="67">
        <f t="shared" si="3"/>
        <v>707.30000000000007</v>
      </c>
      <c r="M9" s="101">
        <f t="shared" si="5"/>
        <v>0.42697582355436159</v>
      </c>
      <c r="N9" s="57">
        <f t="shared" si="4"/>
        <v>618.20000000000005</v>
      </c>
      <c r="O9" s="101">
        <f t="shared" si="6"/>
        <v>0.40278227110967324</v>
      </c>
      <c r="P9" s="104">
        <f t="shared" si="7"/>
        <v>2928.4480785635519</v>
      </c>
      <c r="Q9" s="30"/>
      <c r="R9" s="30"/>
      <c r="T9" s="30"/>
      <c r="V9" s="30"/>
      <c r="W9" s="30"/>
    </row>
    <row r="10" spans="1:23" x14ac:dyDescent="0.25">
      <c r="A10" s="45">
        <v>7</v>
      </c>
      <c r="B10" s="92">
        <v>457</v>
      </c>
      <c r="C10" s="93">
        <v>274</v>
      </c>
      <c r="D10" s="94">
        <v>0.59737417943107218</v>
      </c>
      <c r="E10" s="94">
        <v>4.51001677686766E-3</v>
      </c>
      <c r="F10" s="95">
        <v>5.6800449410149183E-3</v>
      </c>
      <c r="G10" s="111">
        <v>253</v>
      </c>
      <c r="H10" s="112">
        <v>196</v>
      </c>
      <c r="I10" s="113">
        <f t="shared" si="0"/>
        <v>0.77470355731225293</v>
      </c>
      <c r="J10" s="113">
        <f t="shared" si="1"/>
        <v>8.3885941644562326E-3</v>
      </c>
      <c r="K10" s="114">
        <f t="shared" si="2"/>
        <v>1.3983020617821217E-2</v>
      </c>
      <c r="L10" s="67">
        <f t="shared" si="3"/>
        <v>502.70000000000005</v>
      </c>
      <c r="M10" s="101">
        <f t="shared" si="5"/>
        <v>0.50328227571115969</v>
      </c>
      <c r="N10" s="57">
        <f t="shared" si="4"/>
        <v>301.40000000000003</v>
      </c>
      <c r="O10" s="101">
        <f t="shared" si="6"/>
        <v>0.65029860650298599</v>
      </c>
      <c r="P10" s="104">
        <f t="shared" si="7"/>
        <v>1420.0112352537296</v>
      </c>
      <c r="Q10" s="30"/>
      <c r="R10" s="30"/>
      <c r="T10" s="30"/>
      <c r="V10" s="30"/>
      <c r="W10" s="30"/>
    </row>
    <row r="11" spans="1:23" x14ac:dyDescent="0.25">
      <c r="A11" s="45">
        <v>8</v>
      </c>
      <c r="B11" s="92">
        <v>5504</v>
      </c>
      <c r="C11" s="93">
        <v>2337</v>
      </c>
      <c r="D11" s="94">
        <v>0.42480929894660369</v>
      </c>
      <c r="E11" s="94">
        <v>5.4337313727425243E-2</v>
      </c>
      <c r="F11" s="95">
        <v>4.8665293468988617E-2</v>
      </c>
      <c r="G11" s="111">
        <v>3685</v>
      </c>
      <c r="H11" s="112">
        <v>1370</v>
      </c>
      <c r="I11" s="113">
        <f t="shared" si="0"/>
        <v>0.37177747625508817</v>
      </c>
      <c r="J11" s="113">
        <f t="shared" si="1"/>
        <v>0.12218169761273209</v>
      </c>
      <c r="K11" s="114">
        <f t="shared" si="2"/>
        <v>9.7738460440893196E-2</v>
      </c>
      <c r="L11" s="67">
        <f t="shared" si="3"/>
        <v>6054.4000000000005</v>
      </c>
      <c r="M11" s="101">
        <f t="shared" si="5"/>
        <v>0.60864825581395343</v>
      </c>
      <c r="N11" s="57">
        <f t="shared" si="4"/>
        <v>2570.7000000000003</v>
      </c>
      <c r="O11" s="101">
        <f t="shared" si="6"/>
        <v>0.53292877426381913</v>
      </c>
      <c r="P11" s="104">
        <f t="shared" si="7"/>
        <v>12166.323367247154</v>
      </c>
      <c r="Q11" s="30"/>
      <c r="R11" s="30"/>
      <c r="T11" s="30"/>
      <c r="V11" s="30"/>
      <c r="W11" s="30"/>
    </row>
    <row r="12" spans="1:23" x14ac:dyDescent="0.25">
      <c r="A12" s="45">
        <v>9</v>
      </c>
      <c r="B12" s="92">
        <v>1842</v>
      </c>
      <c r="C12" s="93">
        <v>910</v>
      </c>
      <c r="D12" s="94">
        <v>0.49429657794676807</v>
      </c>
      <c r="E12" s="94">
        <v>1.816836080134215E-2</v>
      </c>
      <c r="F12" s="95">
        <v>1.8933483136716393E-2</v>
      </c>
      <c r="G12" s="111">
        <v>579</v>
      </c>
      <c r="H12" s="112">
        <v>291</v>
      </c>
      <c r="I12" s="113">
        <f t="shared" si="0"/>
        <v>0.50259067357512954</v>
      </c>
      <c r="J12" s="113">
        <f t="shared" si="1"/>
        <v>1.9197612732095491E-2</v>
      </c>
      <c r="K12" s="114">
        <f t="shared" si="2"/>
        <v>2.0760505100948849E-2</v>
      </c>
      <c r="L12" s="67">
        <f t="shared" si="3"/>
        <v>2026.2000000000003</v>
      </c>
      <c r="M12" s="101">
        <f t="shared" si="5"/>
        <v>0.28575658868818476</v>
      </c>
      <c r="N12" s="57">
        <f t="shared" si="4"/>
        <v>1001.0000000000001</v>
      </c>
      <c r="O12" s="101">
        <f t="shared" si="6"/>
        <v>0.29070929070929069</v>
      </c>
      <c r="P12" s="104">
        <f t="shared" si="7"/>
        <v>4733.3707841790983</v>
      </c>
      <c r="Q12" s="30"/>
      <c r="R12" s="30"/>
      <c r="T12" s="30"/>
      <c r="V12" s="30"/>
      <c r="W12" s="30"/>
    </row>
    <row r="13" spans="1:23" x14ac:dyDescent="0.25">
      <c r="A13" s="45">
        <v>10</v>
      </c>
      <c r="B13" s="92">
        <v>3121</v>
      </c>
      <c r="C13" s="93">
        <v>1534</v>
      </c>
      <c r="D13" s="94">
        <v>0.49071108263933377</v>
      </c>
      <c r="E13" s="94">
        <v>3.081022402052699E-2</v>
      </c>
      <c r="F13" s="95">
        <v>3.1874830951043424E-2</v>
      </c>
      <c r="G13" s="111">
        <v>973</v>
      </c>
      <c r="H13" s="112">
        <v>415</v>
      </c>
      <c r="I13" s="113">
        <f t="shared" si="0"/>
        <v>0.42651593011305239</v>
      </c>
      <c r="J13" s="113">
        <f t="shared" si="1"/>
        <v>3.2261273209549073E-2</v>
      </c>
      <c r="K13" s="114">
        <f t="shared" si="2"/>
        <v>2.9606905899978598E-2</v>
      </c>
      <c r="L13" s="67">
        <f t="shared" si="3"/>
        <v>3433.1000000000004</v>
      </c>
      <c r="M13" s="101">
        <f t="shared" si="5"/>
        <v>0.28341731962366373</v>
      </c>
      <c r="N13" s="57">
        <f t="shared" si="4"/>
        <v>1687.4</v>
      </c>
      <c r="O13" s="101">
        <f t="shared" si="6"/>
        <v>0.24594050017778829</v>
      </c>
      <c r="P13" s="104">
        <f t="shared" si="7"/>
        <v>7968.7077377608557</v>
      </c>
      <c r="Q13" s="30"/>
      <c r="R13" s="30"/>
      <c r="T13" s="30"/>
      <c r="V13" s="30"/>
      <c r="W13" s="30"/>
    </row>
    <row r="14" spans="1:23" x14ac:dyDescent="0.25">
      <c r="A14" s="45">
        <v>11</v>
      </c>
      <c r="B14" s="92">
        <v>2589</v>
      </c>
      <c r="C14" s="93">
        <v>1413</v>
      </c>
      <c r="D14" s="94">
        <v>0.54594594594594592</v>
      </c>
      <c r="E14" s="94">
        <v>2.5560051317477548E-2</v>
      </c>
      <c r="F14" s="95">
        <v>2.9419719950897781E-2</v>
      </c>
      <c r="G14" s="111">
        <v>763</v>
      </c>
      <c r="H14" s="112">
        <v>478</v>
      </c>
      <c r="I14" s="113">
        <f t="shared" si="0"/>
        <v>0.62647444298820443</v>
      </c>
      <c r="J14" s="113">
        <f t="shared" si="1"/>
        <v>2.529840848806366E-2</v>
      </c>
      <c r="K14" s="114">
        <f t="shared" si="2"/>
        <v>3.4101448241421133E-2</v>
      </c>
      <c r="L14" s="67">
        <f t="shared" si="3"/>
        <v>2847.9</v>
      </c>
      <c r="M14" s="101">
        <f t="shared" si="5"/>
        <v>0.26791671055865723</v>
      </c>
      <c r="N14" s="57">
        <f t="shared" si="4"/>
        <v>1554.3000000000002</v>
      </c>
      <c r="O14" s="101">
        <f t="shared" si="6"/>
        <v>0.30753393810718649</v>
      </c>
      <c r="P14" s="104">
        <f t="shared" si="7"/>
        <v>7354.9299877244457</v>
      </c>
      <c r="Q14" s="30"/>
      <c r="R14" s="30"/>
      <c r="T14" s="30"/>
      <c r="V14" s="30"/>
      <c r="W14" s="30"/>
    </row>
    <row r="15" spans="1:23" x14ac:dyDescent="0.25">
      <c r="A15" s="45">
        <v>12</v>
      </c>
      <c r="B15" s="92">
        <v>7865</v>
      </c>
      <c r="C15" s="93">
        <v>2679</v>
      </c>
      <c r="D15" s="94">
        <v>0.3389441469013007</v>
      </c>
      <c r="E15" s="94">
        <v>7.7390703641567152E-2</v>
      </c>
      <c r="F15" s="95">
        <v>5.5302415579551838E-2</v>
      </c>
      <c r="G15" s="111">
        <v>1893</v>
      </c>
      <c r="H15" s="112">
        <v>1000</v>
      </c>
      <c r="I15" s="113">
        <f t="shared" si="0"/>
        <v>0.52826201796090866</v>
      </c>
      <c r="J15" s="113">
        <f t="shared" si="1"/>
        <v>6.2765251989389925E-2</v>
      </c>
      <c r="K15" s="114">
        <f t="shared" si="2"/>
        <v>7.1341941927659275E-2</v>
      </c>
      <c r="L15" s="67">
        <f t="shared" si="3"/>
        <v>8651.5</v>
      </c>
      <c r="M15" s="101">
        <f t="shared" si="5"/>
        <v>0.21880598740102872</v>
      </c>
      <c r="N15" s="57">
        <f t="shared" si="4"/>
        <v>2946.9</v>
      </c>
      <c r="O15" s="101">
        <f t="shared" si="6"/>
        <v>0.33933964505073128</v>
      </c>
      <c r="P15" s="104">
        <f t="shared" si="7"/>
        <v>13825.60389488796</v>
      </c>
      <c r="Q15" s="30"/>
      <c r="R15" s="30"/>
      <c r="T15" s="30"/>
      <c r="V15" s="30"/>
      <c r="W15" s="30"/>
    </row>
    <row r="16" spans="1:23" x14ac:dyDescent="0.25">
      <c r="A16" s="45">
        <v>13</v>
      </c>
      <c r="B16" s="92">
        <v>4483</v>
      </c>
      <c r="C16" s="93">
        <v>2577</v>
      </c>
      <c r="D16" s="94">
        <v>0.57496653279785814</v>
      </c>
      <c r="E16" s="94">
        <v>4.4231718148623311E-2</v>
      </c>
      <c r="F16" s="95">
        <v>5.3617127520129829E-2</v>
      </c>
      <c r="G16" s="111">
        <v>1021</v>
      </c>
      <c r="H16" s="112">
        <v>559</v>
      </c>
      <c r="I16" s="113">
        <f t="shared" si="0"/>
        <v>0.54750244857982366</v>
      </c>
      <c r="J16" s="113">
        <f t="shared" si="1"/>
        <v>3.3852785145888596E-2</v>
      </c>
      <c r="K16" s="114">
        <f t="shared" si="2"/>
        <v>3.9880145537561536E-2</v>
      </c>
      <c r="L16" s="67">
        <f t="shared" si="3"/>
        <v>4931.3</v>
      </c>
      <c r="M16" s="101">
        <f t="shared" si="5"/>
        <v>0.20704479549003305</v>
      </c>
      <c r="N16" s="57">
        <f t="shared" si="4"/>
        <v>2834.7000000000003</v>
      </c>
      <c r="O16" s="101">
        <f t="shared" si="6"/>
        <v>0.19719899813031361</v>
      </c>
      <c r="P16" s="104">
        <f t="shared" si="7"/>
        <v>13404.281880032457</v>
      </c>
      <c r="Q16" s="30"/>
      <c r="R16" s="30"/>
      <c r="T16" s="30"/>
      <c r="V16" s="30"/>
      <c r="W16" s="30"/>
    </row>
    <row r="17" spans="1:23" x14ac:dyDescent="0.25">
      <c r="A17" s="45">
        <v>14</v>
      </c>
      <c r="B17" s="92">
        <v>5374</v>
      </c>
      <c r="C17" s="93">
        <v>3024</v>
      </c>
      <c r="D17" s="94">
        <v>0.56294227188081936</v>
      </c>
      <c r="E17" s="94">
        <v>5.2995164314615616E-2</v>
      </c>
      <c r="F17" s="95">
        <v>6.2896614859663358E-2</v>
      </c>
      <c r="G17" s="111">
        <v>1354</v>
      </c>
      <c r="H17" s="112">
        <v>483</v>
      </c>
      <c r="I17" s="113">
        <f t="shared" si="0"/>
        <v>0.35672082717872972</v>
      </c>
      <c r="J17" s="113">
        <f t="shared" si="1"/>
        <v>4.4893899204244032E-2</v>
      </c>
      <c r="K17" s="114">
        <f t="shared" si="2"/>
        <v>3.4458157951059429E-2</v>
      </c>
      <c r="L17" s="67">
        <f t="shared" si="3"/>
        <v>5911.4000000000005</v>
      </c>
      <c r="M17" s="101">
        <f t="shared" si="5"/>
        <v>0.22904895625401764</v>
      </c>
      <c r="N17" s="57">
        <f t="shared" si="4"/>
        <v>3326.4</v>
      </c>
      <c r="O17" s="101">
        <f t="shared" si="6"/>
        <v>0.14520202020202019</v>
      </c>
      <c r="P17" s="104">
        <f t="shared" si="7"/>
        <v>15724.153714915839</v>
      </c>
      <c r="Q17" s="30"/>
      <c r="R17" s="30"/>
      <c r="T17" s="30"/>
      <c r="V17" s="30"/>
      <c r="W17" s="30"/>
    </row>
    <row r="18" spans="1:23" x14ac:dyDescent="0.25">
      <c r="A18" s="45">
        <v>15</v>
      </c>
      <c r="B18" s="92">
        <v>7791</v>
      </c>
      <c r="C18" s="93">
        <v>2171</v>
      </c>
      <c r="D18" s="94">
        <v>0.27913244353182753</v>
      </c>
      <c r="E18" s="94">
        <v>7.6897266357445967E-2</v>
      </c>
      <c r="F18" s="95">
        <v>4.5253105299294674E-2</v>
      </c>
      <c r="G18" s="111">
        <v>1611</v>
      </c>
      <c r="H18" s="112">
        <v>519</v>
      </c>
      <c r="I18" s="113">
        <f t="shared" si="0"/>
        <v>0.32216014897579143</v>
      </c>
      <c r="J18" s="113">
        <f t="shared" si="1"/>
        <v>5.3415119363395228E-2</v>
      </c>
      <c r="K18" s="114">
        <f t="shared" si="2"/>
        <v>3.7026467860455159E-2</v>
      </c>
      <c r="L18" s="67">
        <f t="shared" si="3"/>
        <v>8570.1</v>
      </c>
      <c r="M18" s="101">
        <f t="shared" si="5"/>
        <v>0.18797913676619876</v>
      </c>
      <c r="N18" s="57">
        <f t="shared" si="4"/>
        <v>2388.1000000000004</v>
      </c>
      <c r="O18" s="101">
        <f t="shared" si="6"/>
        <v>0.21732758259704363</v>
      </c>
      <c r="P18" s="104">
        <f t="shared" si="7"/>
        <v>11313.276324823668</v>
      </c>
      <c r="Q18" s="30"/>
      <c r="R18" s="30"/>
      <c r="T18" s="30"/>
      <c r="V18" s="30"/>
      <c r="W18" s="30"/>
    </row>
    <row r="19" spans="1:23" x14ac:dyDescent="0.25">
      <c r="A19" s="45">
        <v>16</v>
      </c>
      <c r="B19" s="92">
        <v>3707</v>
      </c>
      <c r="C19" s="93">
        <v>2747</v>
      </c>
      <c r="D19" s="94">
        <v>0.74062078272604592</v>
      </c>
      <c r="E19" s="94">
        <v>3.6563702753380042E-2</v>
      </c>
      <c r="F19" s="95">
        <v>5.7091733766098662E-2</v>
      </c>
      <c r="G19" s="111">
        <v>831</v>
      </c>
      <c r="H19" s="112">
        <v>529</v>
      </c>
      <c r="I19" s="113">
        <f t="shared" si="0"/>
        <v>0.63658243080625754</v>
      </c>
      <c r="J19" s="113">
        <f t="shared" si="1"/>
        <v>2.7553050397877983E-2</v>
      </c>
      <c r="K19" s="114">
        <f t="shared" si="2"/>
        <v>3.7739887279731751E-2</v>
      </c>
      <c r="L19" s="67">
        <f t="shared" si="3"/>
        <v>4077.7000000000003</v>
      </c>
      <c r="M19" s="101">
        <f t="shared" si="5"/>
        <v>0.20379135296858522</v>
      </c>
      <c r="N19" s="57">
        <f t="shared" si="4"/>
        <v>3021.7000000000003</v>
      </c>
      <c r="O19" s="101">
        <f t="shared" si="6"/>
        <v>0.17506701525631266</v>
      </c>
      <c r="P19" s="104">
        <f t="shared" si="7"/>
        <v>14272.933441524665</v>
      </c>
      <c r="Q19" s="30"/>
      <c r="R19" s="30"/>
      <c r="T19" s="30"/>
      <c r="V19" s="30"/>
      <c r="W19" s="30"/>
    </row>
    <row r="20" spans="1:23" x14ac:dyDescent="0.25">
      <c r="A20" s="45">
        <v>17</v>
      </c>
      <c r="B20" s="92">
        <v>3007</v>
      </c>
      <c r="C20" s="93">
        <v>1079</v>
      </c>
      <c r="D20" s="94">
        <v>0.3592814371257485</v>
      </c>
      <c r="E20" s="94">
        <v>2.9665449521365836E-2</v>
      </c>
      <c r="F20" s="95">
        <v>2.2470507458960114E-2</v>
      </c>
      <c r="G20" s="111">
        <v>687</v>
      </c>
      <c r="H20" s="112">
        <v>318</v>
      </c>
      <c r="I20" s="113">
        <f t="shared" si="0"/>
        <v>0.46288209606986902</v>
      </c>
      <c r="J20" s="113">
        <f t="shared" si="1"/>
        <v>2.2778514588859416E-2</v>
      </c>
      <c r="K20" s="114">
        <f t="shared" si="2"/>
        <v>2.268673753299565E-2</v>
      </c>
      <c r="L20" s="67">
        <f t="shared" si="3"/>
        <v>3307.7000000000003</v>
      </c>
      <c r="M20" s="101">
        <f t="shared" si="5"/>
        <v>0.20769719140188045</v>
      </c>
      <c r="N20" s="57">
        <f t="shared" si="4"/>
        <v>1186.9000000000001</v>
      </c>
      <c r="O20" s="101">
        <f t="shared" si="6"/>
        <v>0.26792484623809926</v>
      </c>
      <c r="P20" s="104">
        <f t="shared" si="7"/>
        <v>5617.6268647400284</v>
      </c>
      <c r="Q20" s="30"/>
      <c r="R20" s="30"/>
      <c r="T20" s="30"/>
      <c r="V20" s="30"/>
      <c r="W20" s="30"/>
    </row>
    <row r="21" spans="1:23" x14ac:dyDescent="0.25">
      <c r="A21" s="45">
        <v>18</v>
      </c>
      <c r="B21" s="92">
        <v>2915</v>
      </c>
      <c r="C21" s="93">
        <v>1518</v>
      </c>
      <c r="D21" s="94">
        <v>0.52091906721536352</v>
      </c>
      <c r="E21" s="94">
        <v>2.8777262409947695E-2</v>
      </c>
      <c r="F21" s="95">
        <v>3.1604352620518902E-2</v>
      </c>
      <c r="G21" s="111">
        <v>590</v>
      </c>
      <c r="H21" s="112">
        <v>90</v>
      </c>
      <c r="I21" s="113">
        <f t="shared" si="0"/>
        <v>0.15254237288135594</v>
      </c>
      <c r="J21" s="113">
        <f t="shared" si="1"/>
        <v>1.9562334217506631E-2</v>
      </c>
      <c r="K21" s="114">
        <f t="shared" si="2"/>
        <v>6.420774773489334E-3</v>
      </c>
      <c r="L21" s="67">
        <f t="shared" si="3"/>
        <v>3206.5000000000005</v>
      </c>
      <c r="M21" s="101">
        <f t="shared" si="5"/>
        <v>0.18400124746608448</v>
      </c>
      <c r="N21" s="57">
        <f t="shared" si="4"/>
        <v>1669.8000000000002</v>
      </c>
      <c r="O21" s="101">
        <f t="shared" si="6"/>
        <v>5.389867049946101E-2</v>
      </c>
      <c r="P21" s="104">
        <f t="shared" si="7"/>
        <v>7901.0881551297252</v>
      </c>
      <c r="Q21" s="30"/>
      <c r="R21" s="30"/>
      <c r="T21" s="30"/>
      <c r="V21" s="30"/>
      <c r="W21" s="30"/>
    </row>
    <row r="22" spans="1:23" x14ac:dyDescent="0.25">
      <c r="A22" s="45">
        <v>19</v>
      </c>
      <c r="B22" s="92">
        <v>1377</v>
      </c>
      <c r="C22" s="93">
        <v>698</v>
      </c>
      <c r="D22" s="94">
        <v>0.50762527233115473</v>
      </c>
      <c r="E22" s="94">
        <v>1.3589262804697523E-2</v>
      </c>
      <c r="F22" s="95">
        <v>1.4543411772049186E-2</v>
      </c>
      <c r="G22" s="111">
        <v>635</v>
      </c>
      <c r="H22" s="112">
        <v>346</v>
      </c>
      <c r="I22" s="113">
        <f t="shared" si="0"/>
        <v>0.54488188976377949</v>
      </c>
      <c r="J22" s="113">
        <f t="shared" si="1"/>
        <v>2.1054376657824933E-2</v>
      </c>
      <c r="K22" s="114">
        <f t="shared" si="2"/>
        <v>2.4684311906970107E-2</v>
      </c>
      <c r="L22" s="67">
        <f t="shared" si="3"/>
        <v>1514.7</v>
      </c>
      <c r="M22" s="101">
        <f t="shared" si="5"/>
        <v>0.41922492902885061</v>
      </c>
      <c r="N22" s="57">
        <f t="shared" si="4"/>
        <v>767.80000000000007</v>
      </c>
      <c r="O22" s="101">
        <f t="shared" si="6"/>
        <v>0.45063818702787178</v>
      </c>
      <c r="P22" s="104">
        <f t="shared" si="7"/>
        <v>3635.8529430122967</v>
      </c>
      <c r="Q22" s="30"/>
      <c r="R22" s="30"/>
      <c r="T22" s="30"/>
      <c r="V22" s="30"/>
      <c r="W22" s="30"/>
    </row>
    <row r="23" spans="1:23" x14ac:dyDescent="0.25">
      <c r="A23" s="45">
        <v>20</v>
      </c>
      <c r="B23" s="92">
        <v>2708</v>
      </c>
      <c r="C23" s="93">
        <v>1988</v>
      </c>
      <c r="D23" s="94">
        <v>0.73365349094939047</v>
      </c>
      <c r="E23" s="94">
        <v>2.6714694562321128E-2</v>
      </c>
      <c r="F23" s="95">
        <v>4.1320766493976653E-2</v>
      </c>
      <c r="G23" s="111">
        <v>813</v>
      </c>
      <c r="H23" s="112">
        <v>705</v>
      </c>
      <c r="I23" s="113">
        <f t="shared" si="0"/>
        <v>0.86715867158671589</v>
      </c>
      <c r="J23" s="113">
        <f t="shared" si="1"/>
        <v>2.6956233421750662E-2</v>
      </c>
      <c r="K23" s="114">
        <f t="shared" si="2"/>
        <v>5.0296069058999783E-2</v>
      </c>
      <c r="L23" s="67">
        <f t="shared" si="3"/>
        <v>2978.8</v>
      </c>
      <c r="M23" s="101">
        <f t="shared" si="5"/>
        <v>0.27292869611924264</v>
      </c>
      <c r="N23" s="57">
        <f t="shared" si="4"/>
        <v>2186.8000000000002</v>
      </c>
      <c r="O23" s="101">
        <f t="shared" si="6"/>
        <v>0.32238887872690686</v>
      </c>
      <c r="P23" s="104">
        <f t="shared" si="7"/>
        <v>10330.191623494164</v>
      </c>
      <c r="Q23" s="30"/>
      <c r="R23" s="30"/>
      <c r="T23" s="30"/>
      <c r="V23" s="30"/>
      <c r="W23" s="30"/>
    </row>
    <row r="24" spans="1:23" x14ac:dyDescent="0.25">
      <c r="A24" s="45">
        <v>21</v>
      </c>
      <c r="B24" s="92">
        <v>4316</v>
      </c>
      <c r="C24" s="93">
        <v>1044</v>
      </c>
      <c r="D24" s="94">
        <v>0.24205889172269882</v>
      </c>
      <c r="E24" s="94">
        <v>4.2563900128293697E-2</v>
      </c>
      <c r="F24" s="95">
        <v>2.1721490543661445E-2</v>
      </c>
      <c r="G24" s="111">
        <v>986</v>
      </c>
      <c r="H24" s="112">
        <v>286</v>
      </c>
      <c r="I24" s="113">
        <f t="shared" si="0"/>
        <v>0.29006085192697767</v>
      </c>
      <c r="J24" s="113">
        <f t="shared" si="1"/>
        <v>3.2692307692307694E-2</v>
      </c>
      <c r="K24" s="114">
        <f t="shared" si="2"/>
        <v>2.0403795391310552E-2</v>
      </c>
      <c r="L24" s="67">
        <f t="shared" si="3"/>
        <v>4747.6000000000004</v>
      </c>
      <c r="M24" s="101">
        <f t="shared" si="5"/>
        <v>0.20768388238267754</v>
      </c>
      <c r="N24" s="57">
        <f t="shared" si="4"/>
        <v>1148.4000000000001</v>
      </c>
      <c r="O24" s="101">
        <f t="shared" si="6"/>
        <v>0.24904214559386972</v>
      </c>
      <c r="P24" s="104">
        <f t="shared" si="7"/>
        <v>5430.3726359153616</v>
      </c>
      <c r="Q24" s="30"/>
      <c r="R24" s="30"/>
      <c r="T24" s="30"/>
      <c r="V24" s="30"/>
      <c r="W24" s="30"/>
    </row>
    <row r="25" spans="1:23" x14ac:dyDescent="0.25">
      <c r="A25" s="45">
        <v>22</v>
      </c>
      <c r="B25" s="92">
        <v>11322</v>
      </c>
      <c r="C25" s="93">
        <v>4612</v>
      </c>
      <c r="D25" s="94">
        <v>0.40754483611626469</v>
      </c>
      <c r="E25" s="94">
        <v>0.11170433237935458</v>
      </c>
      <c r="F25" s="95">
        <v>9.5978195285354645E-2</v>
      </c>
      <c r="G25" s="111">
        <v>2443</v>
      </c>
      <c r="H25" s="112">
        <v>794</v>
      </c>
      <c r="I25" s="113">
        <f t="shared" si="0"/>
        <v>0.32501023331968892</v>
      </c>
      <c r="J25" s="113">
        <f t="shared" si="1"/>
        <v>8.1001326259946951E-2</v>
      </c>
      <c r="K25" s="114">
        <f t="shared" si="2"/>
        <v>5.6645501890561459E-2</v>
      </c>
      <c r="L25" s="67">
        <f t="shared" si="3"/>
        <v>12454.2</v>
      </c>
      <c r="M25" s="101">
        <f t="shared" si="5"/>
        <v>0.19615872557049027</v>
      </c>
      <c r="N25" s="57">
        <f t="shared" si="4"/>
        <v>5073.2000000000007</v>
      </c>
      <c r="O25" s="101">
        <f t="shared" si="6"/>
        <v>0.15650871244973585</v>
      </c>
      <c r="P25" s="104">
        <f t="shared" si="7"/>
        <v>23994.54882133866</v>
      </c>
      <c r="Q25" s="30"/>
      <c r="R25" s="30"/>
      <c r="T25" s="30"/>
      <c r="V25" s="30"/>
      <c r="W25" s="30"/>
    </row>
    <row r="26" spans="1:23" x14ac:dyDescent="0.25">
      <c r="A26" s="45">
        <v>23</v>
      </c>
      <c r="B26" s="92">
        <v>16747</v>
      </c>
      <c r="C26" s="93">
        <v>8157</v>
      </c>
      <c r="D26" s="94">
        <v>0.4855680533238112</v>
      </c>
      <c r="E26" s="94">
        <v>0.1658245337017665</v>
      </c>
      <c r="F26" s="95">
        <v>0.16975636144227368</v>
      </c>
      <c r="G26" s="111">
        <v>4590</v>
      </c>
      <c r="H26" s="112">
        <v>2703</v>
      </c>
      <c r="I26" s="113">
        <f t="shared" si="0"/>
        <v>0.58888888888888891</v>
      </c>
      <c r="J26" s="113">
        <f t="shared" si="1"/>
        <v>0.15218832891246684</v>
      </c>
      <c r="K26" s="114">
        <f t="shared" si="2"/>
        <v>0.192837269030463</v>
      </c>
      <c r="L26" s="67">
        <f t="shared" si="3"/>
        <v>18421.7</v>
      </c>
      <c r="M26" s="101">
        <f t="shared" si="5"/>
        <v>0.24916267228323119</v>
      </c>
      <c r="N26" s="57">
        <f t="shared" si="4"/>
        <v>8972.7000000000007</v>
      </c>
      <c r="O26" s="101">
        <f t="shared" si="6"/>
        <v>0.30124711625263295</v>
      </c>
      <c r="P26" s="104">
        <f t="shared" si="7"/>
        <v>42439.090360568422</v>
      </c>
      <c r="Q26" s="30"/>
      <c r="R26" s="30"/>
      <c r="T26" s="30"/>
      <c r="V26" s="30"/>
      <c r="W26" s="30"/>
    </row>
    <row r="27" spans="1:23" ht="15.75" thickBot="1" x14ac:dyDescent="0.3">
      <c r="A27" s="46">
        <v>24</v>
      </c>
      <c r="B27" s="96">
        <v>4228</v>
      </c>
      <c r="C27" s="97">
        <v>2313</v>
      </c>
      <c r="D27" s="98">
        <v>0.54706717123935666</v>
      </c>
      <c r="E27" s="98">
        <v>4.1725056745287675E-2</v>
      </c>
      <c r="F27" s="99">
        <v>4.812433680793958E-2</v>
      </c>
      <c r="G27" s="115">
        <v>1748</v>
      </c>
      <c r="H27" s="116">
        <v>815</v>
      </c>
      <c r="I27" s="117">
        <f t="shared" si="0"/>
        <v>0.46624713958810071</v>
      </c>
      <c r="J27" s="117">
        <f t="shared" si="1"/>
        <v>5.7957559681697614E-2</v>
      </c>
      <c r="K27" s="118">
        <f t="shared" si="2"/>
        <v>5.8143682671042307E-2</v>
      </c>
      <c r="L27" s="83">
        <f t="shared" si="3"/>
        <v>4650.8</v>
      </c>
      <c r="M27" s="102">
        <f t="shared" si="5"/>
        <v>0.37584931624666723</v>
      </c>
      <c r="N27" s="58">
        <f t="shared" si="4"/>
        <v>2544.3000000000002</v>
      </c>
      <c r="O27" s="102">
        <f t="shared" si="6"/>
        <v>0.32032386117989231</v>
      </c>
      <c r="P27" s="105">
        <f t="shared" si="7"/>
        <v>12031.084201984895</v>
      </c>
      <c r="Q27" s="30"/>
      <c r="R27" s="30"/>
      <c r="V27" s="30"/>
      <c r="W27" s="30"/>
    </row>
    <row r="28" spans="1:23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5">
        <f>SUM(F4:F27)</f>
        <v>0.99999999999999989</v>
      </c>
      <c r="G28" s="32">
        <f>SUM(G4:G27)</f>
        <v>30160</v>
      </c>
      <c r="H28" s="33">
        <f>SUM(H4:H27)</f>
        <v>14017</v>
      </c>
      <c r="I28" s="62">
        <f t="shared" si="0"/>
        <v>0.4647546419098143</v>
      </c>
      <c r="J28" s="62">
        <f>SUM(J4:J27)</f>
        <v>1</v>
      </c>
      <c r="K28" s="34">
        <f>SUM(K4:K27)</f>
        <v>1</v>
      </c>
      <c r="L28" s="106">
        <f>SUM(L4:L27)</f>
        <v>111432.20000000001</v>
      </c>
      <c r="M28" s="63">
        <f t="shared" si="5"/>
        <v>0.27065785293658384</v>
      </c>
      <c r="N28" s="59">
        <f>SUM(N4:N27)</f>
        <v>52874.800000000017</v>
      </c>
      <c r="O28" s="63">
        <f t="shared" si="6"/>
        <v>0.2650979294484328</v>
      </c>
      <c r="P28" s="60">
        <f>SUM(P4:P27)</f>
        <v>249999.99999999997</v>
      </c>
      <c r="Q28" s="42"/>
      <c r="R28" s="42"/>
      <c r="S28" s="30"/>
    </row>
    <row r="29" spans="1:23" x14ac:dyDescent="0.25">
      <c r="G29" s="30"/>
      <c r="H29" s="30"/>
      <c r="N29" s="43"/>
      <c r="O29" s="43"/>
    </row>
    <row r="30" spans="1:23" x14ac:dyDescent="0.25">
      <c r="G30" s="30"/>
      <c r="H30" s="30"/>
    </row>
  </sheetData>
  <mergeCells count="4">
    <mergeCell ref="B1:P1"/>
    <mergeCell ref="B2:F2"/>
    <mergeCell ref="G2:K2"/>
    <mergeCell ref="L2:P2"/>
  </mergeCells>
  <conditionalFormatting sqref="O4:O28">
    <cfRule type="cellIs" dxfId="11" priority="4" operator="greaterThan">
      <formula>100</formula>
    </cfRule>
  </conditionalFormatting>
  <conditionalFormatting sqref="O4:O28">
    <cfRule type="cellIs" dxfId="9" priority="3" operator="greaterThan">
      <formula>100</formula>
    </cfRule>
  </conditionalFormatting>
  <conditionalFormatting sqref="M4:M28">
    <cfRule type="cellIs" dxfId="7" priority="2" operator="greaterThan">
      <formula>100</formula>
    </cfRule>
  </conditionalFormatting>
  <conditionalFormatting sqref="M4:M28">
    <cfRule type="cellIs" dxfId="5" priority="1" operator="greaterThan">
      <formula>100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V30"/>
  <sheetViews>
    <sheetView workbookViewId="0">
      <selection activeCell="M4" sqref="M4:M28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2" ht="36.75" customHeight="1" thickBot="1" x14ac:dyDescent="0.3">
      <c r="B1" s="141" t="s">
        <v>37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2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2" s="6" customFormat="1" ht="62.25" customHeight="1" thickBot="1" x14ac:dyDescent="0.3">
      <c r="A3" s="7" t="s">
        <v>0</v>
      </c>
      <c r="B3" s="15" t="s">
        <v>4</v>
      </c>
      <c r="C3" s="84" t="s">
        <v>5</v>
      </c>
      <c r="D3" s="84" t="s">
        <v>7</v>
      </c>
      <c r="E3" s="84" t="s">
        <v>8</v>
      </c>
      <c r="F3" s="64" t="s">
        <v>9</v>
      </c>
      <c r="G3" s="15" t="s">
        <v>4</v>
      </c>
      <c r="H3" s="84" t="s">
        <v>5</v>
      </c>
      <c r="I3" s="84" t="s">
        <v>7</v>
      </c>
      <c r="J3" s="84" t="s">
        <v>8</v>
      </c>
      <c r="K3" s="16" t="s">
        <v>9</v>
      </c>
      <c r="L3" s="82" t="s">
        <v>4</v>
      </c>
      <c r="M3" s="80" t="s">
        <v>30</v>
      </c>
      <c r="N3" s="16" t="s">
        <v>5</v>
      </c>
      <c r="O3" s="80" t="s">
        <v>31</v>
      </c>
      <c r="P3" s="87" t="s">
        <v>16</v>
      </c>
      <c r="Q3" s="41"/>
      <c r="R3" s="41"/>
      <c r="S3" s="30"/>
      <c r="T3" s="30"/>
      <c r="U3" s="29"/>
      <c r="V3" s="29"/>
    </row>
    <row r="4" spans="1:22" x14ac:dyDescent="0.25">
      <c r="A4" s="44">
        <v>1</v>
      </c>
      <c r="B4" s="88">
        <v>3273</v>
      </c>
      <c r="C4" s="89">
        <v>2931</v>
      </c>
      <c r="D4" s="90">
        <v>0.89780353874313601</v>
      </c>
      <c r="E4" s="90">
        <v>3.2349748346985098E-2</v>
      </c>
      <c r="F4" s="91">
        <v>6.1232132825666315E-2</v>
      </c>
      <c r="G4" s="107">
        <v>984</v>
      </c>
      <c r="H4" s="108">
        <v>430</v>
      </c>
      <c r="I4" s="109">
        <f t="shared" ref="I4:I28" si="0">H4/G4</f>
        <v>0.43699186991869921</v>
      </c>
      <c r="J4" s="109">
        <f t="shared" ref="J4:J27" si="1">G4/$G$28</f>
        <v>3.2625994694960213E-2</v>
      </c>
      <c r="K4" s="110">
        <f t="shared" ref="K4:K27" si="2">H4/$H$28</f>
        <v>3.0677035028893487E-2</v>
      </c>
      <c r="L4" s="47">
        <f t="shared" ref="L4:L27" si="3">B4*1.25</f>
        <v>4091.25</v>
      </c>
      <c r="M4" s="100">
        <f>G4/L4</f>
        <v>0.24051329055912007</v>
      </c>
      <c r="N4" s="86">
        <f t="shared" ref="N4:N27" si="4">C4*1.25</f>
        <v>3663.75</v>
      </c>
      <c r="O4" s="100">
        <f>H4/N4</f>
        <v>0.11736608665984306</v>
      </c>
      <c r="P4" s="103">
        <f>F4*$R$2</f>
        <v>15308.03320641658</v>
      </c>
      <c r="Q4" s="30"/>
      <c r="R4" s="30"/>
      <c r="T4" s="30"/>
    </row>
    <row r="5" spans="1:22" x14ac:dyDescent="0.25">
      <c r="A5" s="45">
        <v>2</v>
      </c>
      <c r="B5" s="92">
        <v>2656</v>
      </c>
      <c r="C5" s="93">
        <v>1053</v>
      </c>
      <c r="D5" s="94">
        <v>0.39698681732580038</v>
      </c>
      <c r="E5" s="94">
        <v>2.6201519786835093E-2</v>
      </c>
      <c r="F5" s="95">
        <v>2.1929550797911077E-2</v>
      </c>
      <c r="G5" s="111">
        <v>1522</v>
      </c>
      <c r="H5" s="112">
        <v>480</v>
      </c>
      <c r="I5" s="113">
        <f t="shared" si="0"/>
        <v>0.31537450722733246</v>
      </c>
      <c r="J5" s="113">
        <f t="shared" si="1"/>
        <v>5.0464190981432358E-2</v>
      </c>
      <c r="K5" s="114">
        <f t="shared" si="2"/>
        <v>3.4244132125276452E-2</v>
      </c>
      <c r="L5" s="67">
        <f t="shared" si="3"/>
        <v>3320</v>
      </c>
      <c r="M5" s="101">
        <f t="shared" ref="M5:M28" si="5">G5/L5</f>
        <v>0.45843373493975903</v>
      </c>
      <c r="N5" s="57">
        <f t="shared" si="4"/>
        <v>1316.25</v>
      </c>
      <c r="O5" s="101">
        <f t="shared" ref="O5:O28" si="6">H5/N5</f>
        <v>0.36467236467236469</v>
      </c>
      <c r="P5" s="104">
        <f t="shared" ref="P5:P27" si="7">F5*$R$2</f>
        <v>5482.3876994777693</v>
      </c>
      <c r="Q5" s="30"/>
      <c r="R5" s="30"/>
      <c r="T5" s="30"/>
    </row>
    <row r="6" spans="1:22" x14ac:dyDescent="0.25">
      <c r="A6" s="45">
        <v>3</v>
      </c>
      <c r="B6" s="92">
        <v>800</v>
      </c>
      <c r="C6" s="93">
        <v>575</v>
      </c>
      <c r="D6" s="94">
        <v>0.71695760598503744</v>
      </c>
      <c r="E6" s="94">
        <v>7.9147340373038593E-3</v>
      </c>
      <c r="F6" s="95">
        <v>1.1963464619353764E-2</v>
      </c>
      <c r="G6" s="111">
        <v>295</v>
      </c>
      <c r="H6" s="112">
        <v>177</v>
      </c>
      <c r="I6" s="113">
        <f t="shared" si="0"/>
        <v>0.6</v>
      </c>
      <c r="J6" s="113">
        <f t="shared" si="1"/>
        <v>9.7811671087533157E-3</v>
      </c>
      <c r="K6" s="114">
        <f t="shared" si="2"/>
        <v>1.2627523721195692E-2</v>
      </c>
      <c r="L6" s="67">
        <f t="shared" si="3"/>
        <v>1000</v>
      </c>
      <c r="M6" s="101">
        <f t="shared" si="5"/>
        <v>0.29499999999999998</v>
      </c>
      <c r="N6" s="57">
        <f t="shared" si="4"/>
        <v>718.75</v>
      </c>
      <c r="O6" s="101">
        <f t="shared" si="6"/>
        <v>0.24626086956521739</v>
      </c>
      <c r="P6" s="104">
        <f t="shared" si="7"/>
        <v>2990.8661548384412</v>
      </c>
      <c r="Q6" s="30"/>
      <c r="R6" s="30"/>
      <c r="T6" s="30"/>
    </row>
    <row r="7" spans="1:22" x14ac:dyDescent="0.25">
      <c r="A7" s="45">
        <v>4</v>
      </c>
      <c r="B7" s="92">
        <v>2235</v>
      </c>
      <c r="C7" s="93">
        <v>744</v>
      </c>
      <c r="D7" s="94">
        <v>0.33214126061689764</v>
      </c>
      <c r="E7" s="94">
        <v>2.2076384091581958E-2</v>
      </c>
      <c r="F7" s="95">
        <v>1.5458876890747561E-2</v>
      </c>
      <c r="G7" s="111">
        <v>1042</v>
      </c>
      <c r="H7" s="112">
        <v>629</v>
      </c>
      <c r="I7" s="113">
        <f t="shared" si="0"/>
        <v>0.60364683301343569</v>
      </c>
      <c r="J7" s="113">
        <f t="shared" si="1"/>
        <v>3.4549071618037136E-2</v>
      </c>
      <c r="K7" s="114">
        <f t="shared" si="2"/>
        <v>4.4874081472497683E-2</v>
      </c>
      <c r="L7" s="67">
        <f t="shared" si="3"/>
        <v>2793.75</v>
      </c>
      <c r="M7" s="101">
        <f t="shared" si="5"/>
        <v>0.37297539149888143</v>
      </c>
      <c r="N7" s="57">
        <f t="shared" si="4"/>
        <v>930</v>
      </c>
      <c r="O7" s="101">
        <f t="shared" si="6"/>
        <v>0.67634408602150542</v>
      </c>
      <c r="P7" s="104">
        <f t="shared" si="7"/>
        <v>3864.7192226868901</v>
      </c>
      <c r="Q7" s="30"/>
      <c r="R7" s="30"/>
      <c r="T7" s="30"/>
    </row>
    <row r="8" spans="1:22" x14ac:dyDescent="0.25">
      <c r="A8" s="45">
        <v>5</v>
      </c>
      <c r="B8" s="92">
        <v>2342</v>
      </c>
      <c r="C8" s="93">
        <v>1128</v>
      </c>
      <c r="D8" s="94">
        <v>0.48182984181274047</v>
      </c>
      <c r="E8" s="94">
        <v>2.3082996151189184E-2</v>
      </c>
      <c r="F8" s="95">
        <v>2.3448390653933379E-2</v>
      </c>
      <c r="G8" s="111">
        <v>560</v>
      </c>
      <c r="H8" s="112">
        <v>155</v>
      </c>
      <c r="I8" s="113">
        <f t="shared" si="0"/>
        <v>0.2767857142857143</v>
      </c>
      <c r="J8" s="113">
        <f t="shared" si="1"/>
        <v>1.8567639257294429E-2</v>
      </c>
      <c r="K8" s="114">
        <f t="shared" si="2"/>
        <v>1.1058000998787187E-2</v>
      </c>
      <c r="L8" s="67">
        <f t="shared" si="3"/>
        <v>2927.5</v>
      </c>
      <c r="M8" s="101">
        <f t="shared" si="5"/>
        <v>0.19128949615713065</v>
      </c>
      <c r="N8" s="57">
        <f t="shared" si="4"/>
        <v>1410</v>
      </c>
      <c r="O8" s="101">
        <f t="shared" si="6"/>
        <v>0.1099290780141844</v>
      </c>
      <c r="P8" s="104">
        <f t="shared" si="7"/>
        <v>5862.0976634833451</v>
      </c>
      <c r="Q8" s="30"/>
      <c r="R8" s="30"/>
      <c r="T8" s="30"/>
    </row>
    <row r="9" spans="1:22" x14ac:dyDescent="0.25">
      <c r="A9" s="45">
        <v>6</v>
      </c>
      <c r="B9" s="92">
        <v>643</v>
      </c>
      <c r="C9" s="93">
        <v>562</v>
      </c>
      <c r="D9" s="94">
        <v>0.87558320373250387</v>
      </c>
      <c r="E9" s="94">
        <v>6.3456034737984805E-3</v>
      </c>
      <c r="F9" s="95">
        <v>1.1713792314254208E-2</v>
      </c>
      <c r="G9" s="111">
        <v>302</v>
      </c>
      <c r="H9" s="112">
        <v>249</v>
      </c>
      <c r="I9" s="113">
        <f t="shared" si="0"/>
        <v>0.82450331125827814</v>
      </c>
      <c r="J9" s="113">
        <f t="shared" si="1"/>
        <v>1.0013262599469497E-2</v>
      </c>
      <c r="K9" s="114">
        <f t="shared" si="2"/>
        <v>1.7764143539987159E-2</v>
      </c>
      <c r="L9" s="67">
        <f t="shared" si="3"/>
        <v>803.75</v>
      </c>
      <c r="M9" s="101">
        <f t="shared" si="5"/>
        <v>0.37573872472783826</v>
      </c>
      <c r="N9" s="57">
        <f t="shared" si="4"/>
        <v>702.5</v>
      </c>
      <c r="O9" s="101">
        <f t="shared" si="6"/>
        <v>0.35444839857651245</v>
      </c>
      <c r="P9" s="104">
        <f t="shared" si="7"/>
        <v>2928.4480785635519</v>
      </c>
      <c r="Q9" s="30"/>
      <c r="R9" s="30"/>
      <c r="T9" s="30"/>
    </row>
    <row r="10" spans="1:22" x14ac:dyDescent="0.25">
      <c r="A10" s="45">
        <v>7</v>
      </c>
      <c r="B10" s="92">
        <v>457</v>
      </c>
      <c r="C10" s="93">
        <v>274</v>
      </c>
      <c r="D10" s="94">
        <v>0.59737417943107218</v>
      </c>
      <c r="E10" s="94">
        <v>4.51001677686766E-3</v>
      </c>
      <c r="F10" s="95">
        <v>5.6800449410149183E-3</v>
      </c>
      <c r="G10" s="111">
        <v>253</v>
      </c>
      <c r="H10" s="112">
        <v>196</v>
      </c>
      <c r="I10" s="113">
        <f t="shared" si="0"/>
        <v>0.77470355731225293</v>
      </c>
      <c r="J10" s="113">
        <f t="shared" si="1"/>
        <v>8.3885941644562326E-3</v>
      </c>
      <c r="K10" s="114">
        <f t="shared" si="2"/>
        <v>1.3983020617821217E-2</v>
      </c>
      <c r="L10" s="67">
        <f t="shared" si="3"/>
        <v>571.25</v>
      </c>
      <c r="M10" s="101">
        <f t="shared" si="5"/>
        <v>0.44288840262582058</v>
      </c>
      <c r="N10" s="57">
        <f t="shared" si="4"/>
        <v>342.5</v>
      </c>
      <c r="O10" s="101">
        <f t="shared" si="6"/>
        <v>0.57226277372262768</v>
      </c>
      <c r="P10" s="104">
        <f t="shared" si="7"/>
        <v>1420.0112352537296</v>
      </c>
      <c r="Q10" s="30"/>
      <c r="R10" s="30"/>
      <c r="T10" s="30"/>
    </row>
    <row r="11" spans="1:22" x14ac:dyDescent="0.25">
      <c r="A11" s="45">
        <v>8</v>
      </c>
      <c r="B11" s="92">
        <v>5504</v>
      </c>
      <c r="C11" s="93">
        <v>2337</v>
      </c>
      <c r="D11" s="94">
        <v>0.42480929894660369</v>
      </c>
      <c r="E11" s="94">
        <v>5.4337313727425243E-2</v>
      </c>
      <c r="F11" s="95">
        <v>4.8665293468988617E-2</v>
      </c>
      <c r="G11" s="111">
        <v>3685</v>
      </c>
      <c r="H11" s="112">
        <v>1370</v>
      </c>
      <c r="I11" s="113">
        <f t="shared" si="0"/>
        <v>0.37177747625508817</v>
      </c>
      <c r="J11" s="113">
        <f t="shared" si="1"/>
        <v>0.12218169761273209</v>
      </c>
      <c r="K11" s="114">
        <f t="shared" si="2"/>
        <v>9.7738460440893196E-2</v>
      </c>
      <c r="L11" s="67">
        <f t="shared" si="3"/>
        <v>6880</v>
      </c>
      <c r="M11" s="101">
        <f t="shared" si="5"/>
        <v>0.53561046511627908</v>
      </c>
      <c r="N11" s="57">
        <f t="shared" si="4"/>
        <v>2921.25</v>
      </c>
      <c r="O11" s="101">
        <f t="shared" si="6"/>
        <v>0.46897732135216091</v>
      </c>
      <c r="P11" s="104">
        <f t="shared" si="7"/>
        <v>12166.323367247154</v>
      </c>
      <c r="Q11" s="30"/>
      <c r="R11" s="30"/>
      <c r="T11" s="30"/>
    </row>
    <row r="12" spans="1:22" x14ac:dyDescent="0.25">
      <c r="A12" s="45">
        <v>9</v>
      </c>
      <c r="B12" s="92">
        <v>1842</v>
      </c>
      <c r="C12" s="93">
        <v>910</v>
      </c>
      <c r="D12" s="94">
        <v>0.49429657794676807</v>
      </c>
      <c r="E12" s="94">
        <v>1.816836080134215E-2</v>
      </c>
      <c r="F12" s="95">
        <v>1.8933483136716393E-2</v>
      </c>
      <c r="G12" s="111">
        <v>579</v>
      </c>
      <c r="H12" s="112">
        <v>291</v>
      </c>
      <c r="I12" s="113">
        <f t="shared" si="0"/>
        <v>0.50259067357512954</v>
      </c>
      <c r="J12" s="113">
        <f t="shared" si="1"/>
        <v>1.9197612732095491E-2</v>
      </c>
      <c r="K12" s="114">
        <f t="shared" si="2"/>
        <v>2.0760505100948849E-2</v>
      </c>
      <c r="L12" s="67">
        <f t="shared" si="3"/>
        <v>2302.5</v>
      </c>
      <c r="M12" s="101">
        <f t="shared" si="5"/>
        <v>0.2514657980456026</v>
      </c>
      <c r="N12" s="57">
        <f t="shared" si="4"/>
        <v>1137.5</v>
      </c>
      <c r="O12" s="101">
        <f t="shared" si="6"/>
        <v>0.25582417582417583</v>
      </c>
      <c r="P12" s="104">
        <f t="shared" si="7"/>
        <v>4733.3707841790983</v>
      </c>
      <c r="Q12" s="30"/>
      <c r="R12" s="30"/>
      <c r="T12" s="30"/>
    </row>
    <row r="13" spans="1:22" x14ac:dyDescent="0.25">
      <c r="A13" s="45">
        <v>10</v>
      </c>
      <c r="B13" s="92">
        <v>3121</v>
      </c>
      <c r="C13" s="93">
        <v>1534</v>
      </c>
      <c r="D13" s="94">
        <v>0.49071108263933377</v>
      </c>
      <c r="E13" s="94">
        <v>3.081022402052699E-2</v>
      </c>
      <c r="F13" s="95">
        <v>3.1874830951043424E-2</v>
      </c>
      <c r="G13" s="111">
        <v>973</v>
      </c>
      <c r="H13" s="112">
        <v>415</v>
      </c>
      <c r="I13" s="113">
        <f t="shared" si="0"/>
        <v>0.42651593011305239</v>
      </c>
      <c r="J13" s="113">
        <f t="shared" si="1"/>
        <v>3.2261273209549073E-2</v>
      </c>
      <c r="K13" s="114">
        <f t="shared" si="2"/>
        <v>2.9606905899978598E-2</v>
      </c>
      <c r="L13" s="67">
        <f t="shared" si="3"/>
        <v>3901.25</v>
      </c>
      <c r="M13" s="101">
        <f t="shared" si="5"/>
        <v>0.2494072412688241</v>
      </c>
      <c r="N13" s="57">
        <f t="shared" si="4"/>
        <v>1917.5</v>
      </c>
      <c r="O13" s="101">
        <f t="shared" si="6"/>
        <v>0.21642764015645372</v>
      </c>
      <c r="P13" s="104">
        <f t="shared" si="7"/>
        <v>7968.7077377608557</v>
      </c>
      <c r="Q13" s="30"/>
      <c r="R13" s="30"/>
      <c r="T13" s="30"/>
    </row>
    <row r="14" spans="1:22" x14ac:dyDescent="0.25">
      <c r="A14" s="45">
        <v>11</v>
      </c>
      <c r="B14" s="92">
        <v>2589</v>
      </c>
      <c r="C14" s="93">
        <v>1413</v>
      </c>
      <c r="D14" s="94">
        <v>0.54594594594594592</v>
      </c>
      <c r="E14" s="94">
        <v>2.5560051317477548E-2</v>
      </c>
      <c r="F14" s="95">
        <v>2.9419719950897781E-2</v>
      </c>
      <c r="G14" s="111">
        <v>763</v>
      </c>
      <c r="H14" s="112">
        <v>478</v>
      </c>
      <c r="I14" s="113">
        <f t="shared" si="0"/>
        <v>0.62647444298820443</v>
      </c>
      <c r="J14" s="113">
        <f t="shared" si="1"/>
        <v>2.529840848806366E-2</v>
      </c>
      <c r="K14" s="114">
        <f t="shared" si="2"/>
        <v>3.4101448241421133E-2</v>
      </c>
      <c r="L14" s="67">
        <f t="shared" si="3"/>
        <v>3236.25</v>
      </c>
      <c r="M14" s="101">
        <f t="shared" si="5"/>
        <v>0.23576670529161839</v>
      </c>
      <c r="N14" s="57">
        <f t="shared" si="4"/>
        <v>1766.25</v>
      </c>
      <c r="O14" s="101">
        <f t="shared" si="6"/>
        <v>0.27062986553432411</v>
      </c>
      <c r="P14" s="104">
        <f t="shared" si="7"/>
        <v>7354.9299877244457</v>
      </c>
      <c r="Q14" s="30"/>
      <c r="R14" s="30"/>
      <c r="T14" s="30"/>
    </row>
    <row r="15" spans="1:22" x14ac:dyDescent="0.25">
      <c r="A15" s="45">
        <v>12</v>
      </c>
      <c r="B15" s="92">
        <v>7865</v>
      </c>
      <c r="C15" s="93">
        <v>2679</v>
      </c>
      <c r="D15" s="94">
        <v>0.3389441469013007</v>
      </c>
      <c r="E15" s="94">
        <v>7.7390703641567152E-2</v>
      </c>
      <c r="F15" s="95">
        <v>5.5302415579551838E-2</v>
      </c>
      <c r="G15" s="111">
        <v>1893</v>
      </c>
      <c r="H15" s="112">
        <v>1000</v>
      </c>
      <c r="I15" s="113">
        <f t="shared" si="0"/>
        <v>0.52826201796090866</v>
      </c>
      <c r="J15" s="113">
        <f t="shared" si="1"/>
        <v>6.2765251989389925E-2</v>
      </c>
      <c r="K15" s="114">
        <f t="shared" si="2"/>
        <v>7.1341941927659275E-2</v>
      </c>
      <c r="L15" s="67">
        <f t="shared" si="3"/>
        <v>9831.25</v>
      </c>
      <c r="M15" s="101">
        <f t="shared" si="5"/>
        <v>0.19254926891290527</v>
      </c>
      <c r="N15" s="57">
        <f t="shared" si="4"/>
        <v>3348.75</v>
      </c>
      <c r="O15" s="101">
        <f t="shared" si="6"/>
        <v>0.2986188876446435</v>
      </c>
      <c r="P15" s="104">
        <f t="shared" si="7"/>
        <v>13825.60389488796</v>
      </c>
      <c r="Q15" s="30"/>
      <c r="R15" s="30"/>
      <c r="T15" s="30"/>
    </row>
    <row r="16" spans="1:22" x14ac:dyDescent="0.25">
      <c r="A16" s="45">
        <v>13</v>
      </c>
      <c r="B16" s="92">
        <v>4483</v>
      </c>
      <c r="C16" s="93">
        <v>2577</v>
      </c>
      <c r="D16" s="94">
        <v>0.57496653279785814</v>
      </c>
      <c r="E16" s="94">
        <v>4.4231718148623311E-2</v>
      </c>
      <c r="F16" s="95">
        <v>5.3617127520129829E-2</v>
      </c>
      <c r="G16" s="111">
        <v>1021</v>
      </c>
      <c r="H16" s="112">
        <v>559</v>
      </c>
      <c r="I16" s="113">
        <f t="shared" si="0"/>
        <v>0.54750244857982366</v>
      </c>
      <c r="J16" s="113">
        <f t="shared" si="1"/>
        <v>3.3852785145888596E-2</v>
      </c>
      <c r="K16" s="114">
        <f t="shared" si="2"/>
        <v>3.9880145537561536E-2</v>
      </c>
      <c r="L16" s="67">
        <f t="shared" si="3"/>
        <v>5603.75</v>
      </c>
      <c r="M16" s="101">
        <f t="shared" si="5"/>
        <v>0.18219942003122908</v>
      </c>
      <c r="N16" s="57">
        <f t="shared" si="4"/>
        <v>3221.25</v>
      </c>
      <c r="O16" s="101">
        <f t="shared" si="6"/>
        <v>0.17353511835467597</v>
      </c>
      <c r="P16" s="104">
        <f t="shared" si="7"/>
        <v>13404.281880032457</v>
      </c>
      <c r="Q16" s="30"/>
      <c r="R16" s="30"/>
      <c r="T16" s="30"/>
    </row>
    <row r="17" spans="1:20" x14ac:dyDescent="0.25">
      <c r="A17" s="45">
        <v>14</v>
      </c>
      <c r="B17" s="92">
        <v>5374</v>
      </c>
      <c r="C17" s="93">
        <v>3024</v>
      </c>
      <c r="D17" s="94">
        <v>0.56294227188081936</v>
      </c>
      <c r="E17" s="94">
        <v>5.2995164314615616E-2</v>
      </c>
      <c r="F17" s="95">
        <v>6.2896614859663358E-2</v>
      </c>
      <c r="G17" s="111">
        <v>1354</v>
      </c>
      <c r="H17" s="112">
        <v>483</v>
      </c>
      <c r="I17" s="113">
        <f t="shared" si="0"/>
        <v>0.35672082717872972</v>
      </c>
      <c r="J17" s="113">
        <f t="shared" si="1"/>
        <v>4.4893899204244032E-2</v>
      </c>
      <c r="K17" s="114">
        <f t="shared" si="2"/>
        <v>3.4458157951059429E-2</v>
      </c>
      <c r="L17" s="67">
        <f t="shared" si="3"/>
        <v>6717.5</v>
      </c>
      <c r="M17" s="101">
        <f t="shared" si="5"/>
        <v>0.20156308150353555</v>
      </c>
      <c r="N17" s="57">
        <f t="shared" si="4"/>
        <v>3780</v>
      </c>
      <c r="O17" s="101">
        <f t="shared" si="6"/>
        <v>0.12777777777777777</v>
      </c>
      <c r="P17" s="104">
        <f t="shared" si="7"/>
        <v>15724.153714915839</v>
      </c>
      <c r="Q17" s="30"/>
      <c r="R17" s="30"/>
      <c r="T17" s="30"/>
    </row>
    <row r="18" spans="1:20" x14ac:dyDescent="0.25">
      <c r="A18" s="45">
        <v>15</v>
      </c>
      <c r="B18" s="92">
        <v>7791</v>
      </c>
      <c r="C18" s="93">
        <v>2171</v>
      </c>
      <c r="D18" s="94">
        <v>0.27913244353182753</v>
      </c>
      <c r="E18" s="94">
        <v>7.6897266357445967E-2</v>
      </c>
      <c r="F18" s="95">
        <v>4.5253105299294674E-2</v>
      </c>
      <c r="G18" s="111">
        <v>1611</v>
      </c>
      <c r="H18" s="112">
        <v>519</v>
      </c>
      <c r="I18" s="113">
        <f t="shared" si="0"/>
        <v>0.32216014897579143</v>
      </c>
      <c r="J18" s="113">
        <f t="shared" si="1"/>
        <v>5.3415119363395228E-2</v>
      </c>
      <c r="K18" s="114">
        <f t="shared" si="2"/>
        <v>3.7026467860455159E-2</v>
      </c>
      <c r="L18" s="67">
        <f t="shared" si="3"/>
        <v>9738.75</v>
      </c>
      <c r="M18" s="101">
        <f t="shared" si="5"/>
        <v>0.16542164035425491</v>
      </c>
      <c r="N18" s="57">
        <f t="shared" si="4"/>
        <v>2713.75</v>
      </c>
      <c r="O18" s="101">
        <f t="shared" si="6"/>
        <v>0.19124827268539843</v>
      </c>
      <c r="P18" s="104">
        <f t="shared" si="7"/>
        <v>11313.276324823668</v>
      </c>
      <c r="Q18" s="30"/>
      <c r="R18" s="30"/>
      <c r="T18" s="30"/>
    </row>
    <row r="19" spans="1:20" x14ac:dyDescent="0.25">
      <c r="A19" s="45">
        <v>16</v>
      </c>
      <c r="B19" s="92">
        <v>3707</v>
      </c>
      <c r="C19" s="93">
        <v>2747</v>
      </c>
      <c r="D19" s="94">
        <v>0.74062078272604592</v>
      </c>
      <c r="E19" s="94">
        <v>3.6563702753380042E-2</v>
      </c>
      <c r="F19" s="95">
        <v>5.7091733766098662E-2</v>
      </c>
      <c r="G19" s="111">
        <v>831</v>
      </c>
      <c r="H19" s="112">
        <v>529</v>
      </c>
      <c r="I19" s="113">
        <f t="shared" si="0"/>
        <v>0.63658243080625754</v>
      </c>
      <c r="J19" s="113">
        <f t="shared" si="1"/>
        <v>2.7553050397877983E-2</v>
      </c>
      <c r="K19" s="114">
        <f t="shared" si="2"/>
        <v>3.7739887279731751E-2</v>
      </c>
      <c r="L19" s="67">
        <f t="shared" si="3"/>
        <v>4633.75</v>
      </c>
      <c r="M19" s="101">
        <f t="shared" si="5"/>
        <v>0.17933639061235501</v>
      </c>
      <c r="N19" s="57">
        <f t="shared" si="4"/>
        <v>3433.75</v>
      </c>
      <c r="O19" s="101">
        <f t="shared" si="6"/>
        <v>0.15405897342555516</v>
      </c>
      <c r="P19" s="104">
        <f t="shared" si="7"/>
        <v>14272.933441524665</v>
      </c>
      <c r="Q19" s="30"/>
      <c r="R19" s="30"/>
      <c r="T19" s="30"/>
    </row>
    <row r="20" spans="1:20" x14ac:dyDescent="0.25">
      <c r="A20" s="45">
        <v>17</v>
      </c>
      <c r="B20" s="92">
        <v>3007</v>
      </c>
      <c r="C20" s="93">
        <v>1079</v>
      </c>
      <c r="D20" s="94">
        <v>0.3592814371257485</v>
      </c>
      <c r="E20" s="94">
        <v>2.9665449521365836E-2</v>
      </c>
      <c r="F20" s="95">
        <v>2.2470507458960114E-2</v>
      </c>
      <c r="G20" s="111">
        <v>687</v>
      </c>
      <c r="H20" s="112">
        <v>318</v>
      </c>
      <c r="I20" s="113">
        <f t="shared" si="0"/>
        <v>0.46288209606986902</v>
      </c>
      <c r="J20" s="113">
        <f t="shared" si="1"/>
        <v>2.2778514588859416E-2</v>
      </c>
      <c r="K20" s="114">
        <f t="shared" si="2"/>
        <v>2.268673753299565E-2</v>
      </c>
      <c r="L20" s="67">
        <f t="shared" si="3"/>
        <v>3758.75</v>
      </c>
      <c r="M20" s="101">
        <f t="shared" si="5"/>
        <v>0.1827735284336548</v>
      </c>
      <c r="N20" s="57">
        <f t="shared" si="4"/>
        <v>1348.75</v>
      </c>
      <c r="O20" s="101">
        <f t="shared" si="6"/>
        <v>0.23577386468952735</v>
      </c>
      <c r="P20" s="104">
        <f t="shared" si="7"/>
        <v>5617.6268647400284</v>
      </c>
      <c r="Q20" s="30"/>
      <c r="R20" s="30"/>
      <c r="T20" s="30"/>
    </row>
    <row r="21" spans="1:20" x14ac:dyDescent="0.25">
      <c r="A21" s="45">
        <v>18</v>
      </c>
      <c r="B21" s="92">
        <v>2915</v>
      </c>
      <c r="C21" s="93">
        <v>1518</v>
      </c>
      <c r="D21" s="94">
        <v>0.52091906721536352</v>
      </c>
      <c r="E21" s="94">
        <v>2.8777262409947695E-2</v>
      </c>
      <c r="F21" s="95">
        <v>3.1604352620518902E-2</v>
      </c>
      <c r="G21" s="111">
        <v>590</v>
      </c>
      <c r="H21" s="112">
        <v>90</v>
      </c>
      <c r="I21" s="113">
        <f t="shared" si="0"/>
        <v>0.15254237288135594</v>
      </c>
      <c r="J21" s="113">
        <f t="shared" si="1"/>
        <v>1.9562334217506631E-2</v>
      </c>
      <c r="K21" s="114">
        <f t="shared" si="2"/>
        <v>6.420774773489334E-3</v>
      </c>
      <c r="L21" s="67">
        <f t="shared" si="3"/>
        <v>3643.75</v>
      </c>
      <c r="M21" s="101">
        <f t="shared" si="5"/>
        <v>0.16192109777015437</v>
      </c>
      <c r="N21" s="57">
        <f t="shared" si="4"/>
        <v>1897.5</v>
      </c>
      <c r="O21" s="101">
        <f t="shared" si="6"/>
        <v>4.7430830039525688E-2</v>
      </c>
      <c r="P21" s="104">
        <f t="shared" si="7"/>
        <v>7901.0881551297252</v>
      </c>
      <c r="Q21" s="30"/>
      <c r="R21" s="30"/>
      <c r="T21" s="30"/>
    </row>
    <row r="22" spans="1:20" x14ac:dyDescent="0.25">
      <c r="A22" s="45">
        <v>19</v>
      </c>
      <c r="B22" s="92">
        <v>1377</v>
      </c>
      <c r="C22" s="93">
        <v>698</v>
      </c>
      <c r="D22" s="94">
        <v>0.50762527233115473</v>
      </c>
      <c r="E22" s="94">
        <v>1.3589262804697523E-2</v>
      </c>
      <c r="F22" s="95">
        <v>1.4543411772049186E-2</v>
      </c>
      <c r="G22" s="111">
        <v>635</v>
      </c>
      <c r="H22" s="112">
        <v>346</v>
      </c>
      <c r="I22" s="113">
        <f t="shared" si="0"/>
        <v>0.54488188976377949</v>
      </c>
      <c r="J22" s="113">
        <f t="shared" si="1"/>
        <v>2.1054376657824933E-2</v>
      </c>
      <c r="K22" s="114">
        <f t="shared" si="2"/>
        <v>2.4684311906970107E-2</v>
      </c>
      <c r="L22" s="67">
        <f t="shared" si="3"/>
        <v>1721.25</v>
      </c>
      <c r="M22" s="101">
        <f t="shared" si="5"/>
        <v>0.36891793754538854</v>
      </c>
      <c r="N22" s="57">
        <f t="shared" si="4"/>
        <v>872.5</v>
      </c>
      <c r="O22" s="101">
        <f t="shared" si="6"/>
        <v>0.39656160458452722</v>
      </c>
      <c r="P22" s="104">
        <f t="shared" si="7"/>
        <v>3635.8529430122967</v>
      </c>
      <c r="Q22" s="30"/>
      <c r="R22" s="30"/>
      <c r="T22" s="30"/>
    </row>
    <row r="23" spans="1:20" x14ac:dyDescent="0.25">
      <c r="A23" s="45">
        <v>20</v>
      </c>
      <c r="B23" s="92">
        <v>2708</v>
      </c>
      <c r="C23" s="93">
        <v>1988</v>
      </c>
      <c r="D23" s="94">
        <v>0.73365349094939047</v>
      </c>
      <c r="E23" s="94">
        <v>2.6714694562321128E-2</v>
      </c>
      <c r="F23" s="95">
        <v>4.1320766493976653E-2</v>
      </c>
      <c r="G23" s="111">
        <v>813</v>
      </c>
      <c r="H23" s="112">
        <v>705</v>
      </c>
      <c r="I23" s="113">
        <f t="shared" si="0"/>
        <v>0.86715867158671589</v>
      </c>
      <c r="J23" s="113">
        <f t="shared" si="1"/>
        <v>2.6956233421750662E-2</v>
      </c>
      <c r="K23" s="114">
        <f t="shared" si="2"/>
        <v>5.0296069058999783E-2</v>
      </c>
      <c r="L23" s="67">
        <f t="shared" si="3"/>
        <v>3385</v>
      </c>
      <c r="M23" s="101">
        <f t="shared" si="5"/>
        <v>0.24017725258493353</v>
      </c>
      <c r="N23" s="57">
        <f t="shared" si="4"/>
        <v>2485</v>
      </c>
      <c r="O23" s="101">
        <f t="shared" si="6"/>
        <v>0.28370221327967809</v>
      </c>
      <c r="P23" s="104">
        <f t="shared" si="7"/>
        <v>10330.191623494164</v>
      </c>
      <c r="Q23" s="30"/>
      <c r="R23" s="30"/>
      <c r="T23" s="30"/>
    </row>
    <row r="24" spans="1:20" x14ac:dyDescent="0.25">
      <c r="A24" s="45">
        <v>21</v>
      </c>
      <c r="B24" s="92">
        <v>4316</v>
      </c>
      <c r="C24" s="93">
        <v>1044</v>
      </c>
      <c r="D24" s="94">
        <v>0.24205889172269882</v>
      </c>
      <c r="E24" s="94">
        <v>4.2563900128293697E-2</v>
      </c>
      <c r="F24" s="95">
        <v>2.1721490543661445E-2</v>
      </c>
      <c r="G24" s="111">
        <v>986</v>
      </c>
      <c r="H24" s="112">
        <v>286</v>
      </c>
      <c r="I24" s="113">
        <f t="shared" si="0"/>
        <v>0.29006085192697767</v>
      </c>
      <c r="J24" s="113">
        <f t="shared" si="1"/>
        <v>3.2692307692307694E-2</v>
      </c>
      <c r="K24" s="114">
        <f t="shared" si="2"/>
        <v>2.0403795391310552E-2</v>
      </c>
      <c r="L24" s="67">
        <f t="shared" si="3"/>
        <v>5395</v>
      </c>
      <c r="M24" s="101">
        <f t="shared" si="5"/>
        <v>0.18276181649675627</v>
      </c>
      <c r="N24" s="57">
        <f t="shared" si="4"/>
        <v>1305</v>
      </c>
      <c r="O24" s="101">
        <f t="shared" si="6"/>
        <v>0.21915708812260537</v>
      </c>
      <c r="P24" s="104">
        <f t="shared" si="7"/>
        <v>5430.3726359153616</v>
      </c>
      <c r="Q24" s="30"/>
      <c r="R24" s="30"/>
      <c r="T24" s="30"/>
    </row>
    <row r="25" spans="1:20" x14ac:dyDescent="0.25">
      <c r="A25" s="45">
        <v>22</v>
      </c>
      <c r="B25" s="92">
        <v>11322</v>
      </c>
      <c r="C25" s="93">
        <v>4612</v>
      </c>
      <c r="D25" s="94">
        <v>0.40754483611626469</v>
      </c>
      <c r="E25" s="94">
        <v>0.11170433237935458</v>
      </c>
      <c r="F25" s="95">
        <v>9.5978195285354645E-2</v>
      </c>
      <c r="G25" s="111">
        <v>2443</v>
      </c>
      <c r="H25" s="112">
        <v>794</v>
      </c>
      <c r="I25" s="113">
        <f t="shared" si="0"/>
        <v>0.32501023331968892</v>
      </c>
      <c r="J25" s="113">
        <f t="shared" si="1"/>
        <v>8.1001326259946951E-2</v>
      </c>
      <c r="K25" s="114">
        <f t="shared" si="2"/>
        <v>5.6645501890561459E-2</v>
      </c>
      <c r="L25" s="67">
        <f t="shared" si="3"/>
        <v>14152.5</v>
      </c>
      <c r="M25" s="101">
        <f t="shared" si="5"/>
        <v>0.17261967850203144</v>
      </c>
      <c r="N25" s="57">
        <f t="shared" si="4"/>
        <v>5765</v>
      </c>
      <c r="O25" s="101">
        <f t="shared" si="6"/>
        <v>0.13772766695576757</v>
      </c>
      <c r="P25" s="104">
        <f t="shared" si="7"/>
        <v>23994.54882133866</v>
      </c>
      <c r="Q25" s="30"/>
      <c r="R25" s="30"/>
      <c r="T25" s="30"/>
    </row>
    <row r="26" spans="1:20" x14ac:dyDescent="0.25">
      <c r="A26" s="45">
        <v>23</v>
      </c>
      <c r="B26" s="92">
        <v>16747</v>
      </c>
      <c r="C26" s="93">
        <v>8157</v>
      </c>
      <c r="D26" s="94">
        <v>0.4855680533238112</v>
      </c>
      <c r="E26" s="94">
        <v>0.1658245337017665</v>
      </c>
      <c r="F26" s="95">
        <v>0.16975636144227368</v>
      </c>
      <c r="G26" s="111">
        <v>4590</v>
      </c>
      <c r="H26" s="112">
        <v>2703</v>
      </c>
      <c r="I26" s="113">
        <f t="shared" si="0"/>
        <v>0.58888888888888891</v>
      </c>
      <c r="J26" s="113">
        <f t="shared" si="1"/>
        <v>0.15218832891246684</v>
      </c>
      <c r="K26" s="114">
        <f t="shared" si="2"/>
        <v>0.192837269030463</v>
      </c>
      <c r="L26" s="67">
        <f t="shared" si="3"/>
        <v>20933.75</v>
      </c>
      <c r="M26" s="101">
        <f t="shared" si="5"/>
        <v>0.21926315160924345</v>
      </c>
      <c r="N26" s="57">
        <f t="shared" si="4"/>
        <v>10196.25</v>
      </c>
      <c r="O26" s="101">
        <f t="shared" si="6"/>
        <v>0.26509746230231701</v>
      </c>
      <c r="P26" s="104">
        <f t="shared" si="7"/>
        <v>42439.090360568422</v>
      </c>
      <c r="Q26" s="30"/>
      <c r="R26" s="30"/>
      <c r="T26" s="30"/>
    </row>
    <row r="27" spans="1:20" ht="15.75" thickBot="1" x14ac:dyDescent="0.3">
      <c r="A27" s="46">
        <v>24</v>
      </c>
      <c r="B27" s="96">
        <v>4228</v>
      </c>
      <c r="C27" s="97">
        <v>2313</v>
      </c>
      <c r="D27" s="98">
        <v>0.54706717123935666</v>
      </c>
      <c r="E27" s="98">
        <v>4.1725056745287675E-2</v>
      </c>
      <c r="F27" s="99">
        <v>4.812433680793958E-2</v>
      </c>
      <c r="G27" s="115">
        <v>1748</v>
      </c>
      <c r="H27" s="116">
        <v>815</v>
      </c>
      <c r="I27" s="117">
        <f t="shared" si="0"/>
        <v>0.46624713958810071</v>
      </c>
      <c r="J27" s="117">
        <f t="shared" si="1"/>
        <v>5.7957559681697614E-2</v>
      </c>
      <c r="K27" s="118">
        <f t="shared" si="2"/>
        <v>5.8143682671042307E-2</v>
      </c>
      <c r="L27" s="83">
        <f t="shared" si="3"/>
        <v>5285</v>
      </c>
      <c r="M27" s="102">
        <f t="shared" si="5"/>
        <v>0.33074739829706717</v>
      </c>
      <c r="N27" s="58">
        <f t="shared" si="4"/>
        <v>2891.25</v>
      </c>
      <c r="O27" s="102">
        <f t="shared" si="6"/>
        <v>0.28188499783830523</v>
      </c>
      <c r="P27" s="105">
        <f t="shared" si="7"/>
        <v>12031.084201984895</v>
      </c>
      <c r="Q27" s="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5">
        <f>SUM(F4:F27)</f>
        <v>0.99999999999999989</v>
      </c>
      <c r="G28" s="32">
        <f>SUM(G4:G27)</f>
        <v>30160</v>
      </c>
      <c r="H28" s="33">
        <f>SUM(H4:H27)</f>
        <v>14017</v>
      </c>
      <c r="I28" s="62">
        <f t="shared" si="0"/>
        <v>0.4647546419098143</v>
      </c>
      <c r="J28" s="62">
        <f>SUM(J4:J27)</f>
        <v>1</v>
      </c>
      <c r="K28" s="34">
        <f>SUM(K4:K27)</f>
        <v>1</v>
      </c>
      <c r="L28" s="106">
        <f>SUM(L4:L27)</f>
        <v>126627.5</v>
      </c>
      <c r="M28" s="63">
        <f t="shared" si="5"/>
        <v>0.2381789105841938</v>
      </c>
      <c r="N28" s="59">
        <f>SUM(N4:N27)</f>
        <v>60085</v>
      </c>
      <c r="O28" s="63">
        <f t="shared" si="6"/>
        <v>0.23328617791462095</v>
      </c>
      <c r="P28" s="60">
        <f>SUM(P4:P27)</f>
        <v>249999.99999999997</v>
      </c>
      <c r="Q28" s="4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O4:O28 M4:M28">
    <cfRule type="cellIs" dxfId="17" priority="3" operator="greaterThan">
      <formula>100</formula>
    </cfRule>
  </conditionalFormatting>
  <conditionalFormatting sqref="O4:O28">
    <cfRule type="cellIs" dxfId="15" priority="2" operator="greaterThan">
      <formula>100</formula>
    </cfRule>
  </conditionalFormatting>
  <conditionalFormatting sqref="M4:M28">
    <cfRule type="cellIs" dxfId="13" priority="1" operator="greaterThan">
      <formula>100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2015-04-01T12:59:24Z</dcterms:modified>
</cp:coreProperties>
</file>