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0" yWindow="2160" windowWidth="10128" windowHeight="6216" tabRatio="610"/>
  </bookViews>
  <sheets>
    <sheet name="Stats" sheetId="2" r:id="rId1"/>
    <sheet name="Report" sheetId="8" r:id="rId2"/>
    <sheet name="Check" sheetId="9" r:id="rId3"/>
    <sheet name="Data Entry Form" sheetId="11" state="hidden" r:id="rId4"/>
    <sheet name="Sample" sheetId="4" r:id="rId5"/>
    <sheet name="RWB" sheetId="12" r:id="rId6"/>
    <sheet name="Instructions" sheetId="13" r:id="rId7"/>
  </sheets>
  <definedNames>
    <definedName name="_xlnm.Print_Area" localSheetId="2">Check!$A$1:$V$7</definedName>
    <definedName name="_xlnm.Print_Area" localSheetId="3">'Data Entry Form'!$B$2:$J$60</definedName>
    <definedName name="_xlnm.Print_Area" localSheetId="1">Report!$B$1:$G$155</definedName>
    <definedName name="_xlnm.Print_Area" localSheetId="0">Stats!$A:$F</definedName>
    <definedName name="_xlnm.Print_Titles" localSheetId="1">Report!$1:$2</definedName>
    <definedName name="_xlnm.Print_Titles" localSheetId="0">Stats!$1:$5</definedName>
  </definedNames>
  <calcPr calcId="125725"/>
</workbook>
</file>

<file path=xl/calcChain.xml><?xml version="1.0" encoding="utf-8"?>
<calcChain xmlns="http://schemas.openxmlformats.org/spreadsheetml/2006/main">
  <c r="F112" i="8"/>
  <c r="E112"/>
  <c r="D112"/>
  <c r="C112"/>
  <c r="B112"/>
  <c r="F107"/>
  <c r="E107"/>
  <c r="D107"/>
  <c r="C107"/>
  <c r="B107"/>
  <c r="F102"/>
  <c r="E102"/>
  <c r="D102"/>
  <c r="C102"/>
  <c r="B102"/>
  <c r="F97"/>
  <c r="E97"/>
  <c r="D97"/>
  <c r="C97"/>
  <c r="B97"/>
  <c r="F92"/>
  <c r="E92"/>
  <c r="D92"/>
  <c r="C92"/>
  <c r="B92"/>
  <c r="F83"/>
  <c r="F82"/>
  <c r="F87"/>
  <c r="E87"/>
  <c r="D87"/>
  <c r="C87"/>
  <c r="B87"/>
  <c r="E82"/>
  <c r="D82"/>
  <c r="C82"/>
  <c r="B82"/>
  <c r="F77"/>
  <c r="E77"/>
  <c r="D77"/>
  <c r="C77"/>
  <c r="B77"/>
  <c r="E73"/>
  <c r="D73"/>
  <c r="F74"/>
  <c r="C73"/>
  <c r="B73"/>
  <c r="F68"/>
  <c r="E68"/>
  <c r="D68"/>
  <c r="C68"/>
  <c r="B68"/>
  <c r="F63"/>
  <c r="E63"/>
  <c r="D63"/>
  <c r="C63"/>
  <c r="B63"/>
  <c r="F58"/>
  <c r="E58"/>
  <c r="D58"/>
  <c r="C58"/>
  <c r="B58"/>
  <c r="F53"/>
  <c r="E53"/>
  <c r="D53"/>
  <c r="C53"/>
  <c r="B53"/>
  <c r="F49"/>
  <c r="E49"/>
  <c r="D49"/>
  <c r="C49"/>
  <c r="B49"/>
  <c r="F45"/>
  <c r="E45"/>
  <c r="D45"/>
  <c r="C45"/>
  <c r="B45"/>
  <c r="A45" s="1"/>
  <c r="F41"/>
  <c r="E41"/>
  <c r="D41"/>
  <c r="C41"/>
  <c r="B41"/>
  <c r="C37"/>
  <c r="B37"/>
  <c r="F33"/>
  <c r="E33"/>
  <c r="D33"/>
  <c r="C33"/>
  <c r="B33"/>
  <c r="F29"/>
  <c r="E29"/>
  <c r="D29"/>
  <c r="C29"/>
  <c r="B29"/>
  <c r="F24"/>
  <c r="E24"/>
  <c r="D24"/>
  <c r="E20"/>
  <c r="D20"/>
  <c r="C20"/>
  <c r="D6" i="9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B1" i="8"/>
  <c r="B6" i="9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"/>
  <c r="C5"/>
  <c r="F37" i="8"/>
  <c r="E37"/>
  <c r="D37"/>
  <c r="E16"/>
  <c r="D16"/>
  <c r="F12"/>
  <c r="E12"/>
  <c r="D12"/>
  <c r="F8"/>
  <c r="E8"/>
  <c r="D8"/>
  <c r="E4"/>
  <c r="D4"/>
  <c r="C24"/>
  <c r="C16"/>
  <c r="C12"/>
  <c r="C8"/>
  <c r="C4"/>
  <c r="I7" i="2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H7"/>
  <c r="D6" i="11" s="1"/>
  <c r="I6" i="2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H6"/>
  <c r="I5" i="11" s="1"/>
  <c r="BE6" i="2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H5"/>
  <c r="G5" i="11" s="1"/>
  <c r="K4" i="2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I4"/>
  <c r="J4"/>
  <c r="H4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J3"/>
  <c r="I3"/>
  <c r="H3"/>
  <c r="D5" i="9"/>
  <c r="A1"/>
  <c r="C2" i="11"/>
  <c r="D5"/>
  <c r="B9" i="12"/>
  <c r="B10"/>
  <c r="A156" i="8"/>
  <c r="A152"/>
  <c r="A148"/>
  <c r="A144"/>
  <c r="A140"/>
  <c r="A136"/>
  <c r="A133"/>
  <c r="A129"/>
  <c r="A125"/>
  <c r="A57"/>
  <c r="A53"/>
  <c r="A49"/>
  <c r="A41"/>
  <c r="A37"/>
  <c r="A33"/>
  <c r="A29"/>
  <c r="A24"/>
  <c r="A20"/>
  <c r="A16"/>
  <c r="A12"/>
  <c r="A8"/>
  <c r="A4"/>
  <c r="C3" i="11"/>
  <c r="F73" i="8" l="1"/>
  <c r="D74"/>
  <c r="E74"/>
  <c r="G53"/>
  <c r="F54" s="1"/>
  <c r="G112"/>
  <c r="D113" s="1"/>
  <c r="G107"/>
  <c r="E108" s="1"/>
  <c r="G102"/>
  <c r="D103" s="1"/>
  <c r="G63"/>
  <c r="F64" s="1"/>
  <c r="G92"/>
  <c r="F93" s="1"/>
  <c r="G97"/>
  <c r="F98" s="1"/>
  <c r="G87"/>
  <c r="D88" s="1"/>
  <c r="D83"/>
  <c r="G77"/>
  <c r="D78" s="1"/>
  <c r="G68"/>
  <c r="F69" s="1"/>
  <c r="G58"/>
  <c r="F59" s="1"/>
  <c r="D64"/>
  <c r="G12"/>
  <c r="E13" s="1"/>
  <c r="G8"/>
  <c r="G9" s="1"/>
  <c r="G24"/>
  <c r="G25" s="1"/>
  <c r="G29"/>
  <c r="D30" s="1"/>
  <c r="G41"/>
  <c r="E42" s="1"/>
  <c r="G33"/>
  <c r="D34" s="1"/>
  <c r="D1" i="9"/>
  <c r="F16" i="8"/>
  <c r="D17" s="1"/>
  <c r="P1" i="9"/>
  <c r="L1"/>
  <c r="H1"/>
  <c r="Q1"/>
  <c r="M1"/>
  <c r="I1"/>
  <c r="E1"/>
  <c r="R1"/>
  <c r="N1"/>
  <c r="J1"/>
  <c r="F1"/>
  <c r="S1"/>
  <c r="O1"/>
  <c r="K1"/>
  <c r="G1"/>
  <c r="G45" i="8"/>
  <c r="G46" s="1"/>
  <c r="G54"/>
  <c r="F20"/>
  <c r="F21" s="1"/>
  <c r="G49"/>
  <c r="G50" s="1"/>
  <c r="F4"/>
  <c r="D5" s="1"/>
  <c r="G37"/>
  <c r="D38" s="1"/>
  <c r="F34"/>
  <c r="D4" i="11"/>
  <c r="G108" i="8" l="1"/>
  <c r="E64"/>
  <c r="F113"/>
  <c r="E103"/>
  <c r="G103"/>
  <c r="E113"/>
  <c r="G113"/>
  <c r="F103"/>
  <c r="F108"/>
  <c r="G64"/>
  <c r="F88"/>
  <c r="E93"/>
  <c r="D108"/>
  <c r="E88"/>
  <c r="D93"/>
  <c r="G93"/>
  <c r="G88"/>
  <c r="E98"/>
  <c r="D98"/>
  <c r="F5"/>
  <c r="E69"/>
  <c r="E83"/>
  <c r="G98"/>
  <c r="G78"/>
  <c r="E78"/>
  <c r="F78"/>
  <c r="D69"/>
  <c r="G69"/>
  <c r="E30"/>
  <c r="E9"/>
  <c r="E59"/>
  <c r="D59"/>
  <c r="G59"/>
  <c r="E25"/>
  <c r="D25"/>
  <c r="F25"/>
  <c r="G13"/>
  <c r="F13"/>
  <c r="D13"/>
  <c r="F42"/>
  <c r="D42"/>
  <c r="G42"/>
  <c r="D9"/>
  <c r="F9"/>
  <c r="G34"/>
  <c r="F30"/>
  <c r="G30"/>
  <c r="E5"/>
  <c r="E38"/>
  <c r="D50"/>
  <c r="E34"/>
  <c r="E46"/>
  <c r="E21"/>
  <c r="G38"/>
  <c r="F38"/>
  <c r="D46"/>
  <c r="D54"/>
  <c r="E54"/>
  <c r="D21"/>
  <c r="F46"/>
  <c r="E50"/>
  <c r="F50"/>
  <c r="F17"/>
  <c r="E17"/>
</calcChain>
</file>

<file path=xl/sharedStrings.xml><?xml version="1.0" encoding="utf-8"?>
<sst xmlns="http://schemas.openxmlformats.org/spreadsheetml/2006/main" count="517" uniqueCount="223">
  <si>
    <t xml:space="preserve"> References</t>
  </si>
  <si>
    <t>Location of Data</t>
  </si>
  <si>
    <t>Participant last name</t>
  </si>
  <si>
    <t>Participant first name</t>
  </si>
  <si>
    <t>Case manager last name</t>
  </si>
  <si>
    <t>Reviewer Name</t>
  </si>
  <si>
    <t>MONITORING OF PARTICIPATION</t>
  </si>
  <si>
    <t>GOOD CAUSE</t>
  </si>
  <si>
    <t>FOOD STAMP REIMBURSEMENT (FSR)</t>
  </si>
  <si>
    <t>R/C/U</t>
  </si>
  <si>
    <t>Desk Review</t>
  </si>
  <si>
    <t>On-site Review</t>
  </si>
  <si>
    <t xml:space="preserve">PROGRAM ACTIVITIES    </t>
  </si>
  <si>
    <t>15a</t>
  </si>
  <si>
    <t>15b</t>
  </si>
  <si>
    <t>15c</t>
  </si>
  <si>
    <t>Legend</t>
  </si>
  <si>
    <t>Finding = orange</t>
  </si>
  <si>
    <t>Dates of on site review</t>
  </si>
  <si>
    <t>7b</t>
  </si>
  <si>
    <t>7a</t>
  </si>
  <si>
    <t>Date(s) of desk review</t>
  </si>
  <si>
    <t>10a</t>
  </si>
  <si>
    <t>10b</t>
  </si>
  <si>
    <t>10c</t>
  </si>
  <si>
    <t>10d</t>
  </si>
  <si>
    <t>10e</t>
  </si>
  <si>
    <t>10f</t>
  </si>
  <si>
    <t>11a</t>
  </si>
  <si>
    <t>11b</t>
  </si>
  <si>
    <t>11e</t>
  </si>
  <si>
    <t>14a</t>
  </si>
  <si>
    <t>14b</t>
  </si>
  <si>
    <t>14c</t>
  </si>
  <si>
    <t>16a</t>
  </si>
  <si>
    <t>16b</t>
  </si>
  <si>
    <t>24a</t>
  </si>
  <si>
    <t>24b</t>
  </si>
  <si>
    <t>25a</t>
  </si>
  <si>
    <t>25b</t>
  </si>
  <si>
    <t>31a</t>
  </si>
  <si>
    <t>31b</t>
  </si>
  <si>
    <t>27a</t>
  </si>
  <si>
    <t>27b</t>
  </si>
  <si>
    <t>N/A</t>
  </si>
  <si>
    <t>Yes</t>
  </si>
  <si>
    <t>No</t>
  </si>
  <si>
    <t>Total</t>
  </si>
  <si>
    <t>Percent</t>
  </si>
  <si>
    <t>Y</t>
  </si>
  <si>
    <t>N</t>
  </si>
  <si>
    <t>ID</t>
  </si>
  <si>
    <t>LAST NAME, FIRST</t>
  </si>
  <si>
    <t>Days Open in period</t>
  </si>
  <si>
    <t>Latest Referral from FLORIDA</t>
  </si>
  <si>
    <t>If no, proceed to #15a.</t>
  </si>
  <si>
    <t>If yes, proceed with monitoring tool</t>
  </si>
  <si>
    <t>Days between 10e &amp; 10d</t>
  </si>
  <si>
    <t>Any WE, SIWE or Ed/Tng by the 31st day?</t>
  </si>
  <si>
    <t>Hours completed 1 - GT/EQ or 2 - LT scheduled hours?</t>
  </si>
  <si>
    <t>Documentation to support hours in JPR screens?</t>
  </si>
  <si>
    <t>Was Notice of Failure mailed within 2 working days?</t>
  </si>
  <si>
    <t>Number of FSRs requested during period</t>
  </si>
  <si>
    <t>Date of desk review</t>
  </si>
  <si>
    <t>A</t>
  </si>
  <si>
    <t>B</t>
  </si>
  <si>
    <t>CONCILIATION / SANCTIONS</t>
  </si>
  <si>
    <t xml:space="preserve">FSRs supported by Case Notes </t>
  </si>
  <si>
    <t>If no, please explain:</t>
  </si>
  <si>
    <t>Case   -</t>
  </si>
  <si>
    <t>?</t>
  </si>
  <si>
    <t>SSN:  R/C/U</t>
  </si>
  <si>
    <t>RWB</t>
  </si>
  <si>
    <t>To:</t>
  </si>
  <si>
    <t>Review Period</t>
  </si>
  <si>
    <t>From:</t>
  </si>
  <si>
    <t>Date Appointment scheduled / Letter sent</t>
  </si>
  <si>
    <t>Did participant attend Orientation. If yes, proceed to 12</t>
  </si>
  <si>
    <t>Were Conciliation procedures started?</t>
  </si>
  <si>
    <t>If no to 11b, was Conciliation appropriate?</t>
  </si>
  <si>
    <t>Did the Activity end on or before the 30th day?</t>
  </si>
  <si>
    <t>If WE or SIWE were Assigned Hours correct?</t>
  </si>
  <si>
    <t>If WE or SIWE, Job Description and signed Agreement?</t>
  </si>
  <si>
    <t>If less than, Concilliation warranted?</t>
  </si>
  <si>
    <t>If yes to #22, was Conciliation started?</t>
  </si>
  <si>
    <t>Number of weeks with Documentation</t>
  </si>
  <si>
    <t>Was a Notice of Failure to Comply sent during period?</t>
  </si>
  <si>
    <t xml:space="preserve">If yes, indicate the date of the most recent Notice. </t>
  </si>
  <si>
    <t>If warranted, was a Sanction requested?</t>
  </si>
  <si>
    <t>Was a Sanction warranted?</t>
  </si>
  <si>
    <t>If requested, days from Conciliation end to Request</t>
  </si>
  <si>
    <t>Was participant placed in Good Cause during period?</t>
  </si>
  <si>
    <t>If placed in Good Cause, was there Documentation?</t>
  </si>
  <si>
    <t>If no Actions in period, was there a valid Reason?</t>
  </si>
  <si>
    <t>A.  Work Experience or Self-Initiated Work Experience</t>
  </si>
  <si>
    <t>Was Orientation / Appointment letter sent?</t>
  </si>
  <si>
    <t>If no to 10a, was there Good Cause ?</t>
  </si>
  <si>
    <t>Most recent Referral Date prior to 10d</t>
  </si>
  <si>
    <t>Was Assessment (formal or informal) conducted?</t>
  </si>
  <si>
    <t>Was Opportunities &amp; Obligations form signed?</t>
  </si>
  <si>
    <t>UJS / WE-SIWE during the review period?</t>
  </si>
  <si>
    <t>If no to 15a, Comment:</t>
  </si>
  <si>
    <t>If yes to 15a, indicate the Activity:</t>
  </si>
  <si>
    <t>B.  Education / Training</t>
  </si>
  <si>
    <t>If JS / JST with WE or SIWE, were hours correct?</t>
  </si>
  <si>
    <t>If Ed / Tng, were hours at least 20 hours weekly?</t>
  </si>
  <si>
    <t>If JS / JST with Ed / Tng were JS / JST hours correct?</t>
  </si>
  <si>
    <t>Go to Sample tab and follow instructions</t>
  </si>
  <si>
    <t>Change the tab name to reflect the Region being monitored</t>
  </si>
  <si>
    <t>&lt;---</t>
  </si>
  <si>
    <t>Highlight in Yellow the Cases in Column A that will not be reviewed</t>
  </si>
  <si>
    <t>Highlight in Yellow the Cases in Row 2 that will not be reviewed</t>
  </si>
  <si>
    <t>C</t>
  </si>
  <si>
    <t>D</t>
  </si>
  <si>
    <t xml:space="preserve">   This should match the Stats tab</t>
  </si>
  <si>
    <t>Go to the Stats tab</t>
  </si>
  <si>
    <t>Go to the Check tab and highlight the same cases</t>
  </si>
  <si>
    <t>ORIENTATION / NOTIFICATION TO PARTICIPATE</t>
  </si>
  <si>
    <t>Sample tab - Update directions</t>
  </si>
  <si>
    <t>RWBXX tab - Update directions</t>
  </si>
  <si>
    <t>Stats tab - Update directions</t>
  </si>
  <si>
    <t>Check tab - Update directions</t>
  </si>
  <si>
    <t>Enter the Region number in cell B2</t>
  </si>
  <si>
    <t>Enter the Review Period Start date in cell B5</t>
  </si>
  <si>
    <t>Enter the Review Period End date in cell B6</t>
  </si>
  <si>
    <t>Enter the Review Period start date in cell B5</t>
  </si>
  <si>
    <t>Enter the Review Period end date in cell B6</t>
  </si>
  <si>
    <t>B8 is used to display the start date in TEXT format - don't change</t>
  </si>
  <si>
    <t>B9 is used to display the start date in TEXT format - don't change</t>
  </si>
  <si>
    <t>Blank out any cases in B2:J61 on this tab - leave column K formulas</t>
  </si>
  <si>
    <t>Copy New Sample B2 to J61 --&gt; B2 - Paste Special Values</t>
  </si>
  <si>
    <t>Reviewer quick notes</t>
  </si>
  <si>
    <t>Reporting</t>
  </si>
  <si>
    <t>Hard File or Central Location</t>
  </si>
  <si>
    <t>7 CFR 273.7 (e)(1)</t>
  </si>
  <si>
    <t>OSST ID #</t>
  </si>
  <si>
    <t>Case File</t>
  </si>
  <si>
    <t>REFERRAL TO SNAP PROGRAM</t>
  </si>
  <si>
    <t>Enter the activity code/name/hours for the most recently entered hours of participation entered by staff on the JPR screen.</t>
  </si>
  <si>
    <t>Reporting and Skill Development Screen</t>
  </si>
  <si>
    <t>Hard Case File</t>
  </si>
  <si>
    <t>Food Stamp Reimbursement Benefit</t>
  </si>
  <si>
    <t>Comments</t>
  </si>
  <si>
    <t>7 CFR 273.7 (m)(3)(ii) and (B)</t>
  </si>
  <si>
    <t xml:space="preserve"> </t>
  </si>
  <si>
    <t>x</t>
  </si>
  <si>
    <t xml:space="preserve">7 CFR 273.7 (m) (3) (ii), State Plan </t>
  </si>
  <si>
    <t>45 CFR 92.40, 92.42; 7 CFR 272.1 (e) &amp; (f); 273.7(f)(3), (m)(3)(v)(B) and the State Plan.</t>
  </si>
  <si>
    <t>7 CFR 273.7 (a), SNAP E&amp;T Toolkit, State Plan.</t>
  </si>
  <si>
    <t>AWI FG 00-004 rev06/08/07, State Plan.</t>
  </si>
  <si>
    <t xml:space="preserve">7 CFR 273.7 (m)(2)(iv) and State Plan. </t>
  </si>
  <si>
    <t>7 CFR 273.7 (e) (i); State Plan.</t>
  </si>
  <si>
    <t xml:space="preserve">7 CFR 273.7 (d) (4) (ii), State Plan. </t>
  </si>
  <si>
    <t>OSST</t>
  </si>
  <si>
    <t xml:space="preserve">Look for possible system issues (e.g., if the case was open for more than 90 days with no reported hours or if a 599, 593 was not closed within 45 days). </t>
  </si>
  <si>
    <t>Finding = Red</t>
  </si>
  <si>
    <t>505 |Job Search| 35 hrs</t>
  </si>
  <si>
    <t>7 CFR 273.7 ( c)(2), SNAP E&amp;T Toolkit (pgs. 17, 19).</t>
  </si>
  <si>
    <t xml:space="preserve">Review Period: </t>
  </si>
  <si>
    <t>OSST_ID</t>
  </si>
  <si>
    <t>CASE NUMBER</t>
  </si>
  <si>
    <t>LAST 4 SSN</t>
  </si>
  <si>
    <t>CLIENT LAST</t>
  </si>
  <si>
    <t>CLIENT FIRST</t>
  </si>
  <si>
    <t>REGION</t>
  </si>
  <si>
    <t>COUNTY</t>
  </si>
  <si>
    <t>LOCAL OFFICE</t>
  </si>
  <si>
    <t>UNIT</t>
  </si>
  <si>
    <t>CM NAME</t>
  </si>
  <si>
    <t>SELECTION BEGIN DATE</t>
  </si>
  <si>
    <t>SELECTION END DATE</t>
  </si>
  <si>
    <t>REPORT REGION</t>
  </si>
  <si>
    <t>LAST TRAINING</t>
  </si>
  <si>
    <t>LAST SERVICE</t>
  </si>
  <si>
    <t>LAST JOB</t>
  </si>
  <si>
    <t>LAST CONCILIATION</t>
  </si>
  <si>
    <t>LAST SANCTION</t>
  </si>
  <si>
    <t>RANDOM -- formula =rand()</t>
  </si>
  <si>
    <t>LAST DEFERRAL</t>
  </si>
  <si>
    <t>DEO sample selection</t>
  </si>
  <si>
    <r>
      <t>Was the participant's case file available for review? (</t>
    </r>
    <r>
      <rPr>
        <b/>
        <sz val="10"/>
        <rFont val="Arial"/>
        <family val="2"/>
      </rPr>
      <t>Y, N</t>
    </r>
    <r>
      <rPr>
        <sz val="10"/>
        <rFont val="Arial"/>
        <family val="2"/>
      </rPr>
      <t>)</t>
    </r>
  </si>
  <si>
    <r>
      <t>If the participant was engaged in an activity, did the participant receive an orientation within one year from the begin date of the most recent activity?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</t>
    </r>
  </si>
  <si>
    <r>
      <t>Was documentation in the case file to support hours entered on the JPR screen?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>)</t>
    </r>
  </si>
  <si>
    <r>
      <t>If the participant was engaged in job search, did the job search last for 12 months or longer?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) </t>
    </r>
  </si>
  <si>
    <t>7 CFR 273.7 (d) (4) (ii); State Plan; USDA Memo Dated 5/11/2011</t>
  </si>
  <si>
    <t>OSST ID</t>
  </si>
  <si>
    <t xml:space="preserve">EMPLOYMENT </t>
  </si>
  <si>
    <t>EMPLOYMENT RETENTION SERVICES (ERS)</t>
  </si>
  <si>
    <t>OSST, Hard File</t>
  </si>
  <si>
    <t>PRI</t>
  </si>
  <si>
    <t>FLORIDA Screen (IQEL, IQFS)</t>
  </si>
  <si>
    <t>State Plan</t>
  </si>
  <si>
    <t xml:space="preserve">OSST, Hard File </t>
  </si>
  <si>
    <r>
      <t>If the participant was placed in an activity, was an  assessment conducted?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)  </t>
    </r>
  </si>
  <si>
    <r>
      <t>If a WE/SIWE was reported, was a worksite agreement maintained in the case file or central location?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 work experience reported)</t>
    </r>
  </si>
  <si>
    <r>
      <t>If the participant was engaged in WE/SIWE, were the monthly assigned activity hours equal to the household allotment of FS benefits?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 </t>
    </r>
  </si>
  <si>
    <r>
      <t>If the participant was engaged in a work experience activity, was a job description form maintained in the case file or central location?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 work experience activity)</t>
    </r>
  </si>
  <si>
    <r>
      <t>Was a signed and dated Grievance and Compliant/EEO Form placed in the participant's case file? (</t>
    </r>
    <r>
      <rPr>
        <b/>
        <sz val="10"/>
        <rFont val="Arial"/>
        <family val="2"/>
      </rPr>
      <t>Y, N</t>
    </r>
    <r>
      <rPr>
        <sz val="10"/>
        <rFont val="Arial"/>
        <family val="2"/>
      </rPr>
      <t>)</t>
    </r>
  </si>
  <si>
    <t>These question only apply to those Regions participating in the ERS Pilot Project</t>
  </si>
  <si>
    <r>
      <t>If yes to # 4, did the Grievance and Complaint/EEO Form include the correct name and address for filing a grievance? (</t>
    </r>
    <r>
      <rPr>
        <b/>
        <sz val="10"/>
        <rFont val="Arial"/>
        <family val="2"/>
      </rPr>
      <t>Y, N</t>
    </r>
    <r>
      <rPr>
        <sz val="10"/>
        <rFont val="Arial"/>
        <family val="2"/>
      </rPr>
      <t>)</t>
    </r>
  </si>
  <si>
    <r>
      <t>If yes to # 9, was the worksite agreement executed with the employer prior to the participant beginning the workfare experience?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 work experience reported) </t>
    </r>
  </si>
  <si>
    <t>2012-2013 SUPPLEMENTAL NUTRITION ASSISTANCE PROGRAM MONITORING TOOL
RWB________On-Site Quality Assurance Review Tool</t>
  </si>
  <si>
    <r>
      <t xml:space="preserve">Was employment entered in OSST? </t>
    </r>
    <r>
      <rPr>
        <b/>
        <sz val="10"/>
        <rFont val="Arial"/>
        <family val="2"/>
      </rPr>
      <t>(Y, N, X)</t>
    </r>
  </si>
  <si>
    <r>
      <t xml:space="preserve">If yes to # 18, was appropriate documentation collected to support the FSR issued and did the amount match the documentation in the case file? </t>
    </r>
    <r>
      <rPr>
        <b/>
        <sz val="10"/>
        <rFont val="Arial"/>
        <family val="2"/>
      </rPr>
      <t xml:space="preserve">(Y, N, X) </t>
    </r>
  </si>
  <si>
    <r>
      <t xml:space="preserve">Did the participant receive Employment Retention Services (ERS) during the review period? </t>
    </r>
    <r>
      <rPr>
        <b/>
        <sz val="10"/>
        <rFont val="Arial"/>
        <family val="2"/>
      </rPr>
      <t>(Y, N, X)</t>
    </r>
  </si>
  <si>
    <r>
      <t xml:space="preserve">Were the support services provided documented in the participant's case file? </t>
    </r>
    <r>
      <rPr>
        <b/>
        <sz val="10"/>
        <rFont val="Arial"/>
        <family val="2"/>
      </rPr>
      <t>(Y, N, X)</t>
    </r>
  </si>
  <si>
    <r>
      <t xml:space="preserve">Were the services appropriate for the individual's employment related needs? </t>
    </r>
    <r>
      <rPr>
        <b/>
        <sz val="10"/>
        <rFont val="Arial"/>
        <family val="2"/>
      </rPr>
      <t>(Y, N, X)</t>
    </r>
  </si>
  <si>
    <t>Was the participant engaged in a program activity prior to employment being entered in the system?</t>
  </si>
  <si>
    <r>
      <t xml:space="preserve">Did the participant meet eligibility criteria for the ERS program (engaged in a documented activity)? </t>
    </r>
    <r>
      <rPr>
        <b/>
        <sz val="10"/>
        <rFont val="Arial"/>
        <family val="2"/>
      </rPr>
      <t>(Y, N, X)</t>
    </r>
  </si>
  <si>
    <r>
      <t xml:space="preserve">Did the participant provide employment documentation to show continued eligibility for support services? </t>
    </r>
    <r>
      <rPr>
        <b/>
        <sz val="10"/>
        <rFont val="Arial"/>
        <family val="2"/>
      </rPr>
      <t xml:space="preserve">(Y,N, X) </t>
    </r>
  </si>
  <si>
    <r>
      <t xml:space="preserve">If yes to # 21, were support services entered into the OSST system? </t>
    </r>
    <r>
      <rPr>
        <b/>
        <sz val="10"/>
        <rFont val="Arial"/>
        <family val="2"/>
      </rPr>
      <t>(Y, N, X)</t>
    </r>
  </si>
  <si>
    <t>Other Noncompliance Issue = Gold</t>
  </si>
  <si>
    <r>
      <t>If the participant was engaged in JS/JST in combination with any worksite activity, was the JS/JST scheduled hours associated with the activity referenced in # 6 less than half of the assigned hours?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 </t>
    </r>
  </si>
  <si>
    <t>7 CFR 273.7 (m)(3)(v)(A); State Plan.</t>
  </si>
  <si>
    <t>F.S. 445.024 (2)(a); 7 CFR 273.7 (e)(3), (4) (iii), (m)(5)(B)(ii); 7 CFR 273.24(a); and FLSA.</t>
  </si>
  <si>
    <t>OSST/Case Notes</t>
  </si>
  <si>
    <t>Revised version of tool/questions: 09/20/12</t>
  </si>
  <si>
    <r>
      <t xml:space="preserve">Was the WE/SIWE agreement executed with a not-for-profit entity? </t>
    </r>
    <r>
      <rPr>
        <i/>
        <sz val="10"/>
        <rFont val="Arial"/>
        <family val="2"/>
      </rPr>
      <t xml:space="preserve">(Note: Prior to October 1, 2012) </t>
    </r>
    <r>
      <rPr>
        <b/>
        <sz val="10"/>
        <rFont val="Arial"/>
        <family val="2"/>
      </rPr>
      <t>(Y, N, X)</t>
    </r>
  </si>
  <si>
    <t>445.010 (f) F.S.
Confirmation through WORK Number constitutes verification if all information is included.</t>
  </si>
  <si>
    <t>Case Notes, Hard File, OSST</t>
  </si>
  <si>
    <r>
      <t>Was  the employment verified and documented in the case file?</t>
    </r>
    <r>
      <rPr>
        <b/>
        <sz val="10"/>
        <rFont val="Arial"/>
        <family val="2"/>
      </rPr>
      <t xml:space="preserve"> (Y, N, X)</t>
    </r>
  </si>
  <si>
    <r>
      <t>Was the participant approved for an FSR by staff (not automated) during the review period?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>)</t>
    </r>
  </si>
  <si>
    <r>
      <t xml:space="preserve">Was the participant a recipient of food stamps in the month in which the FSR was earned? </t>
    </r>
    <r>
      <rPr>
        <b/>
        <sz val="10"/>
        <rFont val="Arial"/>
        <family val="2"/>
      </rPr>
      <t>(Y, N, X)</t>
    </r>
  </si>
</sst>
</file>

<file path=xl/styles.xml><?xml version="1.0" encoding="utf-8"?>
<styleSheet xmlns="http://schemas.openxmlformats.org/spreadsheetml/2006/main">
  <numFmts count="4">
    <numFmt numFmtId="164" formatCode="000\-00\-0000"/>
    <numFmt numFmtId="165" formatCode="mm/dd/yy"/>
    <numFmt numFmtId="166" formatCode="0.0%"/>
    <numFmt numFmtId="167" formatCode="mmmm\ d\,\ yyyy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rgb="FF00B05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Fill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165" fontId="6" fillId="0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12" xfId="0" applyFont="1" applyBorder="1"/>
    <xf numFmtId="0" fontId="5" fillId="0" borderId="13" xfId="0" applyFont="1" applyBorder="1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5" fillId="0" borderId="9" xfId="0" applyFont="1" applyBorder="1"/>
    <xf numFmtId="0" fontId="9" fillId="0" borderId="14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4" xfId="0" applyFont="1" applyBorder="1"/>
    <xf numFmtId="0" fontId="3" fillId="0" borderId="8" xfId="0" quotePrefix="1" applyFont="1" applyBorder="1" applyAlignment="1">
      <alignment horizontal="left" vertical="center" indent="1"/>
    </xf>
    <xf numFmtId="0" fontId="3" fillId="0" borderId="8" xfId="0" quotePrefix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4" fontId="5" fillId="0" borderId="0" xfId="0" applyNumberFormat="1" applyFont="1"/>
    <xf numFmtId="167" fontId="5" fillId="0" borderId="0" xfId="0" applyNumberFormat="1" applyFont="1"/>
    <xf numFmtId="0" fontId="5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/>
    <xf numFmtId="0" fontId="6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/>
    </xf>
    <xf numFmtId="0" fontId="10" fillId="0" borderId="0" xfId="0" applyFont="1" applyFill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9" fontId="5" fillId="0" borderId="0" xfId="0" applyNumberFormat="1" applyFont="1"/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/>
    </xf>
    <xf numFmtId="0" fontId="3" fillId="12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4" fontId="10" fillId="0" borderId="5" xfId="0" applyNumberFormat="1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7" fillId="15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1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6" fillId="0" borderId="1" xfId="0" applyFont="1" applyFill="1" applyBorder="1"/>
    <xf numFmtId="0" fontId="13" fillId="0" borderId="1" xfId="2" applyFont="1" applyBorder="1"/>
    <xf numFmtId="0" fontId="13" fillId="17" borderId="1" xfId="2" applyFont="1" applyFill="1" applyBorder="1"/>
    <xf numFmtId="0" fontId="13" fillId="0" borderId="1" xfId="2" applyFont="1" applyFill="1" applyBorder="1"/>
    <xf numFmtId="0" fontId="13" fillId="0" borderId="2" xfId="2" applyFont="1" applyBorder="1"/>
    <xf numFmtId="0" fontId="13" fillId="17" borderId="2" xfId="2" applyFont="1" applyFill="1" applyBorder="1"/>
    <xf numFmtId="0" fontId="10" fillId="0" borderId="0" xfId="0" applyFont="1" applyFill="1" applyBorder="1" applyAlignment="1">
      <alignment wrapText="1" shrinkToFi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 shrinkToFit="1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10" fillId="18" borderId="0" xfId="0" applyFont="1" applyFill="1" applyAlignment="1">
      <alignment horizontal="center"/>
    </xf>
    <xf numFmtId="0" fontId="10" fillId="18" borderId="0" xfId="0" applyFont="1" applyFill="1"/>
    <xf numFmtId="0" fontId="6" fillId="18" borderId="0" xfId="0" applyFont="1" applyFill="1"/>
    <xf numFmtId="0" fontId="3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top"/>
    </xf>
    <xf numFmtId="0" fontId="6" fillId="18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0" fillId="18" borderId="1" xfId="0" applyFont="1" applyFill="1" applyBorder="1"/>
    <xf numFmtId="0" fontId="6" fillId="18" borderId="1" xfId="0" applyFont="1" applyFill="1" applyBorder="1"/>
    <xf numFmtId="0" fontId="6" fillId="18" borderId="1" xfId="0" applyFont="1" applyFill="1" applyBorder="1" applyAlignment="1">
      <alignment horizontal="center" vertical="center"/>
    </xf>
    <xf numFmtId="0" fontId="12" fillId="18" borderId="1" xfId="0" applyNumberFormat="1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horizontal="left" vertical="top" wrapText="1"/>
    </xf>
    <xf numFmtId="0" fontId="2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top" wrapText="1"/>
    </xf>
    <xf numFmtId="0" fontId="2" fillId="19" borderId="1" xfId="0" applyFont="1" applyFill="1" applyBorder="1" applyAlignment="1">
      <alignment vertical="center" wrapText="1"/>
    </xf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0" fillId="17" borderId="1" xfId="0" applyFill="1" applyBorder="1"/>
    <xf numFmtId="0" fontId="0" fillId="17" borderId="6" xfId="0" applyFill="1" applyBorder="1"/>
    <xf numFmtId="0" fontId="2" fillId="17" borderId="1" xfId="0" applyFont="1" applyFill="1" applyBorder="1"/>
    <xf numFmtId="0" fontId="2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3" fillId="18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18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18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18" borderId="0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0" fillId="0" borderId="7" xfId="0" quotePrefix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10" fillId="18" borderId="7" xfId="0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18" borderId="7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wrapText="1"/>
    </xf>
    <xf numFmtId="0" fontId="7" fillId="18" borderId="17" xfId="0" applyFont="1" applyFill="1" applyBorder="1"/>
    <xf numFmtId="0" fontId="7" fillId="18" borderId="18" xfId="0" applyFont="1" applyFill="1" applyBorder="1"/>
    <xf numFmtId="0" fontId="7" fillId="18" borderId="18" xfId="0" applyFont="1" applyFill="1" applyBorder="1" applyAlignment="1">
      <alignment wrapText="1"/>
    </xf>
    <xf numFmtId="0" fontId="7" fillId="18" borderId="19" xfId="0" applyFont="1" applyFill="1" applyBorder="1" applyAlignment="1">
      <alignment wrapText="1"/>
    </xf>
    <xf numFmtId="0" fontId="7" fillId="18" borderId="20" xfId="0" applyFont="1" applyFill="1" applyBorder="1" applyAlignment="1">
      <alignment wrapText="1"/>
    </xf>
    <xf numFmtId="0" fontId="9" fillId="1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16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/>
    <xf numFmtId="0" fontId="6" fillId="4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</cellXfs>
  <cellStyles count="3">
    <cellStyle name="Normal" xfId="0" builtinId="0"/>
    <cellStyle name="Normal 2" xfId="2"/>
    <cellStyle name="Percent" xfId="1" builtinId="5"/>
  </cellStyles>
  <dxfs count="20">
    <dxf>
      <fill>
        <patternFill>
          <bgColor indexed="10"/>
        </patternFill>
      </fill>
    </dxf>
    <dxf>
      <font>
        <condense val="0"/>
        <extend val="0"/>
        <color indexed="9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1</xdr:col>
      <xdr:colOff>742950</xdr:colOff>
      <xdr:row>0</xdr:row>
      <xdr:rowOff>609844</xdr:rowOff>
    </xdr:to>
    <xdr:pic>
      <xdr:nvPicPr>
        <xdr:cNvPr id="4097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66675"/>
          <a:ext cx="914400" cy="543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24"/>
  <sheetViews>
    <sheetView tabSelected="1" topLeftCell="A39" zoomScale="110" zoomScaleNormal="110" workbookViewId="0">
      <pane xSplit="7" topLeftCell="H1" activePane="topRight" state="frozen"/>
      <selection pane="topRight" activeCell="B38" sqref="B38"/>
    </sheetView>
  </sheetViews>
  <sheetFormatPr defaultColWidth="9.109375" defaultRowHeight="13.2"/>
  <cols>
    <col min="1" max="1" width="4.88671875" style="31" bestFit="1" customWidth="1"/>
    <col min="2" max="2" width="53.44140625" style="31" customWidth="1"/>
    <col min="3" max="3" width="32.33203125" style="155" bestFit="1" customWidth="1"/>
    <col min="4" max="4" width="21.109375" style="31" customWidth="1"/>
    <col min="5" max="5" width="9.109375" style="8"/>
    <col min="6" max="6" width="9.5546875" style="8" customWidth="1"/>
    <col min="7" max="7" width="1.109375" style="158" customWidth="1"/>
    <col min="8" max="8" width="11.44140625" style="109" bestFit="1" customWidth="1"/>
    <col min="9" max="10" width="22.6640625" style="109" bestFit="1" customWidth="1"/>
    <col min="11" max="11" width="21.44140625" style="110" bestFit="1" customWidth="1"/>
    <col min="12" max="14" width="22.6640625" style="110" bestFit="1" customWidth="1"/>
    <col min="15" max="15" width="21.44140625" style="32" bestFit="1" customWidth="1"/>
    <col min="16" max="16" width="10.44140625" style="32" bestFit="1" customWidth="1"/>
    <col min="17" max="17" width="10.33203125" style="32" bestFit="1" customWidth="1"/>
    <col min="18" max="18" width="39.6640625" style="32" bestFit="1" customWidth="1"/>
    <col min="19" max="19" width="21.44140625" style="32" bestFit="1" customWidth="1"/>
    <col min="20" max="20" width="12.44140625" style="32" bestFit="1" customWidth="1"/>
    <col min="21" max="21" width="10.33203125" style="32" bestFit="1" customWidth="1"/>
    <col min="22" max="22" width="33.44140625" style="32" bestFit="1" customWidth="1"/>
    <col min="23" max="23" width="22.6640625" style="32" bestFit="1" customWidth="1"/>
    <col min="24" max="25" width="10.33203125" style="32" bestFit="1" customWidth="1"/>
    <col min="26" max="26" width="22.6640625" style="32" bestFit="1" customWidth="1"/>
    <col min="27" max="28" width="21.44140625" style="32" bestFit="1" customWidth="1"/>
    <col min="29" max="29" width="10.33203125" style="32" bestFit="1" customWidth="1"/>
    <col min="30" max="30" width="10.5546875" style="32" bestFit="1" customWidth="1"/>
    <col min="31" max="31" width="22.6640625" style="32" bestFit="1" customWidth="1"/>
    <col min="32" max="32" width="21.44140625" style="32" bestFit="1" customWidth="1"/>
    <col min="33" max="33" width="18.109375" style="32" bestFit="1" customWidth="1"/>
    <col min="34" max="35" width="21.44140625" style="32" bestFit="1" customWidth="1"/>
    <col min="36" max="36" width="10.33203125" style="32" bestFit="1" customWidth="1"/>
    <col min="37" max="38" width="21.44140625" style="32" bestFit="1" customWidth="1"/>
    <col min="39" max="39" width="10.33203125" style="32" bestFit="1" customWidth="1"/>
    <col min="40" max="40" width="14.88671875" style="32" bestFit="1" customWidth="1"/>
    <col min="41" max="42" width="21.44140625" style="32" bestFit="1" customWidth="1"/>
    <col min="43" max="43" width="11.88671875" style="32" bestFit="1" customWidth="1"/>
    <col min="44" max="44" width="21.44140625" style="32" bestFit="1" customWidth="1"/>
    <col min="45" max="45" width="18.5546875" style="32" bestFit="1" customWidth="1"/>
    <col min="46" max="47" width="21.109375" style="32" bestFit="1" customWidth="1"/>
    <col min="48" max="48" width="10.109375" style="32" bestFit="1" customWidth="1"/>
    <col min="49" max="50" width="21.109375" style="32" bestFit="1" customWidth="1"/>
    <col min="51" max="51" width="10" style="32" bestFit="1" customWidth="1"/>
    <col min="52" max="52" width="15" style="32" bestFit="1" customWidth="1"/>
    <col min="53" max="54" width="21.109375" style="32" bestFit="1" customWidth="1"/>
    <col min="55" max="55" width="11.5546875" style="32" bestFit="1" customWidth="1"/>
    <col min="56" max="57" width="21.109375" style="32" bestFit="1" customWidth="1"/>
    <col min="58" max="16384" width="9.109375" style="32"/>
  </cols>
  <sheetData>
    <row r="1" spans="1:57" s="55" customFormat="1" ht="91.5" customHeight="1">
      <c r="A1" s="248" t="s">
        <v>201</v>
      </c>
      <c r="B1" s="249"/>
      <c r="C1" s="182" t="s">
        <v>0</v>
      </c>
      <c r="D1" s="183" t="s">
        <v>1</v>
      </c>
      <c r="E1" s="182" t="s">
        <v>10</v>
      </c>
      <c r="F1" s="211" t="s">
        <v>11</v>
      </c>
      <c r="G1" s="233"/>
      <c r="H1" s="223"/>
      <c r="I1" s="185"/>
      <c r="J1" s="185"/>
      <c r="K1" s="186"/>
      <c r="L1" s="186"/>
      <c r="M1" s="186"/>
      <c r="N1" s="186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</row>
    <row r="2" spans="1:57" s="55" customFormat="1" ht="21.75" customHeight="1">
      <c r="A2" s="10"/>
      <c r="B2" s="123" t="s">
        <v>158</v>
      </c>
      <c r="C2" s="151"/>
      <c r="D2" s="11"/>
      <c r="E2" s="12"/>
      <c r="F2" s="212"/>
      <c r="G2" s="234"/>
      <c r="H2" s="224">
        <v>1</v>
      </c>
      <c r="I2" s="106">
        <v>2</v>
      </c>
      <c r="J2" s="106">
        <v>3</v>
      </c>
      <c r="K2" s="106">
        <v>4</v>
      </c>
      <c r="L2" s="106">
        <v>5</v>
      </c>
      <c r="M2" s="106">
        <v>6</v>
      </c>
      <c r="N2" s="106">
        <v>7</v>
      </c>
      <c r="O2" s="106">
        <v>8</v>
      </c>
      <c r="P2" s="106">
        <v>9</v>
      </c>
      <c r="Q2" s="106">
        <v>10</v>
      </c>
      <c r="R2" s="106">
        <v>11</v>
      </c>
      <c r="S2" s="106">
        <v>12</v>
      </c>
      <c r="T2" s="106">
        <v>13</v>
      </c>
      <c r="U2" s="106">
        <v>14</v>
      </c>
      <c r="V2" s="106">
        <v>15</v>
      </c>
      <c r="W2" s="106">
        <v>16</v>
      </c>
      <c r="X2" s="106">
        <v>17</v>
      </c>
      <c r="Y2" s="106">
        <v>18</v>
      </c>
      <c r="Z2" s="106">
        <v>19</v>
      </c>
      <c r="AA2" s="106">
        <v>20</v>
      </c>
      <c r="AB2" s="106">
        <v>21</v>
      </c>
      <c r="AC2" s="106">
        <v>22</v>
      </c>
      <c r="AD2" s="106">
        <v>23</v>
      </c>
      <c r="AE2" s="106">
        <v>24</v>
      </c>
      <c r="AF2" s="106">
        <v>25</v>
      </c>
      <c r="AG2" s="106">
        <v>26</v>
      </c>
      <c r="AH2" s="106">
        <v>27</v>
      </c>
      <c r="AI2" s="106">
        <v>28</v>
      </c>
      <c r="AJ2" s="106">
        <v>29</v>
      </c>
      <c r="AK2" s="106">
        <v>30</v>
      </c>
      <c r="AL2" s="106">
        <v>31</v>
      </c>
      <c r="AM2" s="106">
        <v>32</v>
      </c>
      <c r="AN2" s="106">
        <v>33</v>
      </c>
      <c r="AO2" s="106">
        <v>34</v>
      </c>
      <c r="AP2" s="106">
        <v>35</v>
      </c>
      <c r="AQ2" s="106">
        <v>36</v>
      </c>
      <c r="AR2" s="106">
        <v>37</v>
      </c>
      <c r="AS2" s="106">
        <v>38</v>
      </c>
      <c r="AT2" s="106">
        <v>39</v>
      </c>
      <c r="AU2" s="106">
        <v>40</v>
      </c>
      <c r="AV2" s="106">
        <v>41</v>
      </c>
      <c r="AW2" s="106">
        <v>42</v>
      </c>
      <c r="AX2" s="106">
        <v>43</v>
      </c>
      <c r="AY2" s="106">
        <v>44</v>
      </c>
      <c r="AZ2" s="106">
        <v>45</v>
      </c>
      <c r="BA2" s="106">
        <v>46</v>
      </c>
      <c r="BB2" s="106">
        <v>47</v>
      </c>
      <c r="BC2" s="106">
        <v>48</v>
      </c>
      <c r="BD2" s="106">
        <v>49</v>
      </c>
      <c r="BE2" s="106">
        <v>50</v>
      </c>
    </row>
    <row r="3" spans="1:57" s="55" customFormat="1">
      <c r="A3" s="18"/>
      <c r="B3" s="21" t="s">
        <v>2</v>
      </c>
      <c r="C3" s="149"/>
      <c r="D3" s="122" t="s">
        <v>179</v>
      </c>
      <c r="E3" s="7"/>
      <c r="F3" s="213"/>
      <c r="G3" s="235"/>
      <c r="H3" s="225">
        <f ca="1">OFFSET(Sample!$E1,H$2,0)</f>
        <v>0</v>
      </c>
      <c r="I3" s="136">
        <f ca="1">OFFSET(Sample!$E1,I$2,0)</f>
        <v>0</v>
      </c>
      <c r="J3" s="136">
        <f ca="1">OFFSET(Sample!$E1,J$2,0)</f>
        <v>0</v>
      </c>
      <c r="K3" s="136">
        <f ca="1">OFFSET(Sample!$E1,K$2,0)</f>
        <v>0</v>
      </c>
      <c r="L3" s="136">
        <f ca="1">OFFSET(Sample!$E1,L$2,0)</f>
        <v>0</v>
      </c>
      <c r="M3" s="136">
        <f ca="1">OFFSET(Sample!$E1,M$2,0)</f>
        <v>0</v>
      </c>
      <c r="N3" s="136">
        <f ca="1">OFFSET(Sample!$E1,N$2,0)</f>
        <v>0</v>
      </c>
      <c r="O3" s="136">
        <f ca="1">OFFSET(Sample!$E1,O$2,0)</f>
        <v>0</v>
      </c>
      <c r="P3" s="136">
        <f ca="1">OFFSET(Sample!$E1,P$2,0)</f>
        <v>0</v>
      </c>
      <c r="Q3" s="136">
        <f ca="1">OFFSET(Sample!$E1,Q$2,0)</f>
        <v>0</v>
      </c>
      <c r="R3" s="136">
        <f ca="1">OFFSET(Sample!$E1,R$2,0)</f>
        <v>0</v>
      </c>
      <c r="S3" s="136">
        <f ca="1">OFFSET(Sample!$E1,S$2,0)</f>
        <v>0</v>
      </c>
      <c r="T3" s="136">
        <f ca="1">OFFSET(Sample!$E1,T$2,0)</f>
        <v>0</v>
      </c>
      <c r="U3" s="136">
        <f ca="1">OFFSET(Sample!$E1,U$2,0)</f>
        <v>0</v>
      </c>
      <c r="V3" s="136">
        <f ca="1">OFFSET(Sample!$E1,V$2,0)</f>
        <v>0</v>
      </c>
      <c r="W3" s="136">
        <f ca="1">OFFSET(Sample!$E1,W$2,0)</f>
        <v>0</v>
      </c>
      <c r="X3" s="136">
        <f ca="1">OFFSET(Sample!$E1,X$2,0)</f>
        <v>0</v>
      </c>
      <c r="Y3" s="136">
        <f ca="1">OFFSET(Sample!$E1,Y$2,0)</f>
        <v>0</v>
      </c>
      <c r="Z3" s="136">
        <f ca="1">OFFSET(Sample!$E1,Z$2,0)</f>
        <v>0</v>
      </c>
      <c r="AA3" s="136">
        <f ca="1">OFFSET(Sample!$E1,AA$2,0)</f>
        <v>0</v>
      </c>
      <c r="AB3" s="136">
        <f ca="1">OFFSET(Sample!$E1,AB$2,0)</f>
        <v>0</v>
      </c>
      <c r="AC3" s="136">
        <f ca="1">OFFSET(Sample!$E1,AC$2,0)</f>
        <v>0</v>
      </c>
      <c r="AD3" s="136">
        <f ca="1">OFFSET(Sample!$E1,AD$2,0)</f>
        <v>0</v>
      </c>
      <c r="AE3" s="136">
        <f ca="1">OFFSET(Sample!$E1,AE$2,0)</f>
        <v>0</v>
      </c>
      <c r="AF3" s="136">
        <f ca="1">OFFSET(Sample!$E1,AF$2,0)</f>
        <v>0</v>
      </c>
      <c r="AG3" s="136">
        <f ca="1">OFFSET(Sample!$E1,AG$2,0)</f>
        <v>0</v>
      </c>
      <c r="AH3" s="136">
        <f ca="1">OFFSET(Sample!$E1,AH$2,0)</f>
        <v>0</v>
      </c>
      <c r="AI3" s="136">
        <f ca="1">OFFSET(Sample!$E1,AI$2,0)</f>
        <v>0</v>
      </c>
      <c r="AJ3" s="136">
        <f ca="1">OFFSET(Sample!$E1,AJ$2,0)</f>
        <v>0</v>
      </c>
      <c r="AK3" s="136">
        <f ca="1">OFFSET(Sample!$E1,AK$2,0)</f>
        <v>0</v>
      </c>
      <c r="AL3" s="136">
        <f ca="1">OFFSET(Sample!$E1,AL$2,0)</f>
        <v>0</v>
      </c>
      <c r="AM3" s="136">
        <f ca="1">OFFSET(Sample!$E1,AM$2,0)</f>
        <v>0</v>
      </c>
      <c r="AN3" s="136">
        <f ca="1">OFFSET(Sample!$E1,AN$2,0)</f>
        <v>0</v>
      </c>
      <c r="AO3" s="136">
        <f ca="1">OFFSET(Sample!$E1,AO$2,0)</f>
        <v>0</v>
      </c>
      <c r="AP3" s="136">
        <f ca="1">OFFSET(Sample!$E1,AP$2,0)</f>
        <v>0</v>
      </c>
      <c r="AQ3" s="136">
        <f ca="1">OFFSET(Sample!$E1,AQ$2,0)</f>
        <v>0</v>
      </c>
      <c r="AR3" s="136">
        <f ca="1">OFFSET(Sample!$E1,AR$2,0)</f>
        <v>0</v>
      </c>
      <c r="AS3" s="136">
        <f ca="1">OFFSET(Sample!$E1,AS$2,0)</f>
        <v>0</v>
      </c>
      <c r="AT3" s="136">
        <f ca="1">OFFSET(Sample!$E1,AT$2,0)</f>
        <v>0</v>
      </c>
      <c r="AU3" s="136">
        <f ca="1">OFFSET(Sample!$E1,AU$2,0)</f>
        <v>0</v>
      </c>
      <c r="AV3" s="136">
        <f ca="1">OFFSET(Sample!$E1,AV$2,0)</f>
        <v>0</v>
      </c>
      <c r="AW3" s="136">
        <f ca="1">OFFSET(Sample!$E1,AW$2,0)</f>
        <v>0</v>
      </c>
      <c r="AX3" s="136">
        <f ca="1">OFFSET(Sample!$E1,AX$2,0)</f>
        <v>0</v>
      </c>
      <c r="AY3" s="136">
        <f ca="1">OFFSET(Sample!$E1,AY$2,0)</f>
        <v>0</v>
      </c>
      <c r="AZ3" s="136">
        <f ca="1">OFFSET(Sample!$E1,AZ$2,0)</f>
        <v>0</v>
      </c>
      <c r="BA3" s="136">
        <f ca="1">OFFSET(Sample!$E1,BA$2,0)</f>
        <v>0</v>
      </c>
      <c r="BB3" s="136">
        <f ca="1">OFFSET(Sample!$E1,BB$2,0)</f>
        <v>0</v>
      </c>
      <c r="BC3" s="136">
        <f ca="1">OFFSET(Sample!$E1,BC$2,0)</f>
        <v>0</v>
      </c>
      <c r="BD3" s="136">
        <f ca="1">OFFSET(Sample!$E1,BD$2,0)</f>
        <v>0</v>
      </c>
      <c r="BE3" s="136">
        <f ca="1">OFFSET(Sample!$E1,BE$2,0)</f>
        <v>0</v>
      </c>
    </row>
    <row r="4" spans="1:57" s="55" customFormat="1">
      <c r="A4" s="18"/>
      <c r="B4" s="21" t="s">
        <v>3</v>
      </c>
      <c r="C4" s="149"/>
      <c r="D4" s="122" t="s">
        <v>179</v>
      </c>
      <c r="E4" s="7"/>
      <c r="F4" s="213"/>
      <c r="G4" s="235"/>
      <c r="H4" s="225">
        <f ca="1">OFFSET(Sample!$F1,H$2,0)</f>
        <v>0</v>
      </c>
      <c r="I4" s="136">
        <f ca="1">OFFSET(Sample!$F1,I$2,0)</f>
        <v>0</v>
      </c>
      <c r="J4" s="136">
        <f ca="1">OFFSET(Sample!$F1,J$2,0)</f>
        <v>0</v>
      </c>
      <c r="K4" s="136">
        <f ca="1">OFFSET(Sample!$F1,K$2,0)</f>
        <v>0</v>
      </c>
      <c r="L4" s="136">
        <f ca="1">OFFSET(Sample!$F1,L$2,0)</f>
        <v>0</v>
      </c>
      <c r="M4" s="136">
        <f ca="1">OFFSET(Sample!$F1,M$2,0)</f>
        <v>0</v>
      </c>
      <c r="N4" s="136">
        <f ca="1">OFFSET(Sample!$F1,N$2,0)</f>
        <v>0</v>
      </c>
      <c r="O4" s="136">
        <f ca="1">OFFSET(Sample!$F1,O$2,0)</f>
        <v>0</v>
      </c>
      <c r="P4" s="136">
        <f ca="1">OFFSET(Sample!$F1,P$2,0)</f>
        <v>0</v>
      </c>
      <c r="Q4" s="136">
        <f ca="1">OFFSET(Sample!$F1,Q$2,0)</f>
        <v>0</v>
      </c>
      <c r="R4" s="136">
        <f ca="1">OFFSET(Sample!$F1,R$2,0)</f>
        <v>0</v>
      </c>
      <c r="S4" s="136">
        <f ca="1">OFFSET(Sample!$F1,S$2,0)</f>
        <v>0</v>
      </c>
      <c r="T4" s="136">
        <f ca="1">OFFSET(Sample!$F1,T$2,0)</f>
        <v>0</v>
      </c>
      <c r="U4" s="136">
        <f ca="1">OFFSET(Sample!$F1,U$2,0)</f>
        <v>0</v>
      </c>
      <c r="V4" s="136">
        <f ca="1">OFFSET(Sample!$F1,V$2,0)</f>
        <v>0</v>
      </c>
      <c r="W4" s="136">
        <f ca="1">OFFSET(Sample!$F1,W$2,0)</f>
        <v>0</v>
      </c>
      <c r="X4" s="136">
        <f ca="1">OFFSET(Sample!$F1,X$2,0)</f>
        <v>0</v>
      </c>
      <c r="Y4" s="136">
        <f ca="1">OFFSET(Sample!$F1,Y$2,0)</f>
        <v>0</v>
      </c>
      <c r="Z4" s="136">
        <f ca="1">OFFSET(Sample!$F1,Z$2,0)</f>
        <v>0</v>
      </c>
      <c r="AA4" s="136">
        <f ca="1">OFFSET(Sample!$F1,AA$2,0)</f>
        <v>0</v>
      </c>
      <c r="AB4" s="136">
        <f ca="1">OFFSET(Sample!$F1,AB$2,0)</f>
        <v>0</v>
      </c>
      <c r="AC4" s="136">
        <f ca="1">OFFSET(Sample!$F1,AC$2,0)</f>
        <v>0</v>
      </c>
      <c r="AD4" s="136">
        <f ca="1">OFFSET(Sample!$F1,AD$2,0)</f>
        <v>0</v>
      </c>
      <c r="AE4" s="136">
        <f ca="1">OFFSET(Sample!$F1,AE$2,0)</f>
        <v>0</v>
      </c>
      <c r="AF4" s="136">
        <f ca="1">OFFSET(Sample!$F1,AF$2,0)</f>
        <v>0</v>
      </c>
      <c r="AG4" s="136">
        <f ca="1">OFFSET(Sample!$F1,AG$2,0)</f>
        <v>0</v>
      </c>
      <c r="AH4" s="136">
        <f ca="1">OFFSET(Sample!$F1,AH$2,0)</f>
        <v>0</v>
      </c>
      <c r="AI4" s="136">
        <f ca="1">OFFSET(Sample!$F1,AI$2,0)</f>
        <v>0</v>
      </c>
      <c r="AJ4" s="136">
        <f ca="1">OFFSET(Sample!$F1,AJ$2,0)</f>
        <v>0</v>
      </c>
      <c r="AK4" s="136">
        <f ca="1">OFFSET(Sample!$F1,AK$2,0)</f>
        <v>0</v>
      </c>
      <c r="AL4" s="136">
        <f ca="1">OFFSET(Sample!$F1,AL$2,0)</f>
        <v>0</v>
      </c>
      <c r="AM4" s="136">
        <f ca="1">OFFSET(Sample!$F1,AM$2,0)</f>
        <v>0</v>
      </c>
      <c r="AN4" s="136">
        <f ca="1">OFFSET(Sample!$F1,AN$2,0)</f>
        <v>0</v>
      </c>
      <c r="AO4" s="136">
        <f ca="1">OFFSET(Sample!$F1,AO$2,0)</f>
        <v>0</v>
      </c>
      <c r="AP4" s="136">
        <f ca="1">OFFSET(Sample!$F1,AP$2,0)</f>
        <v>0</v>
      </c>
      <c r="AQ4" s="136">
        <f ca="1">OFFSET(Sample!$F1,AQ$2,0)</f>
        <v>0</v>
      </c>
      <c r="AR4" s="136">
        <f ca="1">OFFSET(Sample!$F1,AR$2,0)</f>
        <v>0</v>
      </c>
      <c r="AS4" s="136">
        <f ca="1">OFFSET(Sample!$F1,AS$2,0)</f>
        <v>0</v>
      </c>
      <c r="AT4" s="136">
        <f ca="1">OFFSET(Sample!$F1,AT$2,0)</f>
        <v>0</v>
      </c>
      <c r="AU4" s="136">
        <f ca="1">OFFSET(Sample!$F1,AU$2,0)</f>
        <v>0</v>
      </c>
      <c r="AV4" s="136">
        <f ca="1">OFFSET(Sample!$F1,AV$2,0)</f>
        <v>0</v>
      </c>
      <c r="AW4" s="136">
        <f ca="1">OFFSET(Sample!$F1,AW$2,0)</f>
        <v>0</v>
      </c>
      <c r="AX4" s="136">
        <f ca="1">OFFSET(Sample!$F1,AX$2,0)</f>
        <v>0</v>
      </c>
      <c r="AY4" s="136">
        <f ca="1">OFFSET(Sample!$F1,AY$2,0)</f>
        <v>0</v>
      </c>
      <c r="AZ4" s="136">
        <f ca="1">OFFSET(Sample!$F1,AZ$2,0)</f>
        <v>0</v>
      </c>
      <c r="BA4" s="136">
        <f ca="1">OFFSET(Sample!$F1,BA$2,0)</f>
        <v>0</v>
      </c>
      <c r="BB4" s="136">
        <f ca="1">OFFSET(Sample!$F1,BB$2,0)</f>
        <v>0</v>
      </c>
      <c r="BC4" s="136">
        <f ca="1">OFFSET(Sample!$F1,BC$2,0)</f>
        <v>0</v>
      </c>
      <c r="BD4" s="136">
        <f ca="1">OFFSET(Sample!$F1,BD$2,0)</f>
        <v>0</v>
      </c>
      <c r="BE4" s="136">
        <f ca="1">OFFSET(Sample!$F1,BE$2,0)</f>
        <v>0</v>
      </c>
    </row>
    <row r="5" spans="1:57" s="55" customFormat="1">
      <c r="A5" s="18"/>
      <c r="B5" s="120" t="s">
        <v>135</v>
      </c>
      <c r="C5" s="152"/>
      <c r="D5" s="122" t="s">
        <v>179</v>
      </c>
      <c r="E5" s="7"/>
      <c r="F5" s="213"/>
      <c r="G5" s="235"/>
      <c r="H5" s="225">
        <f ca="1">OFFSET(Sample!$B1,H$2,0)</f>
        <v>0</v>
      </c>
      <c r="I5" s="136">
        <f ca="1">OFFSET(Sample!$B1,I$2,0)</f>
        <v>0</v>
      </c>
      <c r="J5" s="136">
        <f ca="1">OFFSET(Sample!$B1,J$2,0)</f>
        <v>0</v>
      </c>
      <c r="K5" s="136">
        <f ca="1">OFFSET(Sample!$B1,K$2,0)</f>
        <v>0</v>
      </c>
      <c r="L5" s="136">
        <f ca="1">OFFSET(Sample!$B1,L$2,0)</f>
        <v>0</v>
      </c>
      <c r="M5" s="136">
        <f ca="1">OFFSET(Sample!$B1,M$2,0)</f>
        <v>0</v>
      </c>
      <c r="N5" s="136">
        <f ca="1">OFFSET(Sample!$B1,N$2,0)</f>
        <v>0</v>
      </c>
      <c r="O5" s="136">
        <f ca="1">OFFSET(Sample!$B1,O$2,0)</f>
        <v>0</v>
      </c>
      <c r="P5" s="136">
        <f ca="1">OFFSET(Sample!$B1,P$2,0)</f>
        <v>0</v>
      </c>
      <c r="Q5" s="136">
        <f ca="1">OFFSET(Sample!$B1,Q$2,0)</f>
        <v>0</v>
      </c>
      <c r="R5" s="136">
        <f ca="1">OFFSET(Sample!$B1,R$2,0)</f>
        <v>0</v>
      </c>
      <c r="S5" s="136">
        <f ca="1">OFFSET(Sample!$B1,S$2,0)</f>
        <v>0</v>
      </c>
      <c r="T5" s="136">
        <f ca="1">OFFSET(Sample!$B1,T$2,0)</f>
        <v>0</v>
      </c>
      <c r="U5" s="136">
        <f ca="1">OFFSET(Sample!$B1,U$2,0)</f>
        <v>0</v>
      </c>
      <c r="V5" s="136">
        <f ca="1">OFFSET(Sample!$B1,V$2,0)</f>
        <v>0</v>
      </c>
      <c r="W5" s="136">
        <f ca="1">OFFSET(Sample!$B1,W$2,0)</f>
        <v>0</v>
      </c>
      <c r="X5" s="136">
        <f ca="1">OFFSET(Sample!$B1,X$2,0)</f>
        <v>0</v>
      </c>
      <c r="Y5" s="136">
        <f ca="1">OFFSET(Sample!$B1,Y$2,0)</f>
        <v>0</v>
      </c>
      <c r="Z5" s="136">
        <f ca="1">OFFSET(Sample!$B1,Z$2,0)</f>
        <v>0</v>
      </c>
      <c r="AA5" s="136">
        <f ca="1">OFFSET(Sample!$B1,AA$2,0)</f>
        <v>0</v>
      </c>
      <c r="AB5" s="136">
        <f ca="1">OFFSET(Sample!$B1,AB$2,0)</f>
        <v>0</v>
      </c>
      <c r="AC5" s="136">
        <f ca="1">OFFSET(Sample!$B1,AC$2,0)</f>
        <v>0</v>
      </c>
      <c r="AD5" s="136">
        <f ca="1">OFFSET(Sample!$B1,AD$2,0)</f>
        <v>0</v>
      </c>
      <c r="AE5" s="136">
        <f ca="1">OFFSET(Sample!$B1,AE$2,0)</f>
        <v>0</v>
      </c>
      <c r="AF5" s="136">
        <f ca="1">OFFSET(Sample!$B1,AF$2,0)</f>
        <v>0</v>
      </c>
      <c r="AG5" s="136">
        <f ca="1">OFFSET(Sample!$B1,AG$2,0)</f>
        <v>0</v>
      </c>
      <c r="AH5" s="136">
        <f ca="1">OFFSET(Sample!$B1,AH$2,0)</f>
        <v>0</v>
      </c>
      <c r="AI5" s="136">
        <f ca="1">OFFSET(Sample!$B1,AI$2,0)</f>
        <v>0</v>
      </c>
      <c r="AJ5" s="136">
        <f ca="1">OFFSET(Sample!$B1,AJ$2,0)</f>
        <v>0</v>
      </c>
      <c r="AK5" s="136">
        <f ca="1">OFFSET(Sample!$B1,AK$2,0)</f>
        <v>0</v>
      </c>
      <c r="AL5" s="136">
        <f ca="1">OFFSET(Sample!$B1,AL$2,0)</f>
        <v>0</v>
      </c>
      <c r="AM5" s="136">
        <f ca="1">OFFSET(Sample!$B1,AM$2,0)</f>
        <v>0</v>
      </c>
      <c r="AN5" s="136">
        <f ca="1">OFFSET(Sample!$B1,AN$2,0)</f>
        <v>0</v>
      </c>
      <c r="AO5" s="136">
        <f ca="1">OFFSET(Sample!$B1,AO$2,0)</f>
        <v>0</v>
      </c>
      <c r="AP5" s="136">
        <f ca="1">OFFSET(Sample!$B1,AP$2,0)</f>
        <v>0</v>
      </c>
      <c r="AQ5" s="136">
        <f ca="1">OFFSET(Sample!$B1,AQ$2,0)</f>
        <v>0</v>
      </c>
      <c r="AR5" s="136">
        <f ca="1">OFFSET(Sample!$B1,AR$2,0)</f>
        <v>0</v>
      </c>
      <c r="AS5" s="136">
        <f ca="1">OFFSET(Sample!$B1,AS$2,0)</f>
        <v>0</v>
      </c>
      <c r="AT5" s="136">
        <f ca="1">OFFSET(Sample!$B1,AT$2,0)</f>
        <v>0</v>
      </c>
      <c r="AU5" s="136">
        <f ca="1">OFFSET(Sample!$B1,AU$2,0)</f>
        <v>0</v>
      </c>
      <c r="AV5" s="136">
        <f ca="1">OFFSET(Sample!$B1,AV$2,0)</f>
        <v>0</v>
      </c>
      <c r="AW5" s="136">
        <f ca="1">OFFSET(Sample!$B1,AW$2,0)</f>
        <v>0</v>
      </c>
      <c r="AX5" s="136">
        <f ca="1">OFFSET(Sample!$B1,AX$2,0)</f>
        <v>0</v>
      </c>
      <c r="AY5" s="136">
        <f ca="1">OFFSET(Sample!$B1,AY$2,0)</f>
        <v>0</v>
      </c>
      <c r="AZ5" s="136">
        <f ca="1">OFFSET(Sample!$B1,AZ$2,0)</f>
        <v>0</v>
      </c>
      <c r="BA5" s="136">
        <f ca="1">OFFSET(Sample!$B1,BA$2,0)</f>
        <v>0</v>
      </c>
      <c r="BB5" s="136">
        <f ca="1">OFFSET(Sample!$B1,BB$2,0)</f>
        <v>0</v>
      </c>
      <c r="BC5" s="136">
        <f ca="1">OFFSET(Sample!$B1,BC$2,0)</f>
        <v>0</v>
      </c>
      <c r="BD5" s="136">
        <f ca="1">OFFSET(Sample!$B1,BD$2,0)</f>
        <v>0</v>
      </c>
      <c r="BE5" s="136">
        <f ca="1">OFFSET(Sample!$B1,BE$2,0)</f>
        <v>0</v>
      </c>
    </row>
    <row r="6" spans="1:57" s="55" customFormat="1">
      <c r="A6" s="18"/>
      <c r="B6" s="56" t="s">
        <v>9</v>
      </c>
      <c r="C6" s="149"/>
      <c r="D6" s="122" t="s">
        <v>179</v>
      </c>
      <c r="E6" s="6"/>
      <c r="F6" s="214"/>
      <c r="G6" s="235"/>
      <c r="H6" s="225">
        <f ca="1">OFFSET(Sample!$V1,H$2,0)</f>
        <v>0</v>
      </c>
      <c r="I6" s="136">
        <f ca="1">OFFSET(Sample!$V1,I$2,0)</f>
        <v>0</v>
      </c>
      <c r="J6" s="136">
        <f ca="1">OFFSET(Sample!$V1,J$2,0)</f>
        <v>0</v>
      </c>
      <c r="K6" s="136">
        <f ca="1">OFFSET(Sample!$V1,K$2,0)</f>
        <v>0</v>
      </c>
      <c r="L6" s="136">
        <f ca="1">OFFSET(Sample!$V1,L$2,0)</f>
        <v>0</v>
      </c>
      <c r="M6" s="136">
        <f ca="1">OFFSET(Sample!$V1,M$2,0)</f>
        <v>0</v>
      </c>
      <c r="N6" s="136">
        <f ca="1">OFFSET(Sample!$V1,N$2,0)</f>
        <v>0</v>
      </c>
      <c r="O6" s="136">
        <f ca="1">OFFSET(Sample!$V1,O$2,0)</f>
        <v>0</v>
      </c>
      <c r="P6" s="136">
        <f ca="1">OFFSET(Sample!$V1,P$2,0)</f>
        <v>0</v>
      </c>
      <c r="Q6" s="136">
        <f ca="1">OFFSET(Sample!$V1,Q$2,0)</f>
        <v>0</v>
      </c>
      <c r="R6" s="136">
        <f ca="1">OFFSET(Sample!$V1,R$2,0)</f>
        <v>0</v>
      </c>
      <c r="S6" s="136">
        <f ca="1">OFFSET(Sample!$V1,S$2,0)</f>
        <v>0</v>
      </c>
      <c r="T6" s="136">
        <f ca="1">OFFSET(Sample!$V1,T$2,0)</f>
        <v>0</v>
      </c>
      <c r="U6" s="136">
        <f ca="1">OFFSET(Sample!$V1,U$2,0)</f>
        <v>0</v>
      </c>
      <c r="V6" s="136">
        <f ca="1">OFFSET(Sample!$V1,V$2,0)</f>
        <v>0</v>
      </c>
      <c r="W6" s="136">
        <f ca="1">OFFSET(Sample!$V1,W$2,0)</f>
        <v>0</v>
      </c>
      <c r="X6" s="136">
        <f ca="1">OFFSET(Sample!$V1,X$2,0)</f>
        <v>0</v>
      </c>
      <c r="Y6" s="136">
        <f ca="1">OFFSET(Sample!$V1,Y$2,0)</f>
        <v>0</v>
      </c>
      <c r="Z6" s="136">
        <f ca="1">OFFSET(Sample!$V1,Z$2,0)</f>
        <v>0</v>
      </c>
      <c r="AA6" s="136">
        <f ca="1">OFFSET(Sample!$V1,AA$2,0)</f>
        <v>0</v>
      </c>
      <c r="AB6" s="136">
        <f ca="1">OFFSET(Sample!$V1,AB$2,0)</f>
        <v>0</v>
      </c>
      <c r="AC6" s="136">
        <f ca="1">OFFSET(Sample!$V1,AC$2,0)</f>
        <v>0</v>
      </c>
      <c r="AD6" s="136">
        <f ca="1">OFFSET(Sample!$V1,AD$2,0)</f>
        <v>0</v>
      </c>
      <c r="AE6" s="136">
        <f ca="1">OFFSET(Sample!$V1,AE$2,0)</f>
        <v>0</v>
      </c>
      <c r="AF6" s="136">
        <f ca="1">OFFSET(Sample!$V1,AF$2,0)</f>
        <v>0</v>
      </c>
      <c r="AG6" s="136">
        <f ca="1">OFFSET(Sample!$V1,AG$2,0)</f>
        <v>0</v>
      </c>
      <c r="AH6" s="136">
        <f ca="1">OFFSET(Sample!$V1,AH$2,0)</f>
        <v>0</v>
      </c>
      <c r="AI6" s="136">
        <f ca="1">OFFSET(Sample!$V1,AI$2,0)</f>
        <v>0</v>
      </c>
      <c r="AJ6" s="136">
        <f ca="1">OFFSET(Sample!$V1,AJ$2,0)</f>
        <v>0</v>
      </c>
      <c r="AK6" s="136">
        <f ca="1">OFFSET(Sample!$V1,AK$2,0)</f>
        <v>0</v>
      </c>
      <c r="AL6" s="136">
        <f ca="1">OFFSET(Sample!$V1,AL$2,0)</f>
        <v>0</v>
      </c>
      <c r="AM6" s="136">
        <f ca="1">OFFSET(Sample!$V1,AM$2,0)</f>
        <v>0</v>
      </c>
      <c r="AN6" s="136">
        <f ca="1">OFFSET(Sample!$V1,AN$2,0)</f>
        <v>0</v>
      </c>
      <c r="AO6" s="136">
        <f ca="1">OFFSET(Sample!$V1,AO$2,0)</f>
        <v>0</v>
      </c>
      <c r="AP6" s="136">
        <f ca="1">OFFSET(Sample!$V1,AP$2,0)</f>
        <v>0</v>
      </c>
      <c r="AQ6" s="136">
        <f ca="1">OFFSET(Sample!$V1,AQ$2,0)</f>
        <v>0</v>
      </c>
      <c r="AR6" s="136">
        <f ca="1">OFFSET(Sample!$V1,AR$2,0)</f>
        <v>0</v>
      </c>
      <c r="AS6" s="136">
        <f ca="1">OFFSET(Sample!$V1,AS$2,0)</f>
        <v>0</v>
      </c>
      <c r="AT6" s="136">
        <f ca="1">OFFSET(Sample!$V1,AT$2,0)</f>
        <v>0</v>
      </c>
      <c r="AU6" s="136">
        <f ca="1">OFFSET(Sample!$V1,AU$2,0)</f>
        <v>0</v>
      </c>
      <c r="AV6" s="136">
        <f ca="1">OFFSET(Sample!$V1,AV$2,0)</f>
        <v>0</v>
      </c>
      <c r="AW6" s="136">
        <f ca="1">OFFSET(Sample!$V1,AW$2,0)</f>
        <v>0</v>
      </c>
      <c r="AX6" s="136">
        <f ca="1">OFFSET(Sample!$V1,AX$2,0)</f>
        <v>0</v>
      </c>
      <c r="AY6" s="136">
        <f ca="1">OFFSET(Sample!$V1,AY$2,0)</f>
        <v>0</v>
      </c>
      <c r="AZ6" s="136">
        <f ca="1">OFFSET(Sample!$V1,AZ$2,0)</f>
        <v>0</v>
      </c>
      <c r="BA6" s="136">
        <f ca="1">OFFSET(Sample!$V1,BA$2,0)</f>
        <v>0</v>
      </c>
      <c r="BB6" s="136">
        <f ca="1">OFFSET(Sample!$V1,BB$2,0)</f>
        <v>0</v>
      </c>
      <c r="BC6" s="136">
        <f ca="1">OFFSET(Sample!$V1,BC$2,0)</f>
        <v>0</v>
      </c>
      <c r="BD6" s="136">
        <f ca="1">OFFSET(Sample!$V1,BD$2,0)</f>
        <v>0</v>
      </c>
      <c r="BE6" s="136">
        <f ca="1">OFFSET(Sample!$V1,BE$2,0)</f>
        <v>0</v>
      </c>
    </row>
    <row r="7" spans="1:57" s="55" customFormat="1">
      <c r="A7" s="18"/>
      <c r="B7" s="56" t="s">
        <v>4</v>
      </c>
      <c r="C7" s="149"/>
      <c r="D7" s="122" t="s">
        <v>179</v>
      </c>
      <c r="E7" s="6"/>
      <c r="F7" s="214"/>
      <c r="G7" s="235"/>
      <c r="H7" s="225">
        <f ca="1">OFFSET(Sample!$K1,H$2,0)</f>
        <v>0</v>
      </c>
      <c r="I7" s="136">
        <f ca="1">OFFSET(Sample!$K1,I$2,0)</f>
        <v>0</v>
      </c>
      <c r="J7" s="136">
        <f ca="1">OFFSET(Sample!$K1,J$2,0)</f>
        <v>0</v>
      </c>
      <c r="K7" s="136">
        <f ca="1">OFFSET(Sample!$K1,K$2,0)</f>
        <v>0</v>
      </c>
      <c r="L7" s="136">
        <f ca="1">OFFSET(Sample!$K1,L$2,0)</f>
        <v>0</v>
      </c>
      <c r="M7" s="136">
        <f ca="1">OFFSET(Sample!$K1,M$2,0)</f>
        <v>0</v>
      </c>
      <c r="N7" s="136">
        <f ca="1">OFFSET(Sample!$K1,N$2,0)</f>
        <v>0</v>
      </c>
      <c r="O7" s="136">
        <f ca="1">OFFSET(Sample!$K1,O$2,0)</f>
        <v>0</v>
      </c>
      <c r="P7" s="136">
        <f ca="1">OFFSET(Sample!$K1,P$2,0)</f>
        <v>0</v>
      </c>
      <c r="Q7" s="136">
        <f ca="1">OFFSET(Sample!$K1,Q$2,0)</f>
        <v>0</v>
      </c>
      <c r="R7" s="136">
        <f ca="1">OFFSET(Sample!$K1,R$2,0)</f>
        <v>0</v>
      </c>
      <c r="S7" s="136">
        <f ca="1">OFFSET(Sample!$K1,S$2,0)</f>
        <v>0</v>
      </c>
      <c r="T7" s="136">
        <f ca="1">OFFSET(Sample!$K1,T$2,0)</f>
        <v>0</v>
      </c>
      <c r="U7" s="136">
        <f ca="1">OFFSET(Sample!$K1,U$2,0)</f>
        <v>0</v>
      </c>
      <c r="V7" s="136">
        <f ca="1">OFFSET(Sample!$K1,V$2,0)</f>
        <v>0</v>
      </c>
      <c r="W7" s="136">
        <f ca="1">OFFSET(Sample!$K1,W$2,0)</f>
        <v>0</v>
      </c>
      <c r="X7" s="136">
        <f ca="1">OFFSET(Sample!$K1,X$2,0)</f>
        <v>0</v>
      </c>
      <c r="Y7" s="136">
        <f ca="1">OFFSET(Sample!$K1,Y$2,0)</f>
        <v>0</v>
      </c>
      <c r="Z7" s="136">
        <f ca="1">OFFSET(Sample!$K1,Z$2,0)</f>
        <v>0</v>
      </c>
      <c r="AA7" s="136">
        <f ca="1">OFFSET(Sample!$K1,AA$2,0)</f>
        <v>0</v>
      </c>
      <c r="AB7" s="136">
        <f ca="1">OFFSET(Sample!$K1,AB$2,0)</f>
        <v>0</v>
      </c>
      <c r="AC7" s="136">
        <f ca="1">OFFSET(Sample!$K1,AC$2,0)</f>
        <v>0</v>
      </c>
      <c r="AD7" s="136">
        <f ca="1">OFFSET(Sample!$K1,AD$2,0)</f>
        <v>0</v>
      </c>
      <c r="AE7" s="136">
        <f ca="1">OFFSET(Sample!$K1,AE$2,0)</f>
        <v>0</v>
      </c>
      <c r="AF7" s="136">
        <f ca="1">OFFSET(Sample!$K1,AF$2,0)</f>
        <v>0</v>
      </c>
      <c r="AG7" s="136">
        <f ca="1">OFFSET(Sample!$K1,AG$2,0)</f>
        <v>0</v>
      </c>
      <c r="AH7" s="136">
        <f ca="1">OFFSET(Sample!$K1,AH$2,0)</f>
        <v>0</v>
      </c>
      <c r="AI7" s="136">
        <f ca="1">OFFSET(Sample!$K1,AI$2,0)</f>
        <v>0</v>
      </c>
      <c r="AJ7" s="136">
        <f ca="1">OFFSET(Sample!$K1,AJ$2,0)</f>
        <v>0</v>
      </c>
      <c r="AK7" s="136">
        <f ca="1">OFFSET(Sample!$K1,AK$2,0)</f>
        <v>0</v>
      </c>
      <c r="AL7" s="136">
        <f ca="1">OFFSET(Sample!$K1,AL$2,0)</f>
        <v>0</v>
      </c>
      <c r="AM7" s="136">
        <f ca="1">OFFSET(Sample!$K1,AM$2,0)</f>
        <v>0</v>
      </c>
      <c r="AN7" s="136">
        <f ca="1">OFFSET(Sample!$K1,AN$2,0)</f>
        <v>0</v>
      </c>
      <c r="AO7" s="136">
        <f ca="1">OFFSET(Sample!$K1,AO$2,0)</f>
        <v>0</v>
      </c>
      <c r="AP7" s="136">
        <f ca="1">OFFSET(Sample!$K1,AP$2,0)</f>
        <v>0</v>
      </c>
      <c r="AQ7" s="136">
        <f ca="1">OFFSET(Sample!$K1,AQ$2,0)</f>
        <v>0</v>
      </c>
      <c r="AR7" s="136">
        <f ca="1">OFFSET(Sample!$K1,AR$2,0)</f>
        <v>0</v>
      </c>
      <c r="AS7" s="136">
        <f ca="1">OFFSET(Sample!$K1,AS$2,0)</f>
        <v>0</v>
      </c>
      <c r="AT7" s="136">
        <f ca="1">OFFSET(Sample!$K1,AT$2,0)</f>
        <v>0</v>
      </c>
      <c r="AU7" s="136">
        <f ca="1">OFFSET(Sample!$K1,AU$2,0)</f>
        <v>0</v>
      </c>
      <c r="AV7" s="136">
        <f ca="1">OFFSET(Sample!$K1,AV$2,0)</f>
        <v>0</v>
      </c>
      <c r="AW7" s="136">
        <f ca="1">OFFSET(Sample!$K1,AW$2,0)</f>
        <v>0</v>
      </c>
      <c r="AX7" s="136">
        <f ca="1">OFFSET(Sample!$K1,AX$2,0)</f>
        <v>0</v>
      </c>
      <c r="AY7" s="136">
        <f ca="1">OFFSET(Sample!$K1,AY$2,0)</f>
        <v>0</v>
      </c>
      <c r="AZ7" s="136">
        <f ca="1">OFFSET(Sample!$K1,AZ$2,0)</f>
        <v>0</v>
      </c>
      <c r="BA7" s="136">
        <f ca="1">OFFSET(Sample!$K1,BA$2,0)</f>
        <v>0</v>
      </c>
      <c r="BB7" s="136">
        <f ca="1">OFFSET(Sample!$K1,BB$2,0)</f>
        <v>0</v>
      </c>
      <c r="BC7" s="136">
        <f ca="1">OFFSET(Sample!$K1,BC$2,0)</f>
        <v>0</v>
      </c>
      <c r="BD7" s="136">
        <f ca="1">OFFSET(Sample!$K1,BD$2,0)</f>
        <v>0</v>
      </c>
      <c r="BE7" s="136">
        <f ca="1">OFFSET(Sample!$K1,BE$2,0)</f>
        <v>0</v>
      </c>
    </row>
    <row r="8" spans="1:57" s="58" customFormat="1">
      <c r="A8" s="19"/>
      <c r="B8" s="57" t="s">
        <v>5</v>
      </c>
      <c r="C8" s="149"/>
      <c r="D8" s="9"/>
      <c r="E8" s="184"/>
      <c r="F8" s="215"/>
      <c r="G8" s="236"/>
      <c r="H8" s="226"/>
      <c r="I8" s="107"/>
      <c r="J8" s="107"/>
      <c r="K8" s="164"/>
      <c r="L8" s="164"/>
      <c r="M8" s="164"/>
      <c r="N8" s="164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</row>
    <row r="9" spans="1:57" s="55" customFormat="1">
      <c r="A9" s="18"/>
      <c r="B9" s="56" t="s">
        <v>21</v>
      </c>
      <c r="C9" s="149"/>
      <c r="D9" s="4"/>
      <c r="E9" s="7"/>
      <c r="F9" s="213"/>
      <c r="G9" s="235"/>
      <c r="H9" s="227"/>
      <c r="I9" s="108"/>
      <c r="J9" s="108"/>
      <c r="K9" s="166"/>
      <c r="L9" s="166"/>
      <c r="M9" s="166"/>
      <c r="N9" s="166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</row>
    <row r="10" spans="1:57" s="55" customFormat="1">
      <c r="A10" s="18"/>
      <c r="B10" s="21" t="s">
        <v>18</v>
      </c>
      <c r="C10" s="149"/>
      <c r="D10" s="4"/>
      <c r="E10" s="7"/>
      <c r="F10" s="213"/>
      <c r="G10" s="235"/>
      <c r="H10" s="228"/>
      <c r="I10" s="156"/>
      <c r="J10" s="157"/>
      <c r="K10" s="105"/>
      <c r="L10" s="105"/>
      <c r="M10" s="105"/>
      <c r="N10" s="105"/>
    </row>
    <row r="11" spans="1:57" s="55" customFormat="1" ht="18" customHeight="1">
      <c r="A11" s="183"/>
      <c r="B11" s="188" t="s">
        <v>137</v>
      </c>
      <c r="C11" s="189"/>
      <c r="D11" s="190"/>
      <c r="E11" s="191"/>
      <c r="F11" s="216"/>
      <c r="G11" s="235"/>
      <c r="H11" s="229"/>
      <c r="I11" s="192"/>
      <c r="J11" s="192"/>
      <c r="K11" s="193"/>
      <c r="L11" s="193"/>
      <c r="M11" s="193"/>
      <c r="N11" s="193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</row>
    <row r="12" spans="1:57" s="55" customFormat="1" ht="39.6">
      <c r="A12" s="117">
        <v>1</v>
      </c>
      <c r="B12" s="148" t="s">
        <v>180</v>
      </c>
      <c r="C12" s="153" t="s">
        <v>147</v>
      </c>
      <c r="D12" s="59" t="s">
        <v>136</v>
      </c>
      <c r="E12" s="15"/>
      <c r="F12" s="217" t="s">
        <v>145</v>
      </c>
      <c r="G12" s="235"/>
      <c r="H12" s="230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</row>
    <row r="13" spans="1:57" s="55" customFormat="1" ht="26.25" customHeight="1">
      <c r="A13" s="183"/>
      <c r="B13" s="188" t="s">
        <v>117</v>
      </c>
      <c r="C13" s="189"/>
      <c r="D13" s="190"/>
      <c r="E13" s="195"/>
      <c r="F13" s="218"/>
      <c r="G13" s="236"/>
      <c r="H13" s="231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</row>
    <row r="14" spans="1:57" s="55" customFormat="1" ht="60.75" customHeight="1">
      <c r="A14" s="118">
        <v>2</v>
      </c>
      <c r="B14" s="150" t="s">
        <v>181</v>
      </c>
      <c r="C14" s="149" t="s">
        <v>148</v>
      </c>
      <c r="D14" s="1" t="s">
        <v>139</v>
      </c>
      <c r="E14" s="15" t="s">
        <v>145</v>
      </c>
      <c r="F14" s="219"/>
      <c r="G14" s="235"/>
      <c r="H14" s="230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</row>
    <row r="15" spans="1:57" s="55" customFormat="1" ht="39" customHeight="1">
      <c r="A15" s="118">
        <v>3</v>
      </c>
      <c r="B15" s="150" t="s">
        <v>193</v>
      </c>
      <c r="C15" s="150" t="s">
        <v>157</v>
      </c>
      <c r="D15" s="1" t="s">
        <v>139</v>
      </c>
      <c r="E15" s="15" t="s">
        <v>145</v>
      </c>
      <c r="F15" s="217" t="s">
        <v>145</v>
      </c>
      <c r="G15" s="235"/>
      <c r="H15" s="230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</row>
    <row r="16" spans="1:57" s="55" customFormat="1" ht="26.4">
      <c r="A16" s="117">
        <v>4</v>
      </c>
      <c r="B16" s="150" t="s">
        <v>197</v>
      </c>
      <c r="C16" s="150" t="s">
        <v>149</v>
      </c>
      <c r="D16" s="122" t="s">
        <v>140</v>
      </c>
      <c r="E16" s="181" t="s">
        <v>145</v>
      </c>
      <c r="F16" s="217" t="s">
        <v>145</v>
      </c>
      <c r="G16" s="235"/>
      <c r="H16" s="230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</row>
    <row r="17" spans="1:57" s="55" customFormat="1" ht="39.6">
      <c r="A17" s="118">
        <v>5</v>
      </c>
      <c r="B17" s="150" t="s">
        <v>199</v>
      </c>
      <c r="C17" s="150" t="s">
        <v>149</v>
      </c>
      <c r="D17" s="122" t="s">
        <v>140</v>
      </c>
      <c r="E17" s="181" t="s">
        <v>145</v>
      </c>
      <c r="F17" s="219" t="s">
        <v>145</v>
      </c>
      <c r="G17" s="235"/>
      <c r="H17" s="230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</row>
    <row r="18" spans="1:57" s="55" customFormat="1" ht="21" customHeight="1">
      <c r="A18" s="183"/>
      <c r="B18" s="188" t="s">
        <v>12</v>
      </c>
      <c r="C18" s="189"/>
      <c r="D18" s="190"/>
      <c r="E18" s="195"/>
      <c r="F18" s="218"/>
      <c r="G18" s="236"/>
      <c r="H18" s="231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</row>
    <row r="19" spans="1:57" s="58" customFormat="1" ht="39.6">
      <c r="A19" s="18">
        <v>6</v>
      </c>
      <c r="B19" s="149" t="s">
        <v>138</v>
      </c>
      <c r="C19" s="149"/>
      <c r="D19" s="2" t="s">
        <v>156</v>
      </c>
      <c r="E19" s="15" t="s">
        <v>145</v>
      </c>
      <c r="F19" s="217"/>
      <c r="G19" s="236"/>
      <c r="H19" s="23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</row>
    <row r="20" spans="1:57" s="58" customFormat="1" ht="26.4">
      <c r="A20" s="117">
        <v>7</v>
      </c>
      <c r="B20" s="150" t="s">
        <v>182</v>
      </c>
      <c r="C20" s="209" t="s">
        <v>213</v>
      </c>
      <c r="D20" s="209" t="s">
        <v>140</v>
      </c>
      <c r="E20" s="181"/>
      <c r="F20" s="219" t="s">
        <v>145</v>
      </c>
      <c r="G20" s="236"/>
      <c r="H20" s="23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</row>
    <row r="21" spans="1:57" s="58" customFormat="1" ht="39.6">
      <c r="A21" s="118">
        <v>8</v>
      </c>
      <c r="B21" s="150" t="s">
        <v>195</v>
      </c>
      <c r="C21" s="122" t="s">
        <v>214</v>
      </c>
      <c r="D21" s="209" t="s">
        <v>215</v>
      </c>
      <c r="E21" s="181" t="s">
        <v>145</v>
      </c>
      <c r="F21" s="217"/>
      <c r="G21" s="236"/>
      <c r="H21" s="230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</row>
    <row r="22" spans="1:57" s="58" customFormat="1" ht="48.75" customHeight="1">
      <c r="A22" s="117">
        <v>9</v>
      </c>
      <c r="B22" s="150" t="s">
        <v>194</v>
      </c>
      <c r="C22" s="149" t="s">
        <v>146</v>
      </c>
      <c r="D22" s="2" t="s">
        <v>140</v>
      </c>
      <c r="E22" s="15"/>
      <c r="F22" s="217" t="s">
        <v>145</v>
      </c>
      <c r="G22" s="236"/>
      <c r="H22" s="23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</row>
    <row r="23" spans="1:57" s="55" customFormat="1" ht="39.6">
      <c r="A23" s="118">
        <v>10</v>
      </c>
      <c r="B23" s="150" t="s">
        <v>200</v>
      </c>
      <c r="C23" s="150" t="s">
        <v>143</v>
      </c>
      <c r="D23" s="1" t="s">
        <v>132</v>
      </c>
      <c r="E23" s="16"/>
      <c r="F23" s="220" t="s">
        <v>145</v>
      </c>
      <c r="G23" s="236"/>
      <c r="H23" s="23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</row>
    <row r="24" spans="1:57" s="55" customFormat="1" ht="54.75" customHeight="1">
      <c r="A24" s="118">
        <v>11</v>
      </c>
      <c r="B24" s="150" t="s">
        <v>217</v>
      </c>
      <c r="C24" s="150" t="s">
        <v>191</v>
      </c>
      <c r="D24" s="122" t="s">
        <v>140</v>
      </c>
      <c r="E24" s="16"/>
      <c r="F24" s="221" t="s">
        <v>145</v>
      </c>
      <c r="G24" s="236"/>
      <c r="H24" s="230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</row>
    <row r="25" spans="1:57" s="55" customFormat="1" ht="45.75" customHeight="1">
      <c r="A25" s="118">
        <v>12</v>
      </c>
      <c r="B25" s="150" t="s">
        <v>196</v>
      </c>
      <c r="C25" s="149" t="s">
        <v>150</v>
      </c>
      <c r="D25" s="1" t="s">
        <v>133</v>
      </c>
      <c r="E25" s="16"/>
      <c r="F25" s="220" t="s">
        <v>145</v>
      </c>
      <c r="G25" s="236"/>
      <c r="H25" s="230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</row>
    <row r="26" spans="1:57" s="55" customFormat="1" ht="53.25" customHeight="1">
      <c r="A26" s="118">
        <v>13</v>
      </c>
      <c r="B26" s="150" t="s">
        <v>183</v>
      </c>
      <c r="C26" s="149" t="s">
        <v>151</v>
      </c>
      <c r="D26" s="1" t="s">
        <v>153</v>
      </c>
      <c r="E26" s="17" t="s">
        <v>145</v>
      </c>
      <c r="F26" s="217"/>
      <c r="G26" s="236"/>
      <c r="H26" s="230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</row>
    <row r="27" spans="1:57" s="55" customFormat="1" ht="76.5" customHeight="1">
      <c r="A27" s="125">
        <v>14</v>
      </c>
      <c r="B27" s="150" t="s">
        <v>212</v>
      </c>
      <c r="C27" s="154" t="s">
        <v>134</v>
      </c>
      <c r="D27" s="179" t="s">
        <v>219</v>
      </c>
      <c r="E27" s="17" t="s">
        <v>145</v>
      </c>
      <c r="F27" s="219" t="s">
        <v>145</v>
      </c>
      <c r="G27" s="235"/>
      <c r="H27" s="230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</row>
    <row r="28" spans="1:57" s="55" customFormat="1" ht="39.75" customHeight="1">
      <c r="A28" s="19"/>
      <c r="B28" s="149" t="s">
        <v>142</v>
      </c>
      <c r="C28" s="154"/>
      <c r="D28" s="3" t="s">
        <v>154</v>
      </c>
      <c r="E28" s="17"/>
      <c r="F28" s="217"/>
      <c r="G28" s="235"/>
      <c r="H28" s="230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</row>
    <row r="29" spans="1:57" s="55" customFormat="1" ht="18" customHeight="1">
      <c r="A29" s="182"/>
      <c r="B29" s="188" t="s">
        <v>186</v>
      </c>
      <c r="C29" s="197"/>
      <c r="D29" s="198"/>
      <c r="E29" s="195"/>
      <c r="F29" s="218"/>
      <c r="G29" s="235"/>
      <c r="H29" s="231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</row>
    <row r="30" spans="1:57" s="55" customFormat="1" ht="39.75" customHeight="1">
      <c r="A30" s="19">
        <v>15</v>
      </c>
      <c r="B30" s="150" t="s">
        <v>202</v>
      </c>
      <c r="C30" s="154"/>
      <c r="D30" s="179" t="s">
        <v>153</v>
      </c>
      <c r="E30" s="203" t="s">
        <v>145</v>
      </c>
      <c r="F30" s="217"/>
      <c r="G30" s="235"/>
      <c r="H30" s="23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57" s="55" customFormat="1" ht="52.8">
      <c r="A31" s="125">
        <v>16</v>
      </c>
      <c r="B31" s="150" t="s">
        <v>220</v>
      </c>
      <c r="C31" s="154" t="s">
        <v>218</v>
      </c>
      <c r="D31" s="179" t="s">
        <v>188</v>
      </c>
      <c r="E31" s="203"/>
      <c r="F31" s="219" t="s">
        <v>145</v>
      </c>
      <c r="G31" s="235"/>
      <c r="H31" s="230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</row>
    <row r="32" spans="1:57" s="55" customFormat="1" ht="26.4">
      <c r="A32" s="125">
        <v>17</v>
      </c>
      <c r="B32" s="150" t="s">
        <v>207</v>
      </c>
      <c r="C32" s="180" t="s">
        <v>191</v>
      </c>
      <c r="D32" s="179" t="s">
        <v>192</v>
      </c>
      <c r="E32" s="203" t="s">
        <v>145</v>
      </c>
      <c r="F32" s="217"/>
      <c r="G32" s="235"/>
      <c r="H32" s="23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</row>
    <row r="33" spans="1:57" s="55" customFormat="1" ht="39" customHeight="1">
      <c r="A33" s="19"/>
      <c r="B33" s="150" t="s">
        <v>142</v>
      </c>
      <c r="C33" s="180"/>
      <c r="D33" s="179"/>
      <c r="E33" s="203"/>
      <c r="F33" s="217"/>
      <c r="G33" s="235"/>
      <c r="H33" s="23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</row>
    <row r="34" spans="1:57" s="55" customFormat="1" ht="21" customHeight="1">
      <c r="A34" s="183"/>
      <c r="B34" s="188" t="s">
        <v>8</v>
      </c>
      <c r="C34" s="189"/>
      <c r="D34" s="190"/>
      <c r="E34" s="195"/>
      <c r="F34" s="218"/>
      <c r="G34" s="235"/>
      <c r="H34" s="231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</row>
    <row r="35" spans="1:57" s="55" customFormat="1" ht="42.75" customHeight="1">
      <c r="A35" s="20">
        <v>18</v>
      </c>
      <c r="B35" s="150" t="s">
        <v>221</v>
      </c>
      <c r="C35" s="16"/>
      <c r="D35" s="1" t="s">
        <v>132</v>
      </c>
      <c r="E35" s="17" t="s">
        <v>145</v>
      </c>
      <c r="F35" s="217"/>
      <c r="G35" s="236"/>
      <c r="H35" s="23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</row>
    <row r="36" spans="1:57" s="55" customFormat="1" ht="43.2" customHeight="1">
      <c r="A36" s="119">
        <v>19</v>
      </c>
      <c r="B36" s="150" t="s">
        <v>203</v>
      </c>
      <c r="C36" s="154" t="s">
        <v>152</v>
      </c>
      <c r="D36" s="124" t="s">
        <v>190</v>
      </c>
      <c r="E36" s="17"/>
      <c r="F36" s="219" t="s">
        <v>145</v>
      </c>
      <c r="G36" s="236"/>
      <c r="H36" s="23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</row>
    <row r="37" spans="1:57" s="55" customFormat="1" ht="70.5" customHeight="1">
      <c r="A37" s="144">
        <v>20</v>
      </c>
      <c r="B37" s="176" t="s">
        <v>222</v>
      </c>
      <c r="C37" s="176" t="s">
        <v>184</v>
      </c>
      <c r="D37" s="177" t="s">
        <v>141</v>
      </c>
      <c r="E37" s="247" t="s">
        <v>145</v>
      </c>
      <c r="F37" s="222" t="s">
        <v>145</v>
      </c>
      <c r="G37" s="237"/>
      <c r="H37" s="232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</row>
    <row r="38" spans="1:57" s="55" customFormat="1" ht="27" customHeight="1">
      <c r="A38" s="183"/>
      <c r="B38" s="188" t="s">
        <v>187</v>
      </c>
      <c r="C38" s="199"/>
      <c r="D38" s="200"/>
      <c r="E38" s="195"/>
      <c r="F38" s="218"/>
      <c r="G38" s="236"/>
      <c r="H38" s="231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</row>
    <row r="39" spans="1:57" s="55" customFormat="1" ht="27" customHeight="1">
      <c r="A39" s="183"/>
      <c r="B39" s="188" t="s">
        <v>198</v>
      </c>
      <c r="C39" s="199"/>
      <c r="D39" s="200"/>
      <c r="E39" s="195"/>
      <c r="F39" s="218"/>
      <c r="G39" s="236"/>
      <c r="H39" s="231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</row>
    <row r="40" spans="1:57" s="55" customFormat="1" ht="50.25" customHeight="1">
      <c r="A40" s="18">
        <v>21</v>
      </c>
      <c r="B40" s="201" t="s">
        <v>204</v>
      </c>
      <c r="C40" s="150" t="s">
        <v>189</v>
      </c>
      <c r="D40" s="122" t="s">
        <v>153</v>
      </c>
      <c r="E40" s="203" t="s">
        <v>145</v>
      </c>
      <c r="F40" s="220"/>
      <c r="G40" s="236"/>
      <c r="H40" s="23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</row>
    <row r="41" spans="1:57" s="55" customFormat="1" ht="50.25" customHeight="1">
      <c r="A41" s="118">
        <v>22</v>
      </c>
      <c r="B41" s="201" t="s">
        <v>210</v>
      </c>
      <c r="C41" s="150" t="s">
        <v>189</v>
      </c>
      <c r="D41" s="122" t="s">
        <v>153</v>
      </c>
      <c r="E41" s="203" t="s">
        <v>145</v>
      </c>
      <c r="F41" s="220"/>
      <c r="G41" s="236"/>
      <c r="H41" s="23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</row>
    <row r="42" spans="1:57" s="55" customFormat="1" ht="45" customHeight="1">
      <c r="A42" s="117">
        <v>23</v>
      </c>
      <c r="B42" s="201" t="s">
        <v>208</v>
      </c>
      <c r="C42" s="150" t="s">
        <v>189</v>
      </c>
      <c r="D42" s="122"/>
      <c r="E42" s="203" t="s">
        <v>145</v>
      </c>
      <c r="F42" s="221" t="s">
        <v>145</v>
      </c>
      <c r="G42" s="236"/>
      <c r="H42" s="23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</row>
    <row r="43" spans="1:57" s="55" customFormat="1" ht="45" customHeight="1">
      <c r="A43" s="117">
        <v>24</v>
      </c>
      <c r="B43" s="201" t="s">
        <v>209</v>
      </c>
      <c r="C43" s="150" t="s">
        <v>189</v>
      </c>
      <c r="D43" s="122" t="s">
        <v>140</v>
      </c>
      <c r="E43" s="17"/>
      <c r="F43" s="221" t="s">
        <v>145</v>
      </c>
      <c r="G43" s="236"/>
      <c r="H43" s="23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</row>
    <row r="44" spans="1:57" s="55" customFormat="1" ht="45" customHeight="1">
      <c r="A44" s="118">
        <v>25</v>
      </c>
      <c r="B44" s="201" t="s">
        <v>205</v>
      </c>
      <c r="C44" s="150" t="s">
        <v>189</v>
      </c>
      <c r="D44" s="122" t="s">
        <v>140</v>
      </c>
      <c r="E44" s="17"/>
      <c r="F44" s="221" t="s">
        <v>145</v>
      </c>
      <c r="G44" s="236"/>
      <c r="H44" s="23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</row>
    <row r="45" spans="1:57" s="55" customFormat="1" ht="45" customHeight="1" thickBot="1">
      <c r="A45" s="117">
        <v>26</v>
      </c>
      <c r="B45" s="201" t="s">
        <v>206</v>
      </c>
      <c r="C45" s="150" t="s">
        <v>189</v>
      </c>
      <c r="D45" s="122"/>
      <c r="E45" s="203" t="s">
        <v>145</v>
      </c>
      <c r="F45" s="221" t="s">
        <v>145</v>
      </c>
      <c r="G45" s="238"/>
      <c r="H45" s="23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</row>
    <row r="46" spans="1:57" ht="17.399999999999999">
      <c r="B46" s="121" t="s">
        <v>155</v>
      </c>
      <c r="D46" s="31" t="s">
        <v>131</v>
      </c>
      <c r="F46" s="145"/>
      <c r="G46" s="202"/>
      <c r="H46" s="146"/>
      <c r="I46" s="146"/>
      <c r="J46" s="146"/>
      <c r="L46" s="173"/>
      <c r="P46" s="174"/>
      <c r="S46" s="175"/>
    </row>
    <row r="47" spans="1:57">
      <c r="B47" s="205" t="s">
        <v>211</v>
      </c>
      <c r="F47" s="145"/>
      <c r="G47" s="202"/>
      <c r="H47" s="147"/>
      <c r="I47" s="147"/>
      <c r="J47" s="147"/>
    </row>
    <row r="48" spans="1:57">
      <c r="B48" s="5"/>
      <c r="F48" s="145"/>
      <c r="G48" s="202"/>
      <c r="H48" s="147"/>
      <c r="I48" s="147"/>
      <c r="J48" s="147"/>
    </row>
    <row r="49" spans="2:7">
      <c r="B49" s="163" t="s">
        <v>216</v>
      </c>
      <c r="F49" s="145"/>
      <c r="G49" s="202"/>
    </row>
    <row r="50" spans="2:7">
      <c r="B50" s="31" t="s">
        <v>144</v>
      </c>
      <c r="G50" s="202"/>
    </row>
    <row r="51" spans="2:7">
      <c r="G51" s="202"/>
    </row>
    <row r="52" spans="2:7">
      <c r="G52" s="202"/>
    </row>
    <row r="53" spans="2:7">
      <c r="G53" s="202"/>
    </row>
    <row r="54" spans="2:7">
      <c r="G54" s="202"/>
    </row>
    <row r="55" spans="2:7">
      <c r="G55" s="202"/>
    </row>
    <row r="56" spans="2:7">
      <c r="G56" s="202"/>
    </row>
    <row r="57" spans="2:7">
      <c r="G57" s="202"/>
    </row>
    <row r="58" spans="2:7">
      <c r="G58" s="202"/>
    </row>
    <row r="59" spans="2:7">
      <c r="G59" s="202"/>
    </row>
    <row r="60" spans="2:7">
      <c r="G60" s="202"/>
    </row>
    <row r="61" spans="2:7">
      <c r="G61" s="202"/>
    </row>
    <row r="62" spans="2:7">
      <c r="G62" s="202"/>
    </row>
    <row r="63" spans="2:7">
      <c r="G63" s="202"/>
    </row>
    <row r="64" spans="2:7">
      <c r="G64" s="202"/>
    </row>
    <row r="65" spans="7:7">
      <c r="G65" s="202"/>
    </row>
    <row r="66" spans="7:7">
      <c r="G66" s="202"/>
    </row>
    <row r="67" spans="7:7">
      <c r="G67" s="202"/>
    </row>
    <row r="68" spans="7:7">
      <c r="G68" s="202"/>
    </row>
    <row r="69" spans="7:7">
      <c r="G69" s="202"/>
    </row>
    <row r="70" spans="7:7">
      <c r="G70" s="202"/>
    </row>
    <row r="71" spans="7:7">
      <c r="G71" s="202"/>
    </row>
    <row r="72" spans="7:7">
      <c r="G72" s="202"/>
    </row>
    <row r="73" spans="7:7">
      <c r="G73" s="202"/>
    </row>
    <row r="74" spans="7:7">
      <c r="G74" s="202"/>
    </row>
    <row r="75" spans="7:7">
      <c r="G75" s="202"/>
    </row>
    <row r="76" spans="7:7">
      <c r="G76" s="202"/>
    </row>
    <row r="77" spans="7:7">
      <c r="G77" s="202"/>
    </row>
    <row r="78" spans="7:7">
      <c r="G78" s="202"/>
    </row>
    <row r="79" spans="7:7">
      <c r="G79" s="202"/>
    </row>
    <row r="80" spans="7:7">
      <c r="G80" s="202"/>
    </row>
    <row r="81" spans="7:7">
      <c r="G81" s="202"/>
    </row>
    <row r="82" spans="7:7">
      <c r="G82" s="202"/>
    </row>
    <row r="83" spans="7:7">
      <c r="G83" s="202"/>
    </row>
    <row r="84" spans="7:7">
      <c r="G84" s="202"/>
    </row>
    <row r="85" spans="7:7">
      <c r="G85" s="202"/>
    </row>
    <row r="86" spans="7:7">
      <c r="G86" s="202"/>
    </row>
    <row r="87" spans="7:7">
      <c r="G87" s="202"/>
    </row>
    <row r="88" spans="7:7">
      <c r="G88" s="202"/>
    </row>
    <row r="89" spans="7:7">
      <c r="G89" s="202"/>
    </row>
    <row r="90" spans="7:7">
      <c r="G90" s="202"/>
    </row>
    <row r="91" spans="7:7">
      <c r="G91" s="202"/>
    </row>
    <row r="92" spans="7:7">
      <c r="G92" s="202"/>
    </row>
    <row r="93" spans="7:7">
      <c r="G93" s="202"/>
    </row>
    <row r="94" spans="7:7">
      <c r="G94" s="202"/>
    </row>
    <row r="95" spans="7:7">
      <c r="G95" s="202"/>
    </row>
    <row r="96" spans="7:7">
      <c r="G96" s="202"/>
    </row>
    <row r="97" spans="7:7">
      <c r="G97" s="202"/>
    </row>
    <row r="98" spans="7:7">
      <c r="G98" s="202"/>
    </row>
    <row r="99" spans="7:7">
      <c r="G99" s="202"/>
    </row>
    <row r="100" spans="7:7">
      <c r="G100" s="202"/>
    </row>
    <row r="101" spans="7:7">
      <c r="G101" s="202"/>
    </row>
    <row r="102" spans="7:7">
      <c r="G102" s="202"/>
    </row>
    <row r="103" spans="7:7">
      <c r="G103" s="202"/>
    </row>
    <row r="104" spans="7:7">
      <c r="G104" s="202"/>
    </row>
    <row r="105" spans="7:7">
      <c r="G105" s="202"/>
    </row>
    <row r="106" spans="7:7">
      <c r="G106" s="202"/>
    </row>
    <row r="107" spans="7:7">
      <c r="G107" s="202"/>
    </row>
    <row r="108" spans="7:7">
      <c r="G108" s="202"/>
    </row>
    <row r="109" spans="7:7">
      <c r="G109" s="202"/>
    </row>
    <row r="110" spans="7:7">
      <c r="G110" s="202"/>
    </row>
    <row r="111" spans="7:7">
      <c r="G111" s="202"/>
    </row>
    <row r="112" spans="7:7">
      <c r="G112" s="202"/>
    </row>
    <row r="113" spans="7:7">
      <c r="G113" s="202"/>
    </row>
    <row r="114" spans="7:7">
      <c r="G114" s="202"/>
    </row>
    <row r="115" spans="7:7">
      <c r="G115" s="202"/>
    </row>
    <row r="116" spans="7:7">
      <c r="G116" s="202"/>
    </row>
    <row r="117" spans="7:7">
      <c r="G117" s="202"/>
    </row>
    <row r="118" spans="7:7">
      <c r="G118" s="202"/>
    </row>
    <row r="119" spans="7:7">
      <c r="G119" s="202"/>
    </row>
    <row r="120" spans="7:7">
      <c r="G120" s="202"/>
    </row>
    <row r="121" spans="7:7">
      <c r="G121" s="202"/>
    </row>
    <row r="122" spans="7:7">
      <c r="G122" s="202"/>
    </row>
    <row r="123" spans="7:7">
      <c r="G123" s="202"/>
    </row>
    <row r="124" spans="7:7">
      <c r="G124" s="202"/>
    </row>
    <row r="125" spans="7:7">
      <c r="G125" s="202"/>
    </row>
    <row r="126" spans="7:7">
      <c r="G126" s="202"/>
    </row>
    <row r="127" spans="7:7">
      <c r="G127" s="202"/>
    </row>
    <row r="128" spans="7:7">
      <c r="G128" s="202"/>
    </row>
    <row r="129" spans="7:7">
      <c r="G129" s="202"/>
    </row>
    <row r="130" spans="7:7">
      <c r="G130" s="202"/>
    </row>
    <row r="131" spans="7:7">
      <c r="G131" s="202"/>
    </row>
    <row r="132" spans="7:7">
      <c r="G132" s="202"/>
    </row>
    <row r="133" spans="7:7">
      <c r="G133" s="202"/>
    </row>
    <row r="134" spans="7:7">
      <c r="G134" s="202"/>
    </row>
    <row r="135" spans="7:7">
      <c r="G135" s="202"/>
    </row>
    <row r="136" spans="7:7">
      <c r="G136" s="202"/>
    </row>
    <row r="137" spans="7:7">
      <c r="G137" s="202"/>
    </row>
    <row r="138" spans="7:7">
      <c r="G138" s="202"/>
    </row>
    <row r="139" spans="7:7">
      <c r="G139" s="202"/>
    </row>
    <row r="140" spans="7:7">
      <c r="G140" s="202"/>
    </row>
    <row r="141" spans="7:7">
      <c r="G141" s="202"/>
    </row>
    <row r="142" spans="7:7">
      <c r="G142" s="202"/>
    </row>
    <row r="143" spans="7:7">
      <c r="G143" s="202"/>
    </row>
    <row r="144" spans="7:7">
      <c r="G144" s="202"/>
    </row>
    <row r="145" spans="7:7">
      <c r="G145" s="202"/>
    </row>
    <row r="146" spans="7:7">
      <c r="G146" s="202"/>
    </row>
    <row r="147" spans="7:7">
      <c r="G147" s="202"/>
    </row>
    <row r="148" spans="7:7">
      <c r="G148" s="202"/>
    </row>
    <row r="149" spans="7:7">
      <c r="G149" s="202"/>
    </row>
    <row r="150" spans="7:7">
      <c r="G150" s="202"/>
    </row>
    <row r="151" spans="7:7">
      <c r="G151" s="202"/>
    </row>
    <row r="152" spans="7:7">
      <c r="G152" s="202"/>
    </row>
    <row r="153" spans="7:7">
      <c r="G153" s="202"/>
    </row>
    <row r="154" spans="7:7">
      <c r="G154" s="202"/>
    </row>
    <row r="155" spans="7:7">
      <c r="G155" s="202"/>
    </row>
    <row r="156" spans="7:7">
      <c r="G156" s="202"/>
    </row>
    <row r="157" spans="7:7">
      <c r="G157" s="202"/>
    </row>
    <row r="158" spans="7:7">
      <c r="G158" s="202"/>
    </row>
    <row r="159" spans="7:7">
      <c r="G159" s="202"/>
    </row>
    <row r="160" spans="7:7">
      <c r="G160" s="202"/>
    </row>
    <row r="161" spans="7:7">
      <c r="G161" s="202"/>
    </row>
    <row r="162" spans="7:7">
      <c r="G162" s="202"/>
    </row>
    <row r="163" spans="7:7">
      <c r="G163" s="202"/>
    </row>
    <row r="164" spans="7:7">
      <c r="G164" s="202"/>
    </row>
    <row r="165" spans="7:7">
      <c r="G165" s="202"/>
    </row>
    <row r="166" spans="7:7">
      <c r="G166" s="202"/>
    </row>
    <row r="167" spans="7:7">
      <c r="G167" s="202"/>
    </row>
    <row r="168" spans="7:7">
      <c r="G168" s="202"/>
    </row>
    <row r="169" spans="7:7">
      <c r="G169" s="202"/>
    </row>
    <row r="170" spans="7:7">
      <c r="G170" s="202"/>
    </row>
    <row r="171" spans="7:7">
      <c r="G171" s="202"/>
    </row>
    <row r="172" spans="7:7">
      <c r="G172" s="202"/>
    </row>
    <row r="173" spans="7:7">
      <c r="G173" s="202"/>
    </row>
    <row r="174" spans="7:7">
      <c r="G174" s="202"/>
    </row>
    <row r="175" spans="7:7">
      <c r="G175" s="202"/>
    </row>
    <row r="176" spans="7:7">
      <c r="G176" s="202"/>
    </row>
    <row r="177" spans="7:7">
      <c r="G177" s="202"/>
    </row>
    <row r="178" spans="7:7">
      <c r="G178" s="202"/>
    </row>
    <row r="179" spans="7:7">
      <c r="G179" s="202"/>
    </row>
    <row r="180" spans="7:7">
      <c r="G180" s="202"/>
    </row>
    <row r="181" spans="7:7">
      <c r="G181" s="202"/>
    </row>
    <row r="182" spans="7:7">
      <c r="G182" s="202"/>
    </row>
    <row r="183" spans="7:7">
      <c r="G183" s="202"/>
    </row>
    <row r="184" spans="7:7">
      <c r="G184" s="202"/>
    </row>
    <row r="185" spans="7:7">
      <c r="G185" s="202"/>
    </row>
    <row r="186" spans="7:7">
      <c r="G186" s="202"/>
    </row>
    <row r="187" spans="7:7">
      <c r="G187" s="202"/>
    </row>
    <row r="188" spans="7:7">
      <c r="G188" s="202"/>
    </row>
    <row r="189" spans="7:7">
      <c r="G189" s="202"/>
    </row>
    <row r="190" spans="7:7">
      <c r="G190" s="202"/>
    </row>
    <row r="191" spans="7:7">
      <c r="G191" s="202"/>
    </row>
    <row r="192" spans="7:7">
      <c r="G192" s="202"/>
    </row>
    <row r="193" spans="7:7">
      <c r="G193" s="202"/>
    </row>
    <row r="194" spans="7:7">
      <c r="G194" s="202"/>
    </row>
    <row r="195" spans="7:7">
      <c r="G195" s="202"/>
    </row>
    <row r="196" spans="7:7">
      <c r="G196" s="202"/>
    </row>
    <row r="197" spans="7:7">
      <c r="G197" s="202"/>
    </row>
    <row r="198" spans="7:7">
      <c r="G198" s="202"/>
    </row>
    <row r="199" spans="7:7">
      <c r="G199" s="202"/>
    </row>
    <row r="200" spans="7:7">
      <c r="G200" s="202"/>
    </row>
    <row r="201" spans="7:7">
      <c r="G201" s="202"/>
    </row>
    <row r="202" spans="7:7">
      <c r="G202" s="202"/>
    </row>
    <row r="203" spans="7:7">
      <c r="G203" s="202"/>
    </row>
    <row r="204" spans="7:7">
      <c r="G204" s="202"/>
    </row>
    <row r="205" spans="7:7">
      <c r="G205" s="202"/>
    </row>
    <row r="206" spans="7:7">
      <c r="G206" s="202"/>
    </row>
    <row r="207" spans="7:7">
      <c r="G207" s="202"/>
    </row>
    <row r="208" spans="7:7">
      <c r="G208" s="202"/>
    </row>
    <row r="209" spans="7:7">
      <c r="G209" s="202"/>
    </row>
    <row r="210" spans="7:7">
      <c r="G210" s="202"/>
    </row>
    <row r="211" spans="7:7">
      <c r="G211" s="202"/>
    </row>
    <row r="212" spans="7:7">
      <c r="G212" s="202"/>
    </row>
    <row r="213" spans="7:7">
      <c r="G213" s="202"/>
    </row>
    <row r="214" spans="7:7">
      <c r="G214" s="202"/>
    </row>
    <row r="215" spans="7:7">
      <c r="G215" s="202"/>
    </row>
    <row r="216" spans="7:7">
      <c r="G216" s="202"/>
    </row>
    <row r="217" spans="7:7">
      <c r="G217" s="202"/>
    </row>
    <row r="218" spans="7:7">
      <c r="G218" s="202"/>
    </row>
    <row r="219" spans="7:7">
      <c r="G219" s="202"/>
    </row>
    <row r="220" spans="7:7">
      <c r="G220" s="202"/>
    </row>
    <row r="221" spans="7:7">
      <c r="G221" s="202"/>
    </row>
    <row r="222" spans="7:7">
      <c r="G222" s="202"/>
    </row>
    <row r="223" spans="7:7">
      <c r="G223" s="202"/>
    </row>
    <row r="224" spans="7:7">
      <c r="G224" s="202"/>
    </row>
    <row r="225" spans="7:7">
      <c r="G225" s="202"/>
    </row>
    <row r="226" spans="7:7">
      <c r="G226" s="202"/>
    </row>
    <row r="227" spans="7:7">
      <c r="G227" s="202"/>
    </row>
    <row r="228" spans="7:7">
      <c r="G228" s="202"/>
    </row>
    <row r="229" spans="7:7">
      <c r="G229" s="202"/>
    </row>
    <row r="230" spans="7:7">
      <c r="G230" s="202"/>
    </row>
    <row r="231" spans="7:7">
      <c r="G231" s="202"/>
    </row>
    <row r="232" spans="7:7">
      <c r="G232" s="202"/>
    </row>
    <row r="233" spans="7:7">
      <c r="G233" s="202"/>
    </row>
    <row r="234" spans="7:7">
      <c r="G234" s="202"/>
    </row>
    <row r="235" spans="7:7">
      <c r="G235" s="202"/>
    </row>
    <row r="236" spans="7:7">
      <c r="G236" s="202"/>
    </row>
    <row r="237" spans="7:7">
      <c r="G237" s="202"/>
    </row>
    <row r="238" spans="7:7">
      <c r="G238" s="202"/>
    </row>
    <row r="239" spans="7:7">
      <c r="G239" s="202"/>
    </row>
    <row r="240" spans="7:7">
      <c r="G240" s="202"/>
    </row>
    <row r="241" spans="7:7">
      <c r="G241" s="202"/>
    </row>
    <row r="242" spans="7:7">
      <c r="G242" s="202"/>
    </row>
    <row r="243" spans="7:7">
      <c r="G243" s="202"/>
    </row>
    <row r="244" spans="7:7">
      <c r="G244" s="202"/>
    </row>
    <row r="245" spans="7:7">
      <c r="G245" s="202"/>
    </row>
    <row r="246" spans="7:7">
      <c r="G246" s="202"/>
    </row>
    <row r="247" spans="7:7">
      <c r="G247" s="202"/>
    </row>
    <row r="248" spans="7:7">
      <c r="G248" s="202"/>
    </row>
    <row r="249" spans="7:7">
      <c r="G249" s="202"/>
    </row>
    <row r="250" spans="7:7">
      <c r="G250" s="202"/>
    </row>
    <row r="251" spans="7:7">
      <c r="G251" s="202"/>
    </row>
    <row r="252" spans="7:7">
      <c r="G252" s="202"/>
    </row>
    <row r="253" spans="7:7">
      <c r="G253" s="202"/>
    </row>
    <row r="254" spans="7:7">
      <c r="G254" s="202"/>
    </row>
    <row r="255" spans="7:7">
      <c r="G255" s="202"/>
    </row>
    <row r="256" spans="7:7">
      <c r="G256" s="202"/>
    </row>
    <row r="257" spans="7:7">
      <c r="G257" s="202"/>
    </row>
    <row r="258" spans="7:7">
      <c r="G258" s="202"/>
    </row>
    <row r="259" spans="7:7">
      <c r="G259" s="202"/>
    </row>
    <row r="260" spans="7:7">
      <c r="G260" s="202"/>
    </row>
    <row r="261" spans="7:7">
      <c r="G261" s="202"/>
    </row>
    <row r="262" spans="7:7">
      <c r="G262" s="202"/>
    </row>
    <row r="263" spans="7:7">
      <c r="G263" s="202"/>
    </row>
    <row r="264" spans="7:7">
      <c r="G264" s="202"/>
    </row>
    <row r="265" spans="7:7">
      <c r="G265" s="202"/>
    </row>
    <row r="266" spans="7:7">
      <c r="G266" s="202"/>
    </row>
    <row r="267" spans="7:7">
      <c r="G267" s="202"/>
    </row>
    <row r="268" spans="7:7">
      <c r="G268" s="202"/>
    </row>
    <row r="269" spans="7:7">
      <c r="G269" s="202"/>
    </row>
    <row r="270" spans="7:7">
      <c r="G270" s="202"/>
    </row>
    <row r="271" spans="7:7">
      <c r="G271" s="202"/>
    </row>
    <row r="272" spans="7:7">
      <c r="G272" s="202"/>
    </row>
    <row r="273" spans="7:7">
      <c r="G273" s="202"/>
    </row>
    <row r="274" spans="7:7">
      <c r="G274" s="202"/>
    </row>
    <row r="275" spans="7:7">
      <c r="G275" s="202"/>
    </row>
    <row r="276" spans="7:7">
      <c r="G276" s="202"/>
    </row>
    <row r="277" spans="7:7">
      <c r="G277" s="202"/>
    </row>
    <row r="278" spans="7:7">
      <c r="G278" s="202"/>
    </row>
    <row r="279" spans="7:7">
      <c r="G279" s="202"/>
    </row>
    <row r="280" spans="7:7">
      <c r="G280" s="202"/>
    </row>
    <row r="281" spans="7:7">
      <c r="G281" s="202"/>
    </row>
    <row r="282" spans="7:7">
      <c r="G282" s="202"/>
    </row>
    <row r="283" spans="7:7">
      <c r="G283" s="202"/>
    </row>
    <row r="284" spans="7:7">
      <c r="G284" s="202"/>
    </row>
    <row r="285" spans="7:7">
      <c r="G285" s="202"/>
    </row>
    <row r="286" spans="7:7">
      <c r="G286" s="202"/>
    </row>
    <row r="287" spans="7:7">
      <c r="G287" s="202"/>
    </row>
    <row r="288" spans="7:7">
      <c r="G288" s="202"/>
    </row>
    <row r="289" spans="7:7">
      <c r="G289" s="202"/>
    </row>
    <row r="290" spans="7:7">
      <c r="G290" s="202"/>
    </row>
    <row r="291" spans="7:7">
      <c r="G291" s="202"/>
    </row>
    <row r="292" spans="7:7">
      <c r="G292" s="202"/>
    </row>
    <row r="293" spans="7:7">
      <c r="G293" s="202"/>
    </row>
    <row r="294" spans="7:7">
      <c r="G294" s="202"/>
    </row>
    <row r="295" spans="7:7">
      <c r="G295" s="202"/>
    </row>
    <row r="296" spans="7:7">
      <c r="G296" s="202"/>
    </row>
    <row r="297" spans="7:7">
      <c r="G297" s="202"/>
    </row>
    <row r="298" spans="7:7">
      <c r="G298" s="202"/>
    </row>
    <row r="299" spans="7:7">
      <c r="G299" s="202"/>
    </row>
    <row r="300" spans="7:7">
      <c r="G300" s="202"/>
    </row>
    <row r="301" spans="7:7">
      <c r="G301" s="202"/>
    </row>
    <row r="302" spans="7:7">
      <c r="G302" s="202"/>
    </row>
    <row r="303" spans="7:7">
      <c r="G303" s="202"/>
    </row>
    <row r="304" spans="7:7">
      <c r="G304" s="202"/>
    </row>
    <row r="305" spans="7:7">
      <c r="G305" s="202"/>
    </row>
    <row r="306" spans="7:7">
      <c r="G306" s="202"/>
    </row>
    <row r="307" spans="7:7">
      <c r="G307" s="202"/>
    </row>
    <row r="308" spans="7:7">
      <c r="G308" s="202"/>
    </row>
    <row r="309" spans="7:7">
      <c r="G309" s="202"/>
    </row>
    <row r="310" spans="7:7">
      <c r="G310" s="202"/>
    </row>
    <row r="311" spans="7:7">
      <c r="G311" s="202"/>
    </row>
    <row r="312" spans="7:7">
      <c r="G312" s="202"/>
    </row>
    <row r="313" spans="7:7">
      <c r="G313" s="202"/>
    </row>
    <row r="314" spans="7:7">
      <c r="G314" s="202"/>
    </row>
    <row r="315" spans="7:7">
      <c r="G315" s="202"/>
    </row>
    <row r="316" spans="7:7">
      <c r="G316" s="202"/>
    </row>
    <row r="317" spans="7:7">
      <c r="G317" s="202"/>
    </row>
    <row r="318" spans="7:7">
      <c r="G318" s="202"/>
    </row>
    <row r="319" spans="7:7">
      <c r="G319" s="202"/>
    </row>
    <row r="320" spans="7:7">
      <c r="G320" s="202"/>
    </row>
    <row r="321" spans="7:7">
      <c r="G321" s="202"/>
    </row>
    <row r="322" spans="7:7">
      <c r="G322" s="202"/>
    </row>
    <row r="323" spans="7:7">
      <c r="G323" s="202"/>
    </row>
    <row r="324" spans="7:7">
      <c r="G324" s="202"/>
    </row>
    <row r="325" spans="7:7">
      <c r="G325" s="202"/>
    </row>
    <row r="326" spans="7:7">
      <c r="G326" s="202"/>
    </row>
    <row r="327" spans="7:7">
      <c r="G327" s="202"/>
    </row>
    <row r="328" spans="7:7">
      <c r="G328" s="202"/>
    </row>
    <row r="329" spans="7:7">
      <c r="G329" s="202"/>
    </row>
    <row r="330" spans="7:7">
      <c r="G330" s="202"/>
    </row>
    <row r="331" spans="7:7">
      <c r="G331" s="202"/>
    </row>
    <row r="332" spans="7:7">
      <c r="G332" s="202"/>
    </row>
    <row r="333" spans="7:7">
      <c r="G333" s="202"/>
    </row>
    <row r="334" spans="7:7">
      <c r="G334" s="202"/>
    </row>
    <row r="335" spans="7:7">
      <c r="G335" s="202"/>
    </row>
    <row r="336" spans="7:7">
      <c r="G336" s="202"/>
    </row>
    <row r="337" spans="7:7">
      <c r="G337" s="202"/>
    </row>
    <row r="338" spans="7:7">
      <c r="G338" s="202"/>
    </row>
    <row r="339" spans="7:7">
      <c r="G339" s="202"/>
    </row>
    <row r="340" spans="7:7">
      <c r="G340" s="202"/>
    </row>
    <row r="341" spans="7:7">
      <c r="G341" s="202"/>
    </row>
    <row r="342" spans="7:7">
      <c r="G342" s="202"/>
    </row>
    <row r="343" spans="7:7">
      <c r="G343" s="202"/>
    </row>
    <row r="344" spans="7:7">
      <c r="G344" s="202"/>
    </row>
    <row r="345" spans="7:7">
      <c r="G345" s="202"/>
    </row>
    <row r="346" spans="7:7">
      <c r="G346" s="202"/>
    </row>
    <row r="347" spans="7:7">
      <c r="G347" s="202"/>
    </row>
    <row r="348" spans="7:7">
      <c r="G348" s="202"/>
    </row>
    <row r="349" spans="7:7">
      <c r="G349" s="202"/>
    </row>
    <row r="350" spans="7:7">
      <c r="G350" s="202"/>
    </row>
    <row r="351" spans="7:7">
      <c r="G351" s="202"/>
    </row>
    <row r="352" spans="7:7">
      <c r="G352" s="202"/>
    </row>
    <row r="353" spans="7:7">
      <c r="G353" s="202"/>
    </row>
    <row r="354" spans="7:7">
      <c r="G354" s="202"/>
    </row>
    <row r="355" spans="7:7">
      <c r="G355" s="202"/>
    </row>
    <row r="356" spans="7:7">
      <c r="G356" s="202"/>
    </row>
    <row r="357" spans="7:7">
      <c r="G357" s="202"/>
    </row>
    <row r="358" spans="7:7">
      <c r="G358" s="202"/>
    </row>
    <row r="359" spans="7:7">
      <c r="G359" s="202"/>
    </row>
    <row r="360" spans="7:7">
      <c r="G360" s="202"/>
    </row>
    <row r="361" spans="7:7">
      <c r="G361" s="202"/>
    </row>
    <row r="362" spans="7:7">
      <c r="G362" s="202"/>
    </row>
    <row r="363" spans="7:7">
      <c r="G363" s="202"/>
    </row>
    <row r="364" spans="7:7">
      <c r="G364" s="202"/>
    </row>
    <row r="365" spans="7:7">
      <c r="G365" s="202"/>
    </row>
    <row r="366" spans="7:7">
      <c r="G366" s="202"/>
    </row>
    <row r="367" spans="7:7">
      <c r="G367" s="202"/>
    </row>
    <row r="368" spans="7:7">
      <c r="G368" s="202"/>
    </row>
    <row r="369" spans="7:7">
      <c r="G369" s="202"/>
    </row>
    <row r="370" spans="7:7">
      <c r="G370" s="202"/>
    </row>
    <row r="371" spans="7:7">
      <c r="G371" s="202"/>
    </row>
    <row r="372" spans="7:7">
      <c r="G372" s="202"/>
    </row>
    <row r="373" spans="7:7">
      <c r="G373" s="202"/>
    </row>
    <row r="374" spans="7:7">
      <c r="G374" s="202"/>
    </row>
    <row r="375" spans="7:7">
      <c r="G375" s="202"/>
    </row>
    <row r="376" spans="7:7">
      <c r="G376" s="202"/>
    </row>
    <row r="377" spans="7:7">
      <c r="G377" s="202"/>
    </row>
    <row r="378" spans="7:7">
      <c r="G378" s="202"/>
    </row>
    <row r="379" spans="7:7">
      <c r="G379" s="202"/>
    </row>
    <row r="380" spans="7:7">
      <c r="G380" s="202"/>
    </row>
    <row r="381" spans="7:7">
      <c r="G381" s="202"/>
    </row>
    <row r="382" spans="7:7">
      <c r="G382" s="202"/>
    </row>
    <row r="383" spans="7:7">
      <c r="G383" s="202"/>
    </row>
    <row r="384" spans="7:7">
      <c r="G384" s="202"/>
    </row>
    <row r="385" spans="7:7">
      <c r="G385" s="202"/>
    </row>
    <row r="386" spans="7:7">
      <c r="G386" s="202"/>
    </row>
    <row r="387" spans="7:7">
      <c r="G387" s="202"/>
    </row>
    <row r="388" spans="7:7">
      <c r="G388" s="202"/>
    </row>
    <row r="389" spans="7:7">
      <c r="G389" s="202"/>
    </row>
    <row r="390" spans="7:7">
      <c r="G390" s="202"/>
    </row>
    <row r="391" spans="7:7">
      <c r="G391" s="202"/>
    </row>
    <row r="392" spans="7:7">
      <c r="G392" s="202"/>
    </row>
    <row r="393" spans="7:7">
      <c r="G393" s="202"/>
    </row>
    <row r="394" spans="7:7">
      <c r="G394" s="202"/>
    </row>
    <row r="395" spans="7:7">
      <c r="G395" s="202"/>
    </row>
    <row r="396" spans="7:7">
      <c r="G396" s="202"/>
    </row>
    <row r="397" spans="7:7">
      <c r="G397" s="202"/>
    </row>
    <row r="398" spans="7:7">
      <c r="G398" s="202"/>
    </row>
    <row r="399" spans="7:7">
      <c r="G399" s="202"/>
    </row>
    <row r="400" spans="7:7">
      <c r="G400" s="202"/>
    </row>
    <row r="401" spans="7:7">
      <c r="G401" s="202"/>
    </row>
    <row r="402" spans="7:7">
      <c r="G402" s="202"/>
    </row>
    <row r="403" spans="7:7">
      <c r="G403" s="202"/>
    </row>
    <row r="404" spans="7:7">
      <c r="G404" s="202"/>
    </row>
    <row r="405" spans="7:7">
      <c r="G405" s="202"/>
    </row>
    <row r="406" spans="7:7">
      <c r="G406" s="202"/>
    </row>
    <row r="407" spans="7:7">
      <c r="G407" s="202"/>
    </row>
    <row r="408" spans="7:7">
      <c r="G408" s="202"/>
    </row>
    <row r="409" spans="7:7">
      <c r="G409" s="202"/>
    </row>
    <row r="410" spans="7:7">
      <c r="G410" s="202"/>
    </row>
    <row r="411" spans="7:7">
      <c r="G411" s="202"/>
    </row>
    <row r="412" spans="7:7">
      <c r="G412" s="202"/>
    </row>
    <row r="413" spans="7:7">
      <c r="G413" s="202"/>
    </row>
    <row r="414" spans="7:7">
      <c r="G414" s="202"/>
    </row>
    <row r="415" spans="7:7">
      <c r="G415" s="202"/>
    </row>
    <row r="416" spans="7:7">
      <c r="G416" s="202"/>
    </row>
    <row r="417" spans="7:7">
      <c r="G417" s="202"/>
    </row>
    <row r="418" spans="7:7">
      <c r="G418" s="202"/>
    </row>
    <row r="419" spans="7:7">
      <c r="G419" s="202"/>
    </row>
    <row r="420" spans="7:7">
      <c r="G420" s="202"/>
    </row>
    <row r="421" spans="7:7">
      <c r="G421" s="202"/>
    </row>
    <row r="422" spans="7:7">
      <c r="G422" s="202"/>
    </row>
    <row r="423" spans="7:7">
      <c r="G423" s="202"/>
    </row>
    <row r="424" spans="7:7">
      <c r="G424" s="202"/>
    </row>
    <row r="425" spans="7:7">
      <c r="G425" s="202"/>
    </row>
    <row r="426" spans="7:7">
      <c r="G426" s="202"/>
    </row>
    <row r="427" spans="7:7">
      <c r="G427" s="202"/>
    </row>
    <row r="428" spans="7:7">
      <c r="G428" s="202"/>
    </row>
    <row r="429" spans="7:7">
      <c r="G429" s="202"/>
    </row>
    <row r="430" spans="7:7">
      <c r="G430" s="202"/>
    </row>
    <row r="431" spans="7:7">
      <c r="G431" s="202"/>
    </row>
    <row r="432" spans="7:7">
      <c r="G432" s="202"/>
    </row>
    <row r="433" spans="7:7">
      <c r="G433" s="202"/>
    </row>
    <row r="434" spans="7:7">
      <c r="G434" s="202"/>
    </row>
    <row r="435" spans="7:7">
      <c r="G435" s="202"/>
    </row>
    <row r="436" spans="7:7">
      <c r="G436" s="202"/>
    </row>
    <row r="437" spans="7:7">
      <c r="G437" s="202"/>
    </row>
    <row r="438" spans="7:7">
      <c r="G438" s="202"/>
    </row>
    <row r="439" spans="7:7">
      <c r="G439" s="202"/>
    </row>
    <row r="440" spans="7:7">
      <c r="G440" s="202"/>
    </row>
    <row r="441" spans="7:7">
      <c r="G441" s="202"/>
    </row>
    <row r="442" spans="7:7">
      <c r="G442" s="202"/>
    </row>
    <row r="443" spans="7:7">
      <c r="G443" s="202"/>
    </row>
    <row r="444" spans="7:7">
      <c r="G444" s="202"/>
    </row>
    <row r="445" spans="7:7">
      <c r="G445" s="202"/>
    </row>
    <row r="446" spans="7:7">
      <c r="G446" s="202"/>
    </row>
    <row r="447" spans="7:7">
      <c r="G447" s="202"/>
    </row>
    <row r="448" spans="7:7">
      <c r="G448" s="202"/>
    </row>
    <row r="449" spans="7:7">
      <c r="G449" s="202"/>
    </row>
    <row r="450" spans="7:7">
      <c r="G450" s="202"/>
    </row>
    <row r="451" spans="7:7">
      <c r="G451" s="202"/>
    </row>
    <row r="452" spans="7:7">
      <c r="G452" s="202"/>
    </row>
    <row r="453" spans="7:7">
      <c r="G453" s="202"/>
    </row>
    <row r="454" spans="7:7">
      <c r="G454" s="202"/>
    </row>
    <row r="455" spans="7:7">
      <c r="G455" s="202"/>
    </row>
    <row r="456" spans="7:7">
      <c r="G456" s="202"/>
    </row>
    <row r="457" spans="7:7">
      <c r="G457" s="202"/>
    </row>
    <row r="458" spans="7:7">
      <c r="G458" s="202"/>
    </row>
    <row r="459" spans="7:7">
      <c r="G459" s="202"/>
    </row>
    <row r="460" spans="7:7">
      <c r="G460" s="202"/>
    </row>
    <row r="461" spans="7:7">
      <c r="G461" s="202"/>
    </row>
    <row r="462" spans="7:7">
      <c r="G462" s="202"/>
    </row>
    <row r="463" spans="7:7">
      <c r="G463" s="202"/>
    </row>
    <row r="464" spans="7:7">
      <c r="G464" s="202"/>
    </row>
    <row r="465" spans="7:7">
      <c r="G465" s="202"/>
    </row>
    <row r="466" spans="7:7">
      <c r="G466" s="202"/>
    </row>
    <row r="467" spans="7:7">
      <c r="G467" s="202"/>
    </row>
    <row r="468" spans="7:7">
      <c r="G468" s="202"/>
    </row>
    <row r="469" spans="7:7">
      <c r="G469" s="202"/>
    </row>
    <row r="470" spans="7:7">
      <c r="G470" s="202"/>
    </row>
    <row r="471" spans="7:7">
      <c r="G471" s="202"/>
    </row>
    <row r="472" spans="7:7">
      <c r="G472" s="202"/>
    </row>
    <row r="473" spans="7:7">
      <c r="G473" s="202"/>
    </row>
    <row r="474" spans="7:7">
      <c r="G474" s="202"/>
    </row>
    <row r="475" spans="7:7">
      <c r="G475" s="202"/>
    </row>
    <row r="476" spans="7:7">
      <c r="G476" s="202"/>
    </row>
    <row r="477" spans="7:7">
      <c r="G477" s="202"/>
    </row>
    <row r="478" spans="7:7">
      <c r="G478" s="202"/>
    </row>
    <row r="479" spans="7:7">
      <c r="G479" s="202"/>
    </row>
    <row r="480" spans="7:7">
      <c r="G480" s="202"/>
    </row>
    <row r="481" spans="7:7">
      <c r="G481" s="202"/>
    </row>
    <row r="482" spans="7:7">
      <c r="G482" s="202"/>
    </row>
    <row r="483" spans="7:7">
      <c r="G483" s="202"/>
    </row>
    <row r="484" spans="7:7">
      <c r="G484" s="202"/>
    </row>
    <row r="485" spans="7:7">
      <c r="G485" s="202"/>
    </row>
    <row r="486" spans="7:7">
      <c r="G486" s="202"/>
    </row>
    <row r="487" spans="7:7">
      <c r="G487" s="202"/>
    </row>
    <row r="488" spans="7:7">
      <c r="G488" s="202"/>
    </row>
    <row r="489" spans="7:7">
      <c r="G489" s="202"/>
    </row>
    <row r="490" spans="7:7">
      <c r="G490" s="202"/>
    </row>
    <row r="491" spans="7:7">
      <c r="G491" s="202"/>
    </row>
    <row r="492" spans="7:7">
      <c r="G492" s="202"/>
    </row>
    <row r="493" spans="7:7">
      <c r="G493" s="202"/>
    </row>
    <row r="494" spans="7:7">
      <c r="G494" s="202"/>
    </row>
    <row r="495" spans="7:7">
      <c r="G495" s="202"/>
    </row>
    <row r="496" spans="7:7">
      <c r="G496" s="202"/>
    </row>
    <row r="497" spans="7:7">
      <c r="G497" s="202"/>
    </row>
    <row r="498" spans="7:7">
      <c r="G498" s="202"/>
    </row>
    <row r="499" spans="7:7">
      <c r="G499" s="202"/>
    </row>
    <row r="500" spans="7:7">
      <c r="G500" s="202"/>
    </row>
    <row r="501" spans="7:7">
      <c r="G501" s="202"/>
    </row>
    <row r="502" spans="7:7">
      <c r="G502" s="202"/>
    </row>
    <row r="503" spans="7:7">
      <c r="G503" s="202"/>
    </row>
    <row r="504" spans="7:7">
      <c r="G504" s="202"/>
    </row>
    <row r="505" spans="7:7">
      <c r="G505" s="202"/>
    </row>
    <row r="506" spans="7:7">
      <c r="G506" s="202"/>
    </row>
    <row r="507" spans="7:7">
      <c r="G507" s="202"/>
    </row>
    <row r="508" spans="7:7">
      <c r="G508" s="202"/>
    </row>
    <row r="509" spans="7:7">
      <c r="G509" s="202"/>
    </row>
    <row r="510" spans="7:7">
      <c r="G510" s="202"/>
    </row>
    <row r="511" spans="7:7">
      <c r="G511" s="202"/>
    </row>
    <row r="512" spans="7:7">
      <c r="G512" s="202"/>
    </row>
    <row r="513" spans="7:7">
      <c r="G513" s="202"/>
    </row>
    <row r="514" spans="7:7">
      <c r="G514" s="202"/>
    </row>
    <row r="515" spans="7:7">
      <c r="G515" s="202"/>
    </row>
    <row r="516" spans="7:7">
      <c r="G516" s="202"/>
    </row>
    <row r="517" spans="7:7">
      <c r="G517" s="202"/>
    </row>
    <row r="518" spans="7:7">
      <c r="G518" s="202"/>
    </row>
    <row r="519" spans="7:7">
      <c r="G519" s="202"/>
    </row>
    <row r="520" spans="7:7">
      <c r="G520" s="202"/>
    </row>
    <row r="521" spans="7:7">
      <c r="G521" s="202"/>
    </row>
    <row r="522" spans="7:7">
      <c r="G522" s="202"/>
    </row>
    <row r="523" spans="7:7">
      <c r="G523" s="202"/>
    </row>
    <row r="524" spans="7:7">
      <c r="G524" s="202"/>
    </row>
    <row r="525" spans="7:7">
      <c r="G525" s="202"/>
    </row>
    <row r="526" spans="7:7">
      <c r="G526" s="202"/>
    </row>
    <row r="527" spans="7:7">
      <c r="G527" s="202"/>
    </row>
    <row r="528" spans="7:7">
      <c r="G528" s="202"/>
    </row>
    <row r="529" spans="7:7">
      <c r="G529" s="202"/>
    </row>
    <row r="530" spans="7:7">
      <c r="G530" s="202"/>
    </row>
    <row r="531" spans="7:7">
      <c r="G531" s="202"/>
    </row>
    <row r="532" spans="7:7">
      <c r="G532" s="202"/>
    </row>
    <row r="533" spans="7:7">
      <c r="G533" s="202"/>
    </row>
    <row r="534" spans="7:7">
      <c r="G534" s="202"/>
    </row>
    <row r="535" spans="7:7">
      <c r="G535" s="202"/>
    </row>
    <row r="536" spans="7:7">
      <c r="G536" s="202"/>
    </row>
    <row r="537" spans="7:7">
      <c r="G537" s="202"/>
    </row>
    <row r="538" spans="7:7">
      <c r="G538" s="202"/>
    </row>
    <row r="539" spans="7:7">
      <c r="G539" s="202"/>
    </row>
    <row r="540" spans="7:7">
      <c r="G540" s="202"/>
    </row>
    <row r="541" spans="7:7">
      <c r="G541" s="202"/>
    </row>
    <row r="542" spans="7:7">
      <c r="G542" s="202"/>
    </row>
    <row r="543" spans="7:7">
      <c r="G543" s="202"/>
    </row>
    <row r="544" spans="7:7">
      <c r="G544" s="202"/>
    </row>
    <row r="545" spans="7:7">
      <c r="G545" s="202"/>
    </row>
    <row r="546" spans="7:7">
      <c r="G546" s="202"/>
    </row>
    <row r="547" spans="7:7">
      <c r="G547" s="202"/>
    </row>
    <row r="548" spans="7:7">
      <c r="G548" s="202"/>
    </row>
    <row r="549" spans="7:7">
      <c r="G549" s="202"/>
    </row>
    <row r="550" spans="7:7">
      <c r="G550" s="202"/>
    </row>
    <row r="551" spans="7:7">
      <c r="G551" s="202"/>
    </row>
    <row r="552" spans="7:7">
      <c r="G552" s="202"/>
    </row>
    <row r="553" spans="7:7">
      <c r="G553" s="202"/>
    </row>
    <row r="554" spans="7:7">
      <c r="G554" s="202"/>
    </row>
    <row r="555" spans="7:7">
      <c r="G555" s="202"/>
    </row>
    <row r="556" spans="7:7">
      <c r="G556" s="202"/>
    </row>
    <row r="557" spans="7:7">
      <c r="G557" s="202"/>
    </row>
    <row r="558" spans="7:7">
      <c r="G558" s="202"/>
    </row>
    <row r="559" spans="7:7">
      <c r="G559" s="202"/>
    </row>
    <row r="560" spans="7:7">
      <c r="G560" s="202"/>
    </row>
    <row r="561" spans="7:7">
      <c r="G561" s="202"/>
    </row>
    <row r="562" spans="7:7">
      <c r="G562" s="202"/>
    </row>
    <row r="563" spans="7:7">
      <c r="G563" s="202"/>
    </row>
    <row r="564" spans="7:7">
      <c r="G564" s="202"/>
    </row>
    <row r="565" spans="7:7">
      <c r="G565" s="202"/>
    </row>
    <row r="566" spans="7:7">
      <c r="G566" s="202"/>
    </row>
    <row r="567" spans="7:7">
      <c r="G567" s="202"/>
    </row>
    <row r="568" spans="7:7">
      <c r="G568" s="202"/>
    </row>
    <row r="569" spans="7:7">
      <c r="G569" s="202"/>
    </row>
    <row r="570" spans="7:7">
      <c r="G570" s="202"/>
    </row>
    <row r="571" spans="7:7">
      <c r="G571" s="202"/>
    </row>
    <row r="572" spans="7:7">
      <c r="G572" s="202"/>
    </row>
    <row r="573" spans="7:7">
      <c r="G573" s="202"/>
    </row>
    <row r="574" spans="7:7">
      <c r="G574" s="202"/>
    </row>
    <row r="575" spans="7:7">
      <c r="G575" s="202"/>
    </row>
    <row r="576" spans="7:7">
      <c r="G576" s="202"/>
    </row>
    <row r="577" spans="7:7">
      <c r="G577" s="202"/>
    </row>
    <row r="578" spans="7:7">
      <c r="G578" s="202"/>
    </row>
    <row r="579" spans="7:7">
      <c r="G579" s="202"/>
    </row>
    <row r="580" spans="7:7">
      <c r="G580" s="202"/>
    </row>
    <row r="581" spans="7:7">
      <c r="G581" s="202"/>
    </row>
    <row r="582" spans="7:7">
      <c r="G582" s="202"/>
    </row>
    <row r="583" spans="7:7">
      <c r="G583" s="202"/>
    </row>
    <row r="584" spans="7:7">
      <c r="G584" s="202"/>
    </row>
    <row r="585" spans="7:7">
      <c r="G585" s="202"/>
    </row>
    <row r="586" spans="7:7">
      <c r="G586" s="202"/>
    </row>
    <row r="587" spans="7:7">
      <c r="G587" s="202"/>
    </row>
    <row r="588" spans="7:7">
      <c r="G588" s="202"/>
    </row>
    <row r="589" spans="7:7">
      <c r="G589" s="202"/>
    </row>
    <row r="590" spans="7:7">
      <c r="G590" s="202"/>
    </row>
    <row r="591" spans="7:7">
      <c r="G591" s="202"/>
    </row>
    <row r="592" spans="7:7">
      <c r="G592" s="202"/>
    </row>
    <row r="593" spans="7:7">
      <c r="G593" s="202"/>
    </row>
    <row r="594" spans="7:7">
      <c r="G594" s="202"/>
    </row>
    <row r="595" spans="7:7">
      <c r="G595" s="202"/>
    </row>
    <row r="596" spans="7:7">
      <c r="G596" s="202"/>
    </row>
    <row r="597" spans="7:7">
      <c r="G597" s="202"/>
    </row>
    <row r="598" spans="7:7">
      <c r="G598" s="202"/>
    </row>
    <row r="599" spans="7:7">
      <c r="G599" s="202"/>
    </row>
    <row r="600" spans="7:7">
      <c r="G600" s="202"/>
    </row>
    <row r="601" spans="7:7">
      <c r="G601" s="202"/>
    </row>
    <row r="602" spans="7:7">
      <c r="G602" s="202"/>
    </row>
    <row r="603" spans="7:7">
      <c r="G603" s="202"/>
    </row>
    <row r="604" spans="7:7">
      <c r="G604" s="202"/>
    </row>
    <row r="605" spans="7:7">
      <c r="G605" s="202"/>
    </row>
    <row r="606" spans="7:7">
      <c r="G606" s="202"/>
    </row>
    <row r="607" spans="7:7">
      <c r="G607" s="202"/>
    </row>
    <row r="608" spans="7:7">
      <c r="G608" s="202"/>
    </row>
    <row r="609" spans="7:7">
      <c r="G609" s="202"/>
    </row>
    <row r="610" spans="7:7">
      <c r="G610" s="202"/>
    </row>
    <row r="611" spans="7:7">
      <c r="G611" s="202"/>
    </row>
    <row r="612" spans="7:7">
      <c r="G612" s="202"/>
    </row>
    <row r="613" spans="7:7">
      <c r="G613" s="202"/>
    </row>
    <row r="614" spans="7:7">
      <c r="G614" s="202"/>
    </row>
    <row r="615" spans="7:7">
      <c r="G615" s="202"/>
    </row>
    <row r="616" spans="7:7">
      <c r="G616" s="202"/>
    </row>
    <row r="617" spans="7:7">
      <c r="G617" s="202"/>
    </row>
    <row r="618" spans="7:7">
      <c r="G618" s="202"/>
    </row>
    <row r="619" spans="7:7">
      <c r="G619" s="202"/>
    </row>
    <row r="620" spans="7:7">
      <c r="G620" s="202"/>
    </row>
    <row r="621" spans="7:7">
      <c r="G621" s="202"/>
    </row>
    <row r="622" spans="7:7">
      <c r="G622" s="202"/>
    </row>
    <row r="623" spans="7:7">
      <c r="G623" s="202"/>
    </row>
    <row r="624" spans="7:7">
      <c r="G624" s="202"/>
    </row>
    <row r="625" spans="7:7">
      <c r="G625" s="202"/>
    </row>
    <row r="626" spans="7:7">
      <c r="G626" s="202"/>
    </row>
    <row r="627" spans="7:7">
      <c r="G627" s="202"/>
    </row>
    <row r="628" spans="7:7">
      <c r="G628" s="202"/>
    </row>
    <row r="629" spans="7:7">
      <c r="G629" s="202"/>
    </row>
    <row r="630" spans="7:7">
      <c r="G630" s="202"/>
    </row>
    <row r="631" spans="7:7">
      <c r="G631" s="202"/>
    </row>
    <row r="632" spans="7:7">
      <c r="G632" s="202"/>
    </row>
    <row r="633" spans="7:7">
      <c r="G633" s="202"/>
    </row>
    <row r="634" spans="7:7">
      <c r="G634" s="202"/>
    </row>
    <row r="635" spans="7:7">
      <c r="G635" s="202"/>
    </row>
    <row r="636" spans="7:7">
      <c r="G636" s="202"/>
    </row>
    <row r="637" spans="7:7">
      <c r="G637" s="202"/>
    </row>
    <row r="638" spans="7:7">
      <c r="G638" s="202"/>
    </row>
    <row r="639" spans="7:7">
      <c r="G639" s="202"/>
    </row>
    <row r="640" spans="7:7">
      <c r="G640" s="202"/>
    </row>
    <row r="641" spans="7:7">
      <c r="G641" s="202"/>
    </row>
    <row r="642" spans="7:7">
      <c r="G642" s="202"/>
    </row>
    <row r="643" spans="7:7">
      <c r="G643" s="202"/>
    </row>
    <row r="644" spans="7:7">
      <c r="G644" s="202"/>
    </row>
    <row r="645" spans="7:7">
      <c r="G645" s="202"/>
    </row>
    <row r="646" spans="7:7">
      <c r="G646" s="202"/>
    </row>
    <row r="647" spans="7:7">
      <c r="G647" s="202"/>
    </row>
    <row r="648" spans="7:7">
      <c r="G648" s="202"/>
    </row>
    <row r="649" spans="7:7">
      <c r="G649" s="202"/>
    </row>
    <row r="650" spans="7:7">
      <c r="G650" s="202"/>
    </row>
    <row r="651" spans="7:7">
      <c r="G651" s="202"/>
    </row>
    <row r="652" spans="7:7">
      <c r="G652" s="202"/>
    </row>
    <row r="653" spans="7:7">
      <c r="G653" s="202"/>
    </row>
    <row r="654" spans="7:7">
      <c r="G654" s="202"/>
    </row>
    <row r="655" spans="7:7">
      <c r="G655" s="202"/>
    </row>
    <row r="656" spans="7:7">
      <c r="G656" s="202"/>
    </row>
    <row r="657" spans="7:7">
      <c r="G657" s="202"/>
    </row>
    <row r="658" spans="7:7">
      <c r="G658" s="202"/>
    </row>
    <row r="659" spans="7:7">
      <c r="G659" s="202"/>
    </row>
    <row r="660" spans="7:7">
      <c r="G660" s="202"/>
    </row>
    <row r="661" spans="7:7">
      <c r="G661" s="202"/>
    </row>
    <row r="662" spans="7:7">
      <c r="G662" s="202"/>
    </row>
    <row r="663" spans="7:7">
      <c r="G663" s="202"/>
    </row>
    <row r="664" spans="7:7">
      <c r="G664" s="202"/>
    </row>
    <row r="665" spans="7:7">
      <c r="G665" s="202"/>
    </row>
    <row r="666" spans="7:7">
      <c r="G666" s="202"/>
    </row>
    <row r="667" spans="7:7">
      <c r="G667" s="202"/>
    </row>
    <row r="668" spans="7:7">
      <c r="G668" s="202"/>
    </row>
    <row r="669" spans="7:7">
      <c r="G669" s="202"/>
    </row>
    <row r="670" spans="7:7">
      <c r="G670" s="202"/>
    </row>
    <row r="671" spans="7:7">
      <c r="G671" s="202"/>
    </row>
    <row r="672" spans="7:7">
      <c r="G672" s="202"/>
    </row>
    <row r="673" spans="7:7">
      <c r="G673" s="202"/>
    </row>
    <row r="674" spans="7:7">
      <c r="G674" s="202"/>
    </row>
    <row r="675" spans="7:7">
      <c r="G675" s="202"/>
    </row>
    <row r="676" spans="7:7">
      <c r="G676" s="202"/>
    </row>
    <row r="677" spans="7:7">
      <c r="G677" s="202"/>
    </row>
    <row r="678" spans="7:7">
      <c r="G678" s="202"/>
    </row>
    <row r="679" spans="7:7">
      <c r="G679" s="202"/>
    </row>
    <row r="680" spans="7:7">
      <c r="G680" s="202"/>
    </row>
    <row r="681" spans="7:7">
      <c r="G681" s="202"/>
    </row>
    <row r="682" spans="7:7">
      <c r="G682" s="202"/>
    </row>
    <row r="683" spans="7:7">
      <c r="G683" s="202"/>
    </row>
    <row r="684" spans="7:7">
      <c r="G684" s="202"/>
    </row>
    <row r="685" spans="7:7">
      <c r="G685" s="202"/>
    </row>
    <row r="686" spans="7:7">
      <c r="G686" s="202"/>
    </row>
    <row r="687" spans="7:7">
      <c r="G687" s="202"/>
    </row>
    <row r="688" spans="7:7">
      <c r="G688" s="202"/>
    </row>
    <row r="689" spans="7:7">
      <c r="G689" s="202"/>
    </row>
    <row r="690" spans="7:7">
      <c r="G690" s="202"/>
    </row>
    <row r="691" spans="7:7">
      <c r="G691" s="202"/>
    </row>
    <row r="692" spans="7:7">
      <c r="G692" s="202"/>
    </row>
    <row r="693" spans="7:7">
      <c r="G693" s="202"/>
    </row>
    <row r="694" spans="7:7">
      <c r="G694" s="202"/>
    </row>
    <row r="695" spans="7:7">
      <c r="G695" s="202"/>
    </row>
    <row r="696" spans="7:7">
      <c r="G696" s="202"/>
    </row>
    <row r="697" spans="7:7">
      <c r="G697" s="202"/>
    </row>
    <row r="698" spans="7:7">
      <c r="G698" s="202"/>
    </row>
    <row r="699" spans="7:7">
      <c r="G699" s="202"/>
    </row>
    <row r="700" spans="7:7">
      <c r="G700" s="202"/>
    </row>
    <row r="701" spans="7:7">
      <c r="G701" s="202"/>
    </row>
    <row r="702" spans="7:7">
      <c r="G702" s="202"/>
    </row>
    <row r="703" spans="7:7">
      <c r="G703" s="202"/>
    </row>
    <row r="704" spans="7:7">
      <c r="G704" s="202"/>
    </row>
    <row r="705" spans="7:7">
      <c r="G705" s="202"/>
    </row>
    <row r="706" spans="7:7">
      <c r="G706" s="202"/>
    </row>
    <row r="707" spans="7:7">
      <c r="G707" s="202"/>
    </row>
    <row r="708" spans="7:7">
      <c r="G708" s="202"/>
    </row>
    <row r="709" spans="7:7">
      <c r="G709" s="202"/>
    </row>
    <row r="710" spans="7:7">
      <c r="G710" s="202"/>
    </row>
    <row r="711" spans="7:7">
      <c r="G711" s="202"/>
    </row>
    <row r="712" spans="7:7">
      <c r="G712" s="202"/>
    </row>
    <row r="713" spans="7:7">
      <c r="G713" s="202"/>
    </row>
    <row r="714" spans="7:7">
      <c r="G714" s="202"/>
    </row>
    <row r="715" spans="7:7">
      <c r="G715" s="202"/>
    </row>
    <row r="716" spans="7:7">
      <c r="G716" s="202"/>
    </row>
    <row r="717" spans="7:7">
      <c r="G717" s="202"/>
    </row>
    <row r="718" spans="7:7">
      <c r="G718" s="202"/>
    </row>
    <row r="719" spans="7:7">
      <c r="G719" s="202"/>
    </row>
    <row r="720" spans="7:7">
      <c r="G720" s="202"/>
    </row>
    <row r="721" spans="7:7">
      <c r="G721" s="202"/>
    </row>
    <row r="722" spans="7:7">
      <c r="G722" s="202"/>
    </row>
    <row r="723" spans="7:7">
      <c r="G723" s="202"/>
    </row>
    <row r="724" spans="7:7">
      <c r="G724" s="202"/>
    </row>
    <row r="725" spans="7:7">
      <c r="G725" s="202"/>
    </row>
    <row r="726" spans="7:7">
      <c r="G726" s="202"/>
    </row>
    <row r="727" spans="7:7">
      <c r="G727" s="202"/>
    </row>
    <row r="728" spans="7:7">
      <c r="G728" s="202"/>
    </row>
    <row r="729" spans="7:7">
      <c r="G729" s="202"/>
    </row>
    <row r="730" spans="7:7">
      <c r="G730" s="202"/>
    </row>
    <row r="731" spans="7:7">
      <c r="G731" s="202"/>
    </row>
    <row r="732" spans="7:7">
      <c r="G732" s="202"/>
    </row>
    <row r="733" spans="7:7">
      <c r="G733" s="202"/>
    </row>
    <row r="734" spans="7:7">
      <c r="G734" s="202"/>
    </row>
    <row r="735" spans="7:7">
      <c r="G735" s="202"/>
    </row>
    <row r="736" spans="7:7">
      <c r="G736" s="202"/>
    </row>
    <row r="737" spans="7:7">
      <c r="G737" s="202"/>
    </row>
    <row r="738" spans="7:7">
      <c r="G738" s="202"/>
    </row>
    <row r="739" spans="7:7">
      <c r="G739" s="202"/>
    </row>
    <row r="740" spans="7:7">
      <c r="G740" s="202"/>
    </row>
    <row r="741" spans="7:7">
      <c r="G741" s="202"/>
    </row>
    <row r="742" spans="7:7">
      <c r="G742" s="202"/>
    </row>
    <row r="743" spans="7:7">
      <c r="G743" s="202"/>
    </row>
    <row r="744" spans="7:7">
      <c r="G744" s="202"/>
    </row>
    <row r="745" spans="7:7">
      <c r="G745" s="202"/>
    </row>
    <row r="746" spans="7:7">
      <c r="G746" s="202"/>
    </row>
    <row r="747" spans="7:7">
      <c r="G747" s="202"/>
    </row>
    <row r="748" spans="7:7">
      <c r="G748" s="202"/>
    </row>
    <row r="749" spans="7:7">
      <c r="G749" s="202"/>
    </row>
    <row r="750" spans="7:7">
      <c r="G750" s="202"/>
    </row>
    <row r="751" spans="7:7">
      <c r="G751" s="202"/>
    </row>
    <row r="752" spans="7:7">
      <c r="G752" s="202"/>
    </row>
    <row r="753" spans="7:7">
      <c r="G753" s="202"/>
    </row>
    <row r="754" spans="7:7">
      <c r="G754" s="202"/>
    </row>
    <row r="755" spans="7:7">
      <c r="G755" s="202"/>
    </row>
    <row r="756" spans="7:7">
      <c r="G756" s="202"/>
    </row>
    <row r="757" spans="7:7">
      <c r="G757" s="202"/>
    </row>
    <row r="758" spans="7:7">
      <c r="G758" s="202"/>
    </row>
    <row r="759" spans="7:7">
      <c r="G759" s="202"/>
    </row>
    <row r="760" spans="7:7">
      <c r="G760" s="202"/>
    </row>
    <row r="761" spans="7:7">
      <c r="G761" s="202"/>
    </row>
    <row r="762" spans="7:7">
      <c r="G762" s="202"/>
    </row>
    <row r="763" spans="7:7">
      <c r="G763" s="202"/>
    </row>
    <row r="764" spans="7:7">
      <c r="G764" s="202"/>
    </row>
    <row r="765" spans="7:7">
      <c r="G765" s="202"/>
    </row>
    <row r="766" spans="7:7">
      <c r="G766" s="202"/>
    </row>
    <row r="767" spans="7:7">
      <c r="G767" s="202"/>
    </row>
    <row r="768" spans="7:7">
      <c r="G768" s="202"/>
    </row>
    <row r="769" spans="7:7">
      <c r="G769" s="202"/>
    </row>
    <row r="770" spans="7:7">
      <c r="G770" s="202"/>
    </row>
    <row r="771" spans="7:7">
      <c r="G771" s="202"/>
    </row>
    <row r="772" spans="7:7">
      <c r="G772" s="202"/>
    </row>
    <row r="773" spans="7:7">
      <c r="G773" s="202"/>
    </row>
    <row r="774" spans="7:7">
      <c r="G774" s="202"/>
    </row>
    <row r="775" spans="7:7">
      <c r="G775" s="202"/>
    </row>
    <row r="776" spans="7:7">
      <c r="G776" s="202"/>
    </row>
    <row r="777" spans="7:7">
      <c r="G777" s="202"/>
    </row>
    <row r="778" spans="7:7">
      <c r="G778" s="202"/>
    </row>
    <row r="779" spans="7:7">
      <c r="G779" s="202"/>
    </row>
    <row r="780" spans="7:7">
      <c r="G780" s="202"/>
    </row>
    <row r="781" spans="7:7">
      <c r="G781" s="202"/>
    </row>
    <row r="782" spans="7:7">
      <c r="G782" s="202"/>
    </row>
    <row r="783" spans="7:7">
      <c r="G783" s="202"/>
    </row>
    <row r="784" spans="7:7">
      <c r="G784" s="202"/>
    </row>
    <row r="785" spans="7:7">
      <c r="G785" s="202"/>
    </row>
    <row r="786" spans="7:7">
      <c r="G786" s="202"/>
    </row>
    <row r="787" spans="7:7">
      <c r="G787" s="202"/>
    </row>
    <row r="788" spans="7:7">
      <c r="G788" s="202"/>
    </row>
    <row r="789" spans="7:7">
      <c r="G789" s="202"/>
    </row>
    <row r="790" spans="7:7">
      <c r="G790" s="202"/>
    </row>
    <row r="791" spans="7:7">
      <c r="G791" s="202"/>
    </row>
    <row r="792" spans="7:7">
      <c r="G792" s="202"/>
    </row>
    <row r="793" spans="7:7">
      <c r="G793" s="202"/>
    </row>
    <row r="794" spans="7:7">
      <c r="G794" s="202"/>
    </row>
    <row r="795" spans="7:7">
      <c r="G795" s="202"/>
    </row>
    <row r="796" spans="7:7">
      <c r="G796" s="202"/>
    </row>
    <row r="797" spans="7:7">
      <c r="G797" s="202"/>
    </row>
    <row r="798" spans="7:7">
      <c r="G798" s="202"/>
    </row>
    <row r="799" spans="7:7">
      <c r="G799" s="202"/>
    </row>
    <row r="800" spans="7:7">
      <c r="G800" s="202"/>
    </row>
    <row r="801" spans="7:7">
      <c r="G801" s="202"/>
    </row>
    <row r="802" spans="7:7">
      <c r="G802" s="202"/>
    </row>
    <row r="803" spans="7:7">
      <c r="G803" s="202"/>
    </row>
    <row r="804" spans="7:7">
      <c r="G804" s="202"/>
    </row>
    <row r="805" spans="7:7">
      <c r="G805" s="202"/>
    </row>
    <row r="806" spans="7:7">
      <c r="G806" s="202"/>
    </row>
    <row r="807" spans="7:7">
      <c r="G807" s="202"/>
    </row>
    <row r="808" spans="7:7">
      <c r="G808" s="202"/>
    </row>
    <row r="809" spans="7:7">
      <c r="G809" s="202"/>
    </row>
    <row r="810" spans="7:7">
      <c r="G810" s="202"/>
    </row>
    <row r="811" spans="7:7">
      <c r="G811" s="202"/>
    </row>
    <row r="812" spans="7:7">
      <c r="G812" s="202"/>
    </row>
    <row r="813" spans="7:7">
      <c r="G813" s="202"/>
    </row>
    <row r="814" spans="7:7">
      <c r="G814" s="202"/>
    </row>
    <row r="815" spans="7:7">
      <c r="G815" s="202"/>
    </row>
    <row r="816" spans="7:7">
      <c r="G816" s="202"/>
    </row>
    <row r="817" spans="7:7">
      <c r="G817" s="202"/>
    </row>
    <row r="818" spans="7:7">
      <c r="G818" s="202"/>
    </row>
    <row r="819" spans="7:7">
      <c r="G819" s="202"/>
    </row>
    <row r="820" spans="7:7">
      <c r="G820" s="202"/>
    </row>
    <row r="821" spans="7:7">
      <c r="G821" s="202"/>
    </row>
    <row r="822" spans="7:7">
      <c r="G822" s="202"/>
    </row>
    <row r="823" spans="7:7">
      <c r="G823" s="202"/>
    </row>
    <row r="824" spans="7:7">
      <c r="G824" s="202"/>
    </row>
    <row r="825" spans="7:7">
      <c r="G825" s="202"/>
    </row>
    <row r="826" spans="7:7">
      <c r="G826" s="202"/>
    </row>
    <row r="827" spans="7:7">
      <c r="G827" s="202"/>
    </row>
    <row r="828" spans="7:7">
      <c r="G828" s="202"/>
    </row>
    <row r="829" spans="7:7">
      <c r="G829" s="202"/>
    </row>
    <row r="830" spans="7:7">
      <c r="G830" s="202"/>
    </row>
    <row r="831" spans="7:7">
      <c r="G831" s="202"/>
    </row>
    <row r="832" spans="7:7">
      <c r="G832" s="202"/>
    </row>
    <row r="833" spans="7:7">
      <c r="G833" s="202"/>
    </row>
    <row r="834" spans="7:7">
      <c r="G834" s="202"/>
    </row>
    <row r="835" spans="7:7">
      <c r="G835" s="202"/>
    </row>
    <row r="836" spans="7:7">
      <c r="G836" s="202"/>
    </row>
    <row r="837" spans="7:7">
      <c r="G837" s="202"/>
    </row>
    <row r="838" spans="7:7">
      <c r="G838" s="202"/>
    </row>
    <row r="839" spans="7:7">
      <c r="G839" s="202"/>
    </row>
    <row r="840" spans="7:7">
      <c r="G840" s="202"/>
    </row>
    <row r="841" spans="7:7">
      <c r="G841" s="202"/>
    </row>
    <row r="842" spans="7:7">
      <c r="G842" s="202"/>
    </row>
    <row r="843" spans="7:7">
      <c r="G843" s="202"/>
    </row>
    <row r="844" spans="7:7">
      <c r="G844" s="202"/>
    </row>
    <row r="845" spans="7:7">
      <c r="G845" s="202"/>
    </row>
    <row r="846" spans="7:7">
      <c r="G846" s="202"/>
    </row>
    <row r="847" spans="7:7">
      <c r="G847" s="202"/>
    </row>
    <row r="848" spans="7:7">
      <c r="G848" s="202"/>
    </row>
    <row r="849" spans="7:7">
      <c r="G849" s="202"/>
    </row>
    <row r="850" spans="7:7">
      <c r="G850" s="202"/>
    </row>
    <row r="851" spans="7:7">
      <c r="G851" s="202"/>
    </row>
    <row r="852" spans="7:7">
      <c r="G852" s="202"/>
    </row>
    <row r="853" spans="7:7">
      <c r="G853" s="202"/>
    </row>
    <row r="854" spans="7:7">
      <c r="G854" s="202"/>
    </row>
    <row r="855" spans="7:7">
      <c r="G855" s="202"/>
    </row>
    <row r="856" spans="7:7">
      <c r="G856" s="202"/>
    </row>
    <row r="857" spans="7:7">
      <c r="G857" s="202"/>
    </row>
    <row r="858" spans="7:7">
      <c r="G858" s="202"/>
    </row>
    <row r="859" spans="7:7">
      <c r="G859" s="202"/>
    </row>
    <row r="860" spans="7:7">
      <c r="G860" s="202"/>
    </row>
    <row r="861" spans="7:7">
      <c r="G861" s="202"/>
    </row>
    <row r="862" spans="7:7">
      <c r="G862" s="202"/>
    </row>
    <row r="863" spans="7:7">
      <c r="G863" s="202"/>
    </row>
    <row r="864" spans="7:7">
      <c r="G864" s="202"/>
    </row>
    <row r="865" spans="7:7">
      <c r="G865" s="202"/>
    </row>
    <row r="866" spans="7:7">
      <c r="G866" s="202"/>
    </row>
    <row r="867" spans="7:7">
      <c r="G867" s="202"/>
    </row>
    <row r="868" spans="7:7">
      <c r="G868" s="202"/>
    </row>
    <row r="869" spans="7:7">
      <c r="G869" s="202"/>
    </row>
    <row r="870" spans="7:7">
      <c r="G870" s="202"/>
    </row>
    <row r="871" spans="7:7">
      <c r="G871" s="202"/>
    </row>
    <row r="872" spans="7:7">
      <c r="G872" s="202"/>
    </row>
    <row r="873" spans="7:7">
      <c r="G873" s="202"/>
    </row>
    <row r="874" spans="7:7">
      <c r="G874" s="202"/>
    </row>
    <row r="875" spans="7:7">
      <c r="G875" s="202"/>
    </row>
    <row r="876" spans="7:7">
      <c r="G876" s="202"/>
    </row>
    <row r="877" spans="7:7">
      <c r="G877" s="202"/>
    </row>
    <row r="878" spans="7:7">
      <c r="G878" s="202"/>
    </row>
    <row r="879" spans="7:7">
      <c r="G879" s="202"/>
    </row>
    <row r="880" spans="7:7">
      <c r="G880" s="202"/>
    </row>
    <row r="881" spans="7:7">
      <c r="G881" s="202"/>
    </row>
    <row r="882" spans="7:7">
      <c r="G882" s="202"/>
    </row>
    <row r="883" spans="7:7">
      <c r="G883" s="202"/>
    </row>
    <row r="884" spans="7:7">
      <c r="G884" s="202"/>
    </row>
    <row r="885" spans="7:7">
      <c r="G885" s="202"/>
    </row>
    <row r="886" spans="7:7">
      <c r="G886" s="202"/>
    </row>
    <row r="887" spans="7:7">
      <c r="G887" s="202"/>
    </row>
    <row r="888" spans="7:7">
      <c r="G888" s="202"/>
    </row>
    <row r="889" spans="7:7">
      <c r="G889" s="202"/>
    </row>
    <row r="890" spans="7:7">
      <c r="G890" s="202"/>
    </row>
    <row r="891" spans="7:7">
      <c r="G891" s="202"/>
    </row>
    <row r="892" spans="7:7">
      <c r="G892" s="202"/>
    </row>
    <row r="893" spans="7:7">
      <c r="G893" s="202"/>
    </row>
    <row r="894" spans="7:7">
      <c r="G894" s="202"/>
    </row>
    <row r="895" spans="7:7">
      <c r="G895" s="202"/>
    </row>
    <row r="896" spans="7:7">
      <c r="G896" s="202"/>
    </row>
    <row r="897" spans="7:7">
      <c r="G897" s="202"/>
    </row>
    <row r="898" spans="7:7">
      <c r="G898" s="202"/>
    </row>
    <row r="899" spans="7:7">
      <c r="G899" s="202"/>
    </row>
    <row r="900" spans="7:7">
      <c r="G900" s="202"/>
    </row>
    <row r="901" spans="7:7">
      <c r="G901" s="202"/>
    </row>
    <row r="902" spans="7:7">
      <c r="G902" s="202"/>
    </row>
    <row r="903" spans="7:7">
      <c r="G903" s="202"/>
    </row>
    <row r="904" spans="7:7">
      <c r="G904" s="202"/>
    </row>
    <row r="905" spans="7:7">
      <c r="G905" s="202"/>
    </row>
    <row r="906" spans="7:7">
      <c r="G906" s="202"/>
    </row>
    <row r="907" spans="7:7">
      <c r="G907" s="202"/>
    </row>
    <row r="908" spans="7:7">
      <c r="G908" s="202"/>
    </row>
    <row r="909" spans="7:7">
      <c r="G909" s="202"/>
    </row>
    <row r="910" spans="7:7">
      <c r="G910" s="202"/>
    </row>
    <row r="911" spans="7:7">
      <c r="G911" s="202"/>
    </row>
    <row r="912" spans="7:7">
      <c r="G912" s="202"/>
    </row>
    <row r="913" spans="7:7">
      <c r="G913" s="202"/>
    </row>
    <row r="914" spans="7:7">
      <c r="G914" s="202"/>
    </row>
    <row r="915" spans="7:7">
      <c r="G915" s="202"/>
    </row>
    <row r="916" spans="7:7">
      <c r="G916" s="202"/>
    </row>
    <row r="917" spans="7:7">
      <c r="G917" s="202"/>
    </row>
    <row r="918" spans="7:7">
      <c r="G918" s="202"/>
    </row>
    <row r="919" spans="7:7">
      <c r="G919" s="202"/>
    </row>
    <row r="920" spans="7:7">
      <c r="G920" s="202"/>
    </row>
    <row r="921" spans="7:7">
      <c r="G921" s="202"/>
    </row>
    <row r="922" spans="7:7">
      <c r="G922" s="202"/>
    </row>
    <row r="923" spans="7:7">
      <c r="G923" s="202"/>
    </row>
    <row r="924" spans="7:7">
      <c r="G924" s="202"/>
    </row>
  </sheetData>
  <mergeCells count="1">
    <mergeCell ref="A1:B1"/>
  </mergeCells>
  <phoneticPr fontId="8" type="noConversion"/>
  <conditionalFormatting sqref="C27:C33 B19 B26:D26 D19:D22 D25 D37:D45">
    <cfRule type="cellIs" dxfId="19" priority="14" stopIfTrue="1" operator="equal">
      <formula>"n"</formula>
    </cfRule>
  </conditionalFormatting>
  <conditionalFormatting sqref="A27:B33">
    <cfRule type="cellIs" dxfId="18" priority="15" stopIfTrue="1" operator="equal">
      <formula>"n"</formula>
    </cfRule>
  </conditionalFormatting>
  <conditionalFormatting sqref="B18 A13:D13">
    <cfRule type="cellIs" dxfId="17" priority="16" stopIfTrue="1" operator="equal">
      <formula>"STOP"</formula>
    </cfRule>
  </conditionalFormatting>
  <conditionalFormatting sqref="A14:D17">
    <cfRule type="cellIs" dxfId="16" priority="17" stopIfTrue="1" operator="equal">
      <formula>"n"</formula>
    </cfRule>
    <cfRule type="cellIs" dxfId="15" priority="18" stopIfTrue="1" operator="equal">
      <formula>"closed"</formula>
    </cfRule>
  </conditionalFormatting>
  <pageMargins left="0.75" right="0.75" top="0.5" bottom="0.5" header="0.5" footer="0.5"/>
  <pageSetup paperSize="5" scale="95" fitToHeight="4" orientation="landscape" r:id="rId1"/>
  <headerFooter alignWithMargins="0">
    <oddFooter>Page &amp;P&amp;RFSET MASTER TEMPLATE tool Revised_8_28_07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156"/>
  <sheetViews>
    <sheetView topLeftCell="B1" workbookViewId="0">
      <pane ySplit="2" topLeftCell="A42" activePane="bottomLeft" state="frozen"/>
      <selection activeCell="B1" sqref="B1"/>
      <selection pane="bottomLeft" activeCell="B63" sqref="B63"/>
    </sheetView>
  </sheetViews>
  <sheetFormatPr defaultColWidth="9.109375" defaultRowHeight="10.199999999999999"/>
  <cols>
    <col min="1" max="1" width="4.6640625" style="14" hidden="1" customWidth="1"/>
    <col min="2" max="2" width="4.6640625" style="14" customWidth="1"/>
    <col min="3" max="3" width="55" style="14" customWidth="1"/>
    <col min="4" max="6" width="9.5546875" style="14" customWidth="1"/>
    <col min="7" max="7" width="9.5546875" style="44" customWidth="1"/>
    <col min="8" max="8" width="8.5546875" style="14" customWidth="1"/>
    <col min="9" max="9" width="9.6640625" style="14" customWidth="1"/>
    <col min="10" max="16384" width="9.109375" style="14"/>
  </cols>
  <sheetData>
    <row r="1" spans="1:7" ht="13.5" customHeight="1">
      <c r="B1" s="250" t="str">
        <f>"RWB "&amp;RWB!B2&amp;" SNAP Monitoring Report - Review Period "&amp;RWB!B9&amp;" - "&amp;RWB!B10</f>
        <v>RWB  SNAP Monitoring Report - Review Period January 0, 1900 - January 0, 1900</v>
      </c>
      <c r="C1" s="251"/>
      <c r="D1" s="251"/>
      <c r="E1" s="251"/>
      <c r="F1" s="252"/>
    </row>
    <row r="2" spans="1:7" ht="9" customHeight="1">
      <c r="C2" s="52"/>
    </row>
    <row r="3" spans="1:7">
      <c r="B3" s="38"/>
      <c r="C3" s="27"/>
      <c r="D3" s="143" t="s">
        <v>45</v>
      </c>
      <c r="E3" s="143" t="s">
        <v>46</v>
      </c>
      <c r="F3" s="143" t="s">
        <v>47</v>
      </c>
    </row>
    <row r="4" spans="1:7" ht="13.2">
      <c r="A4" s="30">
        <f>MATCH(B4,Stats!A:A,0)</f>
        <v>12</v>
      </c>
      <c r="B4" s="161">
        <v>1</v>
      </c>
      <c r="C4" s="124" t="str">
        <f>Stats!B12</f>
        <v>Was the participant's case file available for review? (Y, N)</v>
      </c>
      <c r="D4" s="23">
        <f>COUNTIF(Stats!$H12:$BE12,"Y")</f>
        <v>0</v>
      </c>
      <c r="E4" s="23">
        <f>COUNTIF(Stats!$H12:$BE12,"N")</f>
        <v>0</v>
      </c>
      <c r="F4" s="23">
        <f>SUM(D4+E4)</f>
        <v>0</v>
      </c>
    </row>
    <row r="5" spans="1:7">
      <c r="A5" s="30"/>
      <c r="B5" s="34"/>
      <c r="C5" s="22" t="s">
        <v>48</v>
      </c>
      <c r="D5" s="37">
        <f>IF($F4&gt;0,D4/$F4,0)</f>
        <v>0</v>
      </c>
      <c r="E5" s="37">
        <f>IF($F4&gt;0,E4/$F4,0)</f>
        <v>0</v>
      </c>
      <c r="F5" s="37">
        <f>IF($F4&gt;0,F4/$F4,0)</f>
        <v>0</v>
      </c>
    </row>
    <row r="6" spans="1:7">
      <c r="B6" s="34"/>
      <c r="C6" s="24"/>
      <c r="D6" s="25"/>
      <c r="E6" s="25"/>
      <c r="F6" s="25"/>
      <c r="G6" s="46"/>
    </row>
    <row r="7" spans="1:7">
      <c r="B7" s="30"/>
      <c r="D7" s="143" t="s">
        <v>45</v>
      </c>
      <c r="E7" s="143" t="s">
        <v>46</v>
      </c>
      <c r="F7" s="143" t="s">
        <v>44</v>
      </c>
      <c r="G7" s="143" t="s">
        <v>47</v>
      </c>
    </row>
    <row r="8" spans="1:7" ht="39.6">
      <c r="A8" s="30">
        <f>MATCH(B8,Stats!A:A,0)</f>
        <v>14</v>
      </c>
      <c r="B8" s="51">
        <v>2</v>
      </c>
      <c r="C8" s="1" t="str">
        <f>Stats!B14</f>
        <v>If the participant was engaged in an activity, did the participant receive an orientation within one year from the begin date of the most recent activity? (Y, N, X = not applicable).</v>
      </c>
      <c r="D8" s="23">
        <f>COUNTIF(Stats!$H14:$BE14,"Y")</f>
        <v>0</v>
      </c>
      <c r="E8" s="23">
        <f>COUNTIF(Stats!$H14:$BE14,"N")</f>
        <v>0</v>
      </c>
      <c r="F8" s="23">
        <f>COUNTIF(Stats!$H14:$BE14,"X")</f>
        <v>0</v>
      </c>
      <c r="G8" s="23">
        <f>D8+E8+F8</f>
        <v>0</v>
      </c>
    </row>
    <row r="9" spans="1:7">
      <c r="A9" s="30"/>
      <c r="B9" s="36"/>
      <c r="C9" s="22" t="s">
        <v>48</v>
      </c>
      <c r="D9" s="37">
        <f>IF($G8&gt;0,D8/$G8,0)</f>
        <v>0</v>
      </c>
      <c r="E9" s="37">
        <f>IF($G8&gt;0,E8/$G8,0)</f>
        <v>0</v>
      </c>
      <c r="F9" s="37">
        <f>IF($G8&gt;0,F8/$G8,0)</f>
        <v>0</v>
      </c>
      <c r="G9" s="37">
        <f>IF($G8&gt;0, G8/$G8,0)</f>
        <v>0</v>
      </c>
    </row>
    <row r="10" spans="1:7">
      <c r="B10" s="30"/>
    </row>
    <row r="11" spans="1:7">
      <c r="B11" s="30"/>
      <c r="D11" s="143" t="s">
        <v>45</v>
      </c>
      <c r="E11" s="143" t="s">
        <v>46</v>
      </c>
      <c r="F11" s="143" t="s">
        <v>44</v>
      </c>
      <c r="G11" s="143" t="s">
        <v>47</v>
      </c>
    </row>
    <row r="12" spans="1:7" ht="26.4">
      <c r="A12" s="30">
        <f>MATCH(B12,Stats!A:A,0)</f>
        <v>15</v>
      </c>
      <c r="B12" s="126">
        <v>3</v>
      </c>
      <c r="C12" s="122" t="str">
        <f>Stats!B15</f>
        <v xml:space="preserve">If the participant was placed in an activity, was an  assessment conducted? (Y, N, X)  </v>
      </c>
      <c r="D12" s="23">
        <f>COUNTIF(Stats!$H15:$BE15,"Y")</f>
        <v>0</v>
      </c>
      <c r="E12" s="23">
        <f>COUNTIF(Stats!$H15:$BE15,"N")</f>
        <v>0</v>
      </c>
      <c r="F12" s="23">
        <f>COUNTIF(Stats!$H15:$BE15,"X")</f>
        <v>0</v>
      </c>
      <c r="G12" s="23">
        <f>D12+E12+F12</f>
        <v>0</v>
      </c>
    </row>
    <row r="13" spans="1:7" ht="13.2">
      <c r="A13" s="30"/>
      <c r="B13" s="34"/>
      <c r="C13" s="5"/>
      <c r="D13" s="37">
        <f>IF($G12&gt;0,D12/$G12,0)</f>
        <v>0</v>
      </c>
      <c r="E13" s="37">
        <f>IF($G12&gt;0,E12/$G12,0)</f>
        <v>0</v>
      </c>
      <c r="F13" s="37">
        <f>IF($G12&gt;0,F12/$G12,0)</f>
        <v>0</v>
      </c>
      <c r="G13" s="37">
        <f>IF($G12&gt;0,G12/$G12,0)</f>
        <v>0</v>
      </c>
    </row>
    <row r="14" spans="1:7">
      <c r="B14" s="30"/>
      <c r="C14" s="24"/>
      <c r="D14" s="25"/>
      <c r="E14" s="25"/>
      <c r="F14" s="25"/>
      <c r="G14" s="46"/>
    </row>
    <row r="15" spans="1:7">
      <c r="B15" s="38"/>
      <c r="C15" s="39"/>
      <c r="D15" s="143" t="s">
        <v>45</v>
      </c>
      <c r="E15" s="143" t="s">
        <v>46</v>
      </c>
      <c r="F15" s="143" t="s">
        <v>47</v>
      </c>
      <c r="G15" s="14"/>
    </row>
    <row r="16" spans="1:7" ht="26.4">
      <c r="A16" s="30">
        <f>MATCH(B16,Stats!A:A,0)</f>
        <v>16</v>
      </c>
      <c r="B16" s="161">
        <v>4</v>
      </c>
      <c r="C16" s="122" t="str">
        <f>Stats!B16</f>
        <v>Was a signed and dated Grievance and Compliant/EEO Form placed in the participant's case file? (Y, N)</v>
      </c>
      <c r="D16" s="23">
        <f>COUNTIF(Stats!$H16:$BE16,"Y")</f>
        <v>0</v>
      </c>
      <c r="E16" s="23">
        <f>COUNTIF(Stats!$H16:$BE16,"N")</f>
        <v>0</v>
      </c>
      <c r="F16" s="23">
        <f>D16+E16</f>
        <v>0</v>
      </c>
      <c r="G16" s="14"/>
    </row>
    <row r="17" spans="1:9">
      <c r="A17" s="30"/>
      <c r="B17" s="34"/>
      <c r="C17" s="22" t="s">
        <v>48</v>
      </c>
      <c r="D17" s="37">
        <f>IF($F16&gt;0,D16/$F16,0)</f>
        <v>0</v>
      </c>
      <c r="E17" s="37">
        <f>IF($F16&gt;0,E16/$F16,0)</f>
        <v>0</v>
      </c>
      <c r="F17" s="37">
        <f>IF($F16&gt;0,F16/$F16,0)</f>
        <v>0</v>
      </c>
      <c r="G17" s="14"/>
    </row>
    <row r="18" spans="1:9">
      <c r="B18" s="30"/>
    </row>
    <row r="19" spans="1:9">
      <c r="B19" s="30"/>
      <c r="D19" s="143" t="s">
        <v>45</v>
      </c>
      <c r="E19" s="143" t="s">
        <v>46</v>
      </c>
      <c r="F19" s="143" t="s">
        <v>47</v>
      </c>
      <c r="G19" s="29"/>
    </row>
    <row r="20" spans="1:9" ht="26.4">
      <c r="A20" s="30">
        <f>MATCH(B20,Stats!A:A,0)</f>
        <v>17</v>
      </c>
      <c r="B20" s="51">
        <v>5</v>
      </c>
      <c r="C20" s="122" t="str">
        <f>Stats!B17</f>
        <v>If yes to # 4, did the Grievance and Complaint/EEO Form include the correct name and address for filing a grievance? (Y, N)</v>
      </c>
      <c r="D20" s="23">
        <f>COUNTIF(Stats!$H17:$BE17,"Y")</f>
        <v>0</v>
      </c>
      <c r="E20" s="23">
        <f>COUNTIF(Stats!$H17:$BE17,"N")</f>
        <v>0</v>
      </c>
      <c r="F20" s="23">
        <f>D20+E20</f>
        <v>0</v>
      </c>
      <c r="G20" s="29"/>
    </row>
    <row r="21" spans="1:9">
      <c r="A21" s="30"/>
      <c r="B21" s="34"/>
      <c r="C21" s="22" t="s">
        <v>48</v>
      </c>
      <c r="D21" s="37">
        <f>IF($F20&gt;0,D20/$F20,0)</f>
        <v>0</v>
      </c>
      <c r="E21" s="37">
        <f>IF($F20&gt;0,E20/$F20,0)</f>
        <v>0</v>
      </c>
      <c r="F21" s="37">
        <f>IF($F20&gt;0,F20/$F20,0)</f>
        <v>0</v>
      </c>
      <c r="G21" s="104"/>
    </row>
    <row r="22" spans="1:9">
      <c r="B22" s="30"/>
    </row>
    <row r="23" spans="1:9">
      <c r="B23" s="30"/>
      <c r="D23" s="23" t="s">
        <v>45</v>
      </c>
      <c r="E23" s="23" t="s">
        <v>46</v>
      </c>
      <c r="F23" s="23" t="s">
        <v>44</v>
      </c>
      <c r="G23" s="23" t="s">
        <v>47</v>
      </c>
    </row>
    <row r="24" spans="1:9" ht="30.75" customHeight="1">
      <c r="A24" s="30">
        <f>MATCH(B24,Stats!A:A,0)</f>
        <v>20</v>
      </c>
      <c r="B24" s="161">
        <v>7</v>
      </c>
      <c r="C24" s="1" t="str">
        <f>Stats!B20</f>
        <v>Was documentation in the case file to support hours entered on the JPR screen? (Y, N, X)</v>
      </c>
      <c r="D24" s="23">
        <f>COUNTIF(Stats!$H20:$BE20,"Y")</f>
        <v>0</v>
      </c>
      <c r="E24" s="23">
        <f>COUNTIF(Stats!$H20:$BE20,"N")</f>
        <v>0</v>
      </c>
      <c r="F24" s="23">
        <f>COUNTIF(Stats!$H20:$BE20,"X")</f>
        <v>0</v>
      </c>
      <c r="G24" s="23">
        <f>D24+E24+F24</f>
        <v>0</v>
      </c>
      <c r="I24" s="116"/>
    </row>
    <row r="25" spans="1:9">
      <c r="A25" s="30"/>
      <c r="B25" s="34"/>
      <c r="C25" s="22" t="s">
        <v>48</v>
      </c>
      <c r="D25" s="37">
        <f>IF($G24&gt;0,D24/$G24,0)</f>
        <v>0</v>
      </c>
      <c r="E25" s="37">
        <f>IF($G24&gt;0,E24/$G24,0)</f>
        <v>0</v>
      </c>
      <c r="F25" s="37">
        <f>IF($G24&gt;0,F24/$G24,0)</f>
        <v>0</v>
      </c>
      <c r="G25" s="37">
        <f>IF($G24&gt;0,G24/$G24,0)</f>
        <v>0</v>
      </c>
    </row>
    <row r="26" spans="1:9">
      <c r="A26" s="30"/>
      <c r="B26" s="34"/>
      <c r="C26" s="160"/>
      <c r="D26" s="104"/>
      <c r="E26" s="104"/>
      <c r="F26" s="104"/>
      <c r="G26" s="104"/>
    </row>
    <row r="27" spans="1:9">
      <c r="B27" s="30"/>
    </row>
    <row r="28" spans="1:9">
      <c r="B28" s="30"/>
      <c r="D28" s="143" t="s">
        <v>45</v>
      </c>
      <c r="E28" s="143" t="s">
        <v>46</v>
      </c>
      <c r="F28" s="143" t="s">
        <v>44</v>
      </c>
      <c r="G28" s="143" t="s">
        <v>47</v>
      </c>
    </row>
    <row r="29" spans="1:9" ht="47.25" customHeight="1">
      <c r="A29" s="30">
        <f>MATCH(B29,Stats!A:A,0)</f>
        <v>21</v>
      </c>
      <c r="B29" s="126">
        <f>Stats!A21</f>
        <v>8</v>
      </c>
      <c r="C29" s="244" t="str">
        <f>Stats!B21</f>
        <v xml:space="preserve">If the participant was engaged in WE/SIWE, were the monthly assigned activity hours equal to the household allotment of FS benefits? (Y, N, X = not applicable). </v>
      </c>
      <c r="D29" s="23">
        <f>COUNTIF(Stats!$H21:$BE21,"Y")</f>
        <v>0</v>
      </c>
      <c r="E29" s="23">
        <f>COUNTIF(Stats!$H21:$BE21,"N")</f>
        <v>0</v>
      </c>
      <c r="F29" s="23">
        <f>COUNTIF(Stats!$H21:$BE21,"X")</f>
        <v>0</v>
      </c>
      <c r="G29" s="23">
        <f>D29+E29+F29</f>
        <v>0</v>
      </c>
      <c r="I29" s="116"/>
    </row>
    <row r="30" spans="1:9">
      <c r="A30" s="30"/>
      <c r="B30" s="34"/>
      <c r="C30" s="22" t="s">
        <v>48</v>
      </c>
      <c r="D30" s="37">
        <f>IF($G29&gt;0,D29/$G29,0)</f>
        <v>0</v>
      </c>
      <c r="E30" s="37">
        <f>IF($G29&gt;0,E29/$G29,0)</f>
        <v>0</v>
      </c>
      <c r="F30" s="37">
        <f>IF($G29&gt;0,F29/$G29,0)</f>
        <v>0</v>
      </c>
      <c r="G30" s="37">
        <f>IF($G29&gt;0,G29/$G29,0)</f>
        <v>0</v>
      </c>
    </row>
    <row r="31" spans="1:9">
      <c r="B31" s="30"/>
    </row>
    <row r="32" spans="1:9">
      <c r="B32" s="30"/>
      <c r="D32" s="143" t="s">
        <v>45</v>
      </c>
      <c r="E32" s="143" t="s">
        <v>46</v>
      </c>
      <c r="F32" s="143" t="s">
        <v>44</v>
      </c>
      <c r="G32" s="143" t="s">
        <v>47</v>
      </c>
    </row>
    <row r="33" spans="1:9" ht="54.75" customHeight="1">
      <c r="A33" s="30">
        <f>MATCH(B33,Stats!A:A,0)</f>
        <v>22</v>
      </c>
      <c r="B33" s="161">
        <f>Stats!A22</f>
        <v>9</v>
      </c>
      <c r="C33" s="244" t="str">
        <f>Stats!B22</f>
        <v>If a WE/SIWE was reported, was a worksite agreement maintained in the case file or central location? (Y, N, X = no work experience reported)</v>
      </c>
      <c r="D33" s="23">
        <f>COUNTIF(Stats!$H22:$BE22,"Y")</f>
        <v>0</v>
      </c>
      <c r="E33" s="23">
        <f>COUNTIF(Stats!$H22:$BE22,"N")</f>
        <v>0</v>
      </c>
      <c r="F33" s="23">
        <f>COUNTIF(Stats!$H22:$BE22,"X")</f>
        <v>0</v>
      </c>
      <c r="G33" s="23">
        <f>D33+E33+F33</f>
        <v>0</v>
      </c>
      <c r="I33" s="116"/>
    </row>
    <row r="34" spans="1:9">
      <c r="A34" s="30"/>
      <c r="B34" s="34"/>
      <c r="C34" s="22" t="s">
        <v>48</v>
      </c>
      <c r="D34" s="37">
        <f>IF($G33&gt;0,D33/$G33,0)</f>
        <v>0</v>
      </c>
      <c r="E34" s="37">
        <f>IF($G33&gt;0,E33/$G33,0)</f>
        <v>0</v>
      </c>
      <c r="F34" s="37">
        <f>IF($G33&gt;0,F33/$G33,0)</f>
        <v>0</v>
      </c>
      <c r="G34" s="37">
        <f>IF($G33&gt;0,G33/$G33,0)</f>
        <v>0</v>
      </c>
    </row>
    <row r="35" spans="1:9">
      <c r="B35" s="30"/>
    </row>
    <row r="36" spans="1:9">
      <c r="B36" s="30"/>
      <c r="D36" s="143" t="s">
        <v>45</v>
      </c>
      <c r="E36" s="143" t="s">
        <v>46</v>
      </c>
      <c r="F36" s="143" t="s">
        <v>44</v>
      </c>
      <c r="G36" s="143" t="s">
        <v>47</v>
      </c>
    </row>
    <row r="37" spans="1:9" ht="54" customHeight="1">
      <c r="A37" s="30">
        <f>MATCH(B37,Stats!A:A,0)</f>
        <v>23</v>
      </c>
      <c r="B37" s="242">
        <f>Stats!A23</f>
        <v>10</v>
      </c>
      <c r="C37" s="244" t="str">
        <f>Stats!B23</f>
        <v xml:space="preserve">If yes to # 9, was the worksite agreement executed with the employer prior to the participant beginning the workfare experience? (Y, N, X = no work experience reported) </v>
      </c>
      <c r="D37" s="23">
        <f>COUNTIF(Stats!$H23:$BE23,"Y")</f>
        <v>0</v>
      </c>
      <c r="E37" s="23">
        <f>COUNTIF(Stats!$H23:$BE23,"N")</f>
        <v>0</v>
      </c>
      <c r="F37" s="23">
        <f>COUNTIF(Stats!$H23:$BE23,"X")</f>
        <v>0</v>
      </c>
      <c r="G37" s="23">
        <f>D37+E37+F37</f>
        <v>0</v>
      </c>
      <c r="I37" s="116"/>
    </row>
    <row r="38" spans="1:9">
      <c r="A38" s="30"/>
      <c r="B38" s="34"/>
      <c r="C38" s="22" t="s">
        <v>48</v>
      </c>
      <c r="D38" s="37">
        <f>IF($G37&gt;0,D37/$G37,0)</f>
        <v>0</v>
      </c>
      <c r="E38" s="37">
        <f>IF($G37&gt;0,E37/$G37,0)</f>
        <v>0</v>
      </c>
      <c r="F38" s="37">
        <f>IF($G37&gt;0,F37/$G37,0)</f>
        <v>0</v>
      </c>
      <c r="G38" s="37">
        <f>IF($G37&gt;0,G37/$G37,0)</f>
        <v>0</v>
      </c>
    </row>
    <row r="39" spans="1:9">
      <c r="B39" s="30"/>
      <c r="G39" s="50"/>
    </row>
    <row r="40" spans="1:9">
      <c r="B40" s="30"/>
      <c r="D40" s="143" t="s">
        <v>45</v>
      </c>
      <c r="E40" s="143" t="s">
        <v>46</v>
      </c>
      <c r="F40" s="143" t="s">
        <v>44</v>
      </c>
      <c r="G40" s="143" t="s">
        <v>47</v>
      </c>
    </row>
    <row r="41" spans="1:9" ht="33" customHeight="1">
      <c r="A41" s="30">
        <f>MATCH(B41,Stats!A:A,0)</f>
        <v>24</v>
      </c>
      <c r="B41" s="126">
        <f>Stats!A24</f>
        <v>11</v>
      </c>
      <c r="C41" s="244" t="str">
        <f>Stats!B24</f>
        <v>Was the WE/SIWE agreement executed with a not-for-profit entity? (Note: Prior to October 1, 2012) (Y, N, X)</v>
      </c>
      <c r="D41" s="23">
        <f>COUNTIF(Stats!$H24:$BE24,"Y")</f>
        <v>0</v>
      </c>
      <c r="E41" s="23">
        <f>COUNTIF(Stats!$H24:$BE24,"N")</f>
        <v>0</v>
      </c>
      <c r="F41" s="23">
        <f>COUNTIF(Stats!$H24:$BE24,"X")</f>
        <v>0</v>
      </c>
      <c r="G41" s="23">
        <f>D41+E41+F41</f>
        <v>0</v>
      </c>
    </row>
    <row r="42" spans="1:9">
      <c r="A42" s="30"/>
      <c r="B42" s="34"/>
      <c r="C42" s="22" t="s">
        <v>48</v>
      </c>
      <c r="D42" s="37">
        <f>IF($G41&gt;0,D41/$G41,0)</f>
        <v>0</v>
      </c>
      <c r="E42" s="37">
        <f>IF($G41&gt;0,E41/$G41,0)</f>
        <v>0</v>
      </c>
      <c r="F42" s="37">
        <f>IF($G41&gt;0,F41/$G41,0)</f>
        <v>0</v>
      </c>
      <c r="G42" s="37">
        <f>IF($G41&gt;0,G41/$G41,0)</f>
        <v>0</v>
      </c>
    </row>
    <row r="43" spans="1:9">
      <c r="B43" s="30"/>
      <c r="G43" s="14"/>
    </row>
    <row r="44" spans="1:9">
      <c r="B44" s="30"/>
      <c r="D44" s="143" t="s">
        <v>45</v>
      </c>
      <c r="E44" s="143" t="s">
        <v>46</v>
      </c>
      <c r="F44" s="143" t="s">
        <v>44</v>
      </c>
      <c r="G44" s="143" t="s">
        <v>47</v>
      </c>
    </row>
    <row r="45" spans="1:9" ht="42" customHeight="1">
      <c r="A45" s="30">
        <f>MATCH(B45,Stats!A:A,0)</f>
        <v>25</v>
      </c>
      <c r="B45" s="241">
        <f>Stats!A25</f>
        <v>12</v>
      </c>
      <c r="C45" s="244" t="str">
        <f>Stats!B25</f>
        <v>If the participant was engaged in a work experience activity, was a job description form maintained in the case file or central location? (Y, N, X = no work experience activity)</v>
      </c>
      <c r="D45" s="23">
        <f>COUNTIF(Stats!$H25:$BE25,"Y")</f>
        <v>0</v>
      </c>
      <c r="E45" s="23">
        <f>COUNTIF(Stats!$H25:$BE25,"N")</f>
        <v>0</v>
      </c>
      <c r="F45" s="23">
        <f>COUNTIF(Stats!$H25:$BE25,"X")</f>
        <v>0</v>
      </c>
      <c r="G45" s="23">
        <f>D45+E45+F45</f>
        <v>0</v>
      </c>
    </row>
    <row r="46" spans="1:9">
      <c r="A46" s="30"/>
      <c r="B46" s="34"/>
      <c r="C46" s="22" t="s">
        <v>48</v>
      </c>
      <c r="D46" s="37">
        <f>IF($G45&gt;0,D45/$G45,0)</f>
        <v>0</v>
      </c>
      <c r="E46" s="37">
        <f>IF($G45&gt;0,E45/$G45,0)</f>
        <v>0</v>
      </c>
      <c r="F46" s="37">
        <f>IF($G45&gt;0,F45/$G45,0)</f>
        <v>0</v>
      </c>
      <c r="G46" s="37">
        <f>IF($G45&gt;0,G45/$G45,0)</f>
        <v>0</v>
      </c>
    </row>
    <row r="47" spans="1:9">
      <c r="B47" s="30"/>
      <c r="D47" s="29"/>
      <c r="E47" s="29"/>
      <c r="F47" s="29"/>
      <c r="G47" s="29"/>
    </row>
    <row r="48" spans="1:9">
      <c r="B48" s="30"/>
      <c r="D48" s="143" t="s">
        <v>45</v>
      </c>
      <c r="E48" s="143" t="s">
        <v>46</v>
      </c>
      <c r="F48" s="143" t="s">
        <v>44</v>
      </c>
      <c r="G48" s="143" t="s">
        <v>47</v>
      </c>
    </row>
    <row r="49" spans="1:8" ht="53.25" customHeight="1">
      <c r="A49" s="30">
        <f>MATCH(B49,Stats!A:A,0)</f>
        <v>26</v>
      </c>
      <c r="B49" s="126">
        <f>Stats!A26</f>
        <v>13</v>
      </c>
      <c r="C49" s="244" t="str">
        <f>Stats!B26</f>
        <v xml:space="preserve">If the participant was engaged in job search, did the job search last for 12 months or longer? (Y, N, X) </v>
      </c>
      <c r="D49" s="23">
        <f>COUNTIF(Stats!$H26:$BE26,"Y")</f>
        <v>0</v>
      </c>
      <c r="E49" s="23">
        <f>COUNTIF(Stats!$H26:$BE26,"N")</f>
        <v>0</v>
      </c>
      <c r="F49" s="23">
        <f>COUNTIF(Stats!$H26:$BE26,"X")</f>
        <v>0</v>
      </c>
      <c r="G49" s="23">
        <f>D49+E49+F49</f>
        <v>0</v>
      </c>
    </row>
    <row r="50" spans="1:8">
      <c r="A50" s="30"/>
      <c r="B50" s="34"/>
      <c r="C50" s="111" t="s">
        <v>48</v>
      </c>
      <c r="D50" s="37">
        <f>IF($G49&gt;0,D49/$G49,0)</f>
        <v>0</v>
      </c>
      <c r="E50" s="49">
        <f>IF($G49&gt;0,E49/$G49,0)</f>
        <v>0</v>
      </c>
      <c r="F50" s="37">
        <f>IF($G49&gt;0,F49/$G49,0)</f>
        <v>0</v>
      </c>
      <c r="G50" s="37">
        <f>IF($G49&gt;0,G49/$G49,0)</f>
        <v>0</v>
      </c>
    </row>
    <row r="51" spans="1:8">
      <c r="B51" s="113"/>
      <c r="C51" s="44"/>
      <c r="D51" s="29"/>
      <c r="E51" s="46"/>
      <c r="F51" s="29"/>
      <c r="G51" s="29"/>
    </row>
    <row r="52" spans="1:8">
      <c r="B52" s="113"/>
      <c r="C52" s="44"/>
      <c r="D52" s="143" t="s">
        <v>45</v>
      </c>
      <c r="E52" s="143" t="s">
        <v>46</v>
      </c>
      <c r="F52" s="143" t="s">
        <v>44</v>
      </c>
      <c r="G52" s="143" t="s">
        <v>47</v>
      </c>
      <c r="H52" s="44"/>
    </row>
    <row r="53" spans="1:8" ht="56.25" customHeight="1">
      <c r="A53" s="30">
        <f>MATCH(B53,Stats!A:A,0)</f>
        <v>27</v>
      </c>
      <c r="B53" s="142">
        <f>Stats!A27</f>
        <v>14</v>
      </c>
      <c r="C53" s="244" t="str">
        <f>Stats!B27</f>
        <v xml:space="preserve">If the participant was engaged in JS/JST in combination with any worksite activity, was the JS/JST scheduled hours associated with the activity referenced in # 6 less than half of the assigned hours? (Y, N, X = not applicable). </v>
      </c>
      <c r="D53" s="23">
        <f>COUNTIF(Stats!$H27:$BE27,"Y")</f>
        <v>0</v>
      </c>
      <c r="E53" s="23">
        <f>COUNTIF(Stats!$H27:$BE27,"N")</f>
        <v>0</v>
      </c>
      <c r="F53" s="23">
        <f>COUNTIF(Stats!$H27:$BE27,"X")</f>
        <v>0</v>
      </c>
      <c r="G53" s="23">
        <f>SUM(D53:F53)</f>
        <v>0</v>
      </c>
      <c r="H53" s="44"/>
    </row>
    <row r="54" spans="1:8">
      <c r="A54" s="30"/>
      <c r="B54" s="34"/>
      <c r="C54" s="22" t="s">
        <v>48</v>
      </c>
      <c r="D54" s="37">
        <f>IF($G53&gt;0,D53/$G53,0)</f>
        <v>0</v>
      </c>
      <c r="E54" s="37">
        <f>IF($G53&gt;0,E53/$G53,0)</f>
        <v>0</v>
      </c>
      <c r="F54" s="37">
        <f>IF($G53&gt;0,F53/$G53,0)</f>
        <v>0</v>
      </c>
      <c r="G54" s="37">
        <f>IF($G53&gt;0,G53/$G53,0)</f>
        <v>0</v>
      </c>
      <c r="H54" s="44"/>
    </row>
    <row r="55" spans="1:8">
      <c r="A55" s="30"/>
      <c r="B55" s="30"/>
      <c r="D55" s="29"/>
      <c r="E55" s="29"/>
      <c r="F55" s="29"/>
      <c r="G55" s="29"/>
      <c r="H55" s="28"/>
    </row>
    <row r="56" spans="1:8">
      <c r="A56" s="30"/>
      <c r="B56" s="34"/>
      <c r="C56" s="160"/>
      <c r="D56" s="104"/>
      <c r="E56" s="104"/>
      <c r="F56" s="104"/>
      <c r="G56" s="104"/>
      <c r="H56" s="28"/>
    </row>
    <row r="57" spans="1:8">
      <c r="A57" s="30" t="e">
        <f>MATCH(#REF!,Stats!A:A,0)</f>
        <v>#REF!</v>
      </c>
      <c r="B57" s="34"/>
      <c r="C57" s="160"/>
      <c r="D57" s="143" t="s">
        <v>45</v>
      </c>
      <c r="E57" s="143" t="s">
        <v>46</v>
      </c>
      <c r="F57" s="143" t="s">
        <v>44</v>
      </c>
      <c r="G57" s="143" t="s">
        <v>47</v>
      </c>
      <c r="H57" s="28"/>
    </row>
    <row r="58" spans="1:8" ht="21" customHeight="1">
      <c r="A58" s="30"/>
      <c r="B58" s="33">
        <f>Stats!A30</f>
        <v>15</v>
      </c>
      <c r="C58" s="18" t="str">
        <f>Stats!B30</f>
        <v>Was employment entered in OSST? (Y, N, X)</v>
      </c>
      <c r="D58" s="23">
        <f>COUNTIF(Stats!$H30:$BE30,"Y")</f>
        <v>0</v>
      </c>
      <c r="E58" s="23">
        <f>COUNTIF(Stats!$H30:$BE30,"N")</f>
        <v>0</v>
      </c>
      <c r="F58" s="23">
        <f>COUNTIF(Stats!$H30:$BE30,"X")</f>
        <v>0</v>
      </c>
      <c r="G58" s="23">
        <f>D58+E58+F58</f>
        <v>0</v>
      </c>
      <c r="H58" s="28"/>
    </row>
    <row r="59" spans="1:8">
      <c r="A59" s="30"/>
      <c r="B59" s="34"/>
      <c r="C59" s="204" t="s">
        <v>48</v>
      </c>
      <c r="D59" s="37">
        <f>IF($G58&gt;0,D58/$G58,0)</f>
        <v>0</v>
      </c>
      <c r="E59" s="49">
        <f>IF($G58&gt;0,E58/$G58,0)</f>
        <v>0</v>
      </c>
      <c r="F59" s="37">
        <f>IF($G58&gt;0,F58/$G58,0)</f>
        <v>0</v>
      </c>
      <c r="G59" s="37">
        <f>IF($G58&gt;0,G58/$G58,0)</f>
        <v>0</v>
      </c>
      <c r="H59" s="28"/>
    </row>
    <row r="60" spans="1:8">
      <c r="A60" s="30"/>
      <c r="B60" s="34"/>
      <c r="C60" s="160"/>
      <c r="D60" s="104"/>
      <c r="E60" s="47"/>
      <c r="F60" s="104"/>
      <c r="G60" s="104"/>
      <c r="H60" s="28"/>
    </row>
    <row r="61" spans="1:8">
      <c r="A61" s="30"/>
      <c r="B61" s="34"/>
      <c r="C61" s="160"/>
      <c r="D61" s="28"/>
      <c r="G61" s="14"/>
      <c r="H61" s="28"/>
    </row>
    <row r="62" spans="1:8">
      <c r="A62" s="30"/>
      <c r="B62" s="34"/>
      <c r="C62" s="160"/>
      <c r="D62" s="143" t="s">
        <v>45</v>
      </c>
      <c r="E62" s="143" t="s">
        <v>46</v>
      </c>
      <c r="F62" s="143" t="s">
        <v>44</v>
      </c>
      <c r="G62" s="143" t="s">
        <v>47</v>
      </c>
      <c r="H62" s="28"/>
    </row>
    <row r="63" spans="1:8" ht="41.25" customHeight="1">
      <c r="A63" s="30"/>
      <c r="B63" s="126">
        <f>Stats!A31</f>
        <v>16</v>
      </c>
      <c r="C63" s="19" t="str">
        <f>Stats!B31</f>
        <v>Was  the employment verified and documented in the case file? (Y, N, X)</v>
      </c>
      <c r="D63" s="23">
        <f>COUNTIF(Stats!$H31:$BE31,"Y")</f>
        <v>0</v>
      </c>
      <c r="E63" s="23">
        <f>COUNTIF(Stats!$H31:$BE31,"N")</f>
        <v>0</v>
      </c>
      <c r="F63" s="23">
        <f>COUNTIF(Stats!$H31:$BE31,"X")</f>
        <v>0</v>
      </c>
      <c r="G63" s="23">
        <f>D63+E63+F63</f>
        <v>0</v>
      </c>
      <c r="H63" s="28"/>
    </row>
    <row r="64" spans="1:8">
      <c r="A64" s="30"/>
      <c r="B64" s="34"/>
      <c r="C64" s="204" t="s">
        <v>48</v>
      </c>
      <c r="D64" s="37">
        <f>IF($G63&gt;0,D63/$G63,0)</f>
        <v>0</v>
      </c>
      <c r="E64" s="49">
        <f>IF($G63&gt;0,E63/$G63,0)</f>
        <v>0</v>
      </c>
      <c r="F64" s="37">
        <f>IF($G63&gt;0,F63/$G63,0)</f>
        <v>0</v>
      </c>
      <c r="G64" s="37">
        <f>IF($G63&gt;0,G63/$G63,0)</f>
        <v>0</v>
      </c>
      <c r="H64" s="28"/>
    </row>
    <row r="65" spans="1:8">
      <c r="A65" s="30"/>
      <c r="B65" s="34"/>
      <c r="C65" s="160"/>
      <c r="D65" s="104"/>
      <c r="E65" s="104"/>
      <c r="F65" s="104"/>
      <c r="G65" s="104"/>
      <c r="H65" s="28"/>
    </row>
    <row r="66" spans="1:8">
      <c r="A66" s="30"/>
      <c r="B66" s="34"/>
      <c r="C66" s="160"/>
      <c r="D66" s="104"/>
      <c r="E66" s="104"/>
      <c r="F66" s="104"/>
      <c r="G66" s="104"/>
      <c r="H66" s="28"/>
    </row>
    <row r="67" spans="1:8">
      <c r="A67" s="30"/>
      <c r="B67" s="34"/>
      <c r="C67" s="160"/>
      <c r="D67" s="143" t="s">
        <v>45</v>
      </c>
      <c r="E67" s="143" t="s">
        <v>46</v>
      </c>
      <c r="F67" s="143" t="s">
        <v>44</v>
      </c>
      <c r="G67" s="143" t="s">
        <v>47</v>
      </c>
    </row>
    <row r="68" spans="1:8" ht="27" customHeight="1">
      <c r="A68" s="30"/>
      <c r="B68" s="126">
        <f>Stats!A32</f>
        <v>17</v>
      </c>
      <c r="C68" s="244" t="str">
        <f>Stats!B32</f>
        <v>Was the participant engaged in a program activity prior to employment being entered in the system?</v>
      </c>
      <c r="D68" s="23">
        <f>COUNTIF(Stats!$H32:$BE32,"Y")</f>
        <v>0</v>
      </c>
      <c r="E68" s="23">
        <f>COUNTIF(Stats!$H32:$BE32,"N")</f>
        <v>0</v>
      </c>
      <c r="F68" s="23">
        <f>COUNTIF(Stats!$H32:$BE32,"X")</f>
        <v>0</v>
      </c>
      <c r="G68" s="23">
        <f>D68+E68+F68</f>
        <v>0</v>
      </c>
      <c r="H68" s="28"/>
    </row>
    <row r="69" spans="1:8">
      <c r="A69" s="30"/>
      <c r="B69" s="34"/>
      <c r="C69" s="204" t="s">
        <v>48</v>
      </c>
      <c r="D69" s="37">
        <f>IF($G68&gt;0,D68/$G68,0)</f>
        <v>0</v>
      </c>
      <c r="E69" s="49">
        <f>IF($G68&gt;0,E68/$G68,0)</f>
        <v>0</v>
      </c>
      <c r="F69" s="37">
        <f>IF($G68&gt;0,F68/$G68,0)</f>
        <v>0</v>
      </c>
      <c r="G69" s="37">
        <f>IF($G68&gt;0,G68/$G68,0)</f>
        <v>0</v>
      </c>
      <c r="H69" s="28"/>
    </row>
    <row r="70" spans="1:8">
      <c r="A70" s="30"/>
      <c r="B70" s="34"/>
      <c r="C70" s="160"/>
      <c r="D70" s="104"/>
      <c r="E70" s="47"/>
      <c r="F70" s="104"/>
      <c r="G70" s="104"/>
      <c r="H70" s="28"/>
    </row>
    <row r="71" spans="1:8">
      <c r="A71" s="30"/>
      <c r="B71" s="34"/>
      <c r="C71" s="160"/>
      <c r="D71" s="104"/>
      <c r="E71" s="47"/>
      <c r="F71" s="104"/>
      <c r="G71" s="104"/>
      <c r="H71" s="28"/>
    </row>
    <row r="72" spans="1:8">
      <c r="A72" s="30"/>
      <c r="B72" s="34"/>
      <c r="C72" s="160"/>
      <c r="D72" s="143" t="s">
        <v>45</v>
      </c>
      <c r="E72" s="143" t="s">
        <v>46</v>
      </c>
      <c r="F72" s="143" t="s">
        <v>47</v>
      </c>
      <c r="G72" s="46"/>
      <c r="H72" s="28"/>
    </row>
    <row r="73" spans="1:8" ht="30" customHeight="1">
      <c r="A73" s="30"/>
      <c r="B73" s="33">
        <f>Stats!A35</f>
        <v>18</v>
      </c>
      <c r="C73" s="244" t="str">
        <f>Stats!B35</f>
        <v>Was the participant approved for an FSR by staff (not automated) during the review period? (Y, N, X)</v>
      </c>
      <c r="D73" s="23">
        <f>COUNTIF(Stats!$H35:$BE35,"Y")</f>
        <v>0</v>
      </c>
      <c r="E73" s="23">
        <f>COUNTIF(Stats!$H35:$BE35,"N")</f>
        <v>0</v>
      </c>
      <c r="F73" s="23">
        <f>SUM(D73:E73)</f>
        <v>0</v>
      </c>
      <c r="G73" s="29"/>
      <c r="H73" s="28"/>
    </row>
    <row r="74" spans="1:8">
      <c r="A74" s="30"/>
      <c r="B74" s="34"/>
      <c r="C74" s="210" t="s">
        <v>48</v>
      </c>
      <c r="D74" s="37">
        <f>IF($G73&gt;0,D73/$G73,0)</f>
        <v>0</v>
      </c>
      <c r="E74" s="49">
        <f>IF($G73&gt;0,E73/$G73,0)</f>
        <v>0</v>
      </c>
      <c r="F74" s="37">
        <f>IF($G73&gt;0,G73/$G73,0)</f>
        <v>0</v>
      </c>
      <c r="G74" s="104"/>
      <c r="H74" s="28"/>
    </row>
    <row r="75" spans="1:8">
      <c r="A75" s="30"/>
      <c r="B75" s="34"/>
      <c r="C75" s="160"/>
      <c r="D75" s="104"/>
      <c r="E75" s="47"/>
      <c r="F75" s="104"/>
      <c r="G75" s="104"/>
      <c r="H75" s="28"/>
    </row>
    <row r="76" spans="1:8">
      <c r="A76" s="30"/>
      <c r="B76" s="34"/>
      <c r="C76" s="160"/>
      <c r="D76" s="143" t="s">
        <v>45</v>
      </c>
      <c r="E76" s="143" t="s">
        <v>46</v>
      </c>
      <c r="F76" s="143" t="s">
        <v>44</v>
      </c>
      <c r="G76" s="143" t="s">
        <v>47</v>
      </c>
      <c r="H76" s="28"/>
    </row>
    <row r="77" spans="1:8" ht="42.75" customHeight="1">
      <c r="A77" s="30"/>
      <c r="B77" s="161">
        <f>Stats!A36</f>
        <v>19</v>
      </c>
      <c r="C77" s="150" t="str">
        <f>Stats!B36</f>
        <v xml:space="preserve">If yes to # 18, was appropriate documentation collected to support the FSR issued and did the amount match the documentation in the case file? (Y, N, X) </v>
      </c>
      <c r="D77" s="23">
        <f>COUNTIF(Stats!$H36:$BE36,"Y")</f>
        <v>0</v>
      </c>
      <c r="E77" s="23">
        <f>COUNTIF(Stats!$H36:$BE36,"N")</f>
        <v>0</v>
      </c>
      <c r="F77" s="23">
        <f>COUNTIF(Stats!$H36:$BE36,"X")</f>
        <v>0</v>
      </c>
      <c r="G77" s="23">
        <f>D77+E77+F77</f>
        <v>0</v>
      </c>
      <c r="H77" s="28"/>
    </row>
    <row r="78" spans="1:8">
      <c r="A78" s="30"/>
      <c r="B78" s="34"/>
      <c r="C78" s="204" t="s">
        <v>48</v>
      </c>
      <c r="D78" s="37">
        <f>IF($G77&gt;0,D77/$G77,0)</f>
        <v>0</v>
      </c>
      <c r="E78" s="49">
        <f>IF($G77&gt;0,E77/$G77,0)</f>
        <v>0</v>
      </c>
      <c r="F78" s="37">
        <f>IF($G77&gt;0,F77/$G77,0)</f>
        <v>0</v>
      </c>
      <c r="G78" s="37">
        <f>IF($G77&gt;0,G77/$G77,0)</f>
        <v>0</v>
      </c>
      <c r="H78" s="28"/>
    </row>
    <row r="79" spans="1:8">
      <c r="A79" s="30"/>
      <c r="B79" s="34"/>
      <c r="C79" s="160"/>
      <c r="D79" s="104"/>
      <c r="E79" s="104"/>
      <c r="F79" s="104"/>
      <c r="G79" s="104"/>
      <c r="H79" s="28"/>
    </row>
    <row r="80" spans="1:8">
      <c r="A80" s="30"/>
      <c r="B80" s="34"/>
      <c r="C80" s="160"/>
      <c r="D80" s="104"/>
      <c r="E80" s="104"/>
      <c r="F80" s="104"/>
      <c r="G80" s="104"/>
      <c r="H80" s="28"/>
    </row>
    <row r="81" spans="1:8">
      <c r="A81" s="30"/>
      <c r="B81" s="34"/>
      <c r="C81" s="160"/>
      <c r="D81" s="143" t="s">
        <v>45</v>
      </c>
      <c r="E81" s="143" t="s">
        <v>46</v>
      </c>
      <c r="F81" s="143" t="s">
        <v>47</v>
      </c>
      <c r="G81" s="46"/>
      <c r="H81" s="28"/>
    </row>
    <row r="82" spans="1:8" ht="40.5" customHeight="1">
      <c r="A82" s="30"/>
      <c r="B82" s="161">
        <f>Stats!A37</f>
        <v>20</v>
      </c>
      <c r="C82" s="240" t="str">
        <f>Stats!B37</f>
        <v>Was the participant a recipient of food stamps in the month in which the FSR was earned? (Y, N, X)</v>
      </c>
      <c r="D82" s="23">
        <f>COUNTIF(Stats!$H37:$BE37,"Y")</f>
        <v>0</v>
      </c>
      <c r="E82" s="23">
        <f>COUNTIF(Stats!$H37:$BE37,"N")</f>
        <v>0</v>
      </c>
      <c r="F82" s="23">
        <f>SUM(D82:E82)</f>
        <v>0</v>
      </c>
      <c r="G82" s="46"/>
      <c r="H82" s="28"/>
    </row>
    <row r="83" spans="1:8">
      <c r="A83" s="30"/>
      <c r="B83" s="34"/>
      <c r="C83" s="204" t="s">
        <v>48</v>
      </c>
      <c r="D83" s="37">
        <f>IF($G82&gt;0,D82/$G82,0)</f>
        <v>0</v>
      </c>
      <c r="E83" s="49">
        <f>IF($G82&gt;0,E82/$G82,0)</f>
        <v>0</v>
      </c>
      <c r="F83" s="37">
        <f>IF($G82&gt;0,F82/$F82,0)</f>
        <v>0</v>
      </c>
      <c r="G83" s="47"/>
      <c r="H83" s="28"/>
    </row>
    <row r="84" spans="1:8">
      <c r="A84" s="30"/>
      <c r="B84" s="34"/>
      <c r="C84" s="160"/>
      <c r="D84" s="104"/>
      <c r="E84" s="104"/>
      <c r="F84" s="104"/>
      <c r="G84" s="104"/>
      <c r="H84" s="28"/>
    </row>
    <row r="85" spans="1:8">
      <c r="A85" s="30"/>
      <c r="B85" s="34"/>
      <c r="C85" s="160"/>
      <c r="D85" s="104"/>
      <c r="E85" s="104"/>
      <c r="F85" s="104"/>
      <c r="G85" s="104"/>
      <c r="H85" s="28"/>
    </row>
    <row r="86" spans="1:8">
      <c r="A86" s="30"/>
      <c r="B86" s="34"/>
      <c r="C86" s="160"/>
      <c r="D86" s="143" t="s">
        <v>45</v>
      </c>
      <c r="E86" s="143" t="s">
        <v>46</v>
      </c>
      <c r="F86" s="143" t="s">
        <v>44</v>
      </c>
      <c r="G86" s="143" t="s">
        <v>47</v>
      </c>
      <c r="H86" s="28"/>
    </row>
    <row r="87" spans="1:8" ht="38.25" customHeight="1">
      <c r="A87" s="30"/>
      <c r="B87" s="33">
        <f>Stats!A40</f>
        <v>21</v>
      </c>
      <c r="C87" s="240" t="str">
        <f>Stats!B40</f>
        <v>Did the participant receive Employment Retention Services (ERS) during the review period? (Y, N, X)</v>
      </c>
      <c r="D87" s="23">
        <f>COUNTIF(Stats!$H40:$BE40,"Y")</f>
        <v>0</v>
      </c>
      <c r="E87" s="23">
        <f>COUNTIF(Stats!$H40:$BE40,"N")</f>
        <v>0</v>
      </c>
      <c r="F87" s="23">
        <f>COUNTIF(Stats!$H40:$BE40,"X")</f>
        <v>0</v>
      </c>
      <c r="G87" s="23">
        <f>D87+E87+F87</f>
        <v>0</v>
      </c>
      <c r="H87" s="28"/>
    </row>
    <row r="88" spans="1:8">
      <c r="A88" s="30"/>
      <c r="B88" s="34"/>
      <c r="C88" s="204" t="s">
        <v>48</v>
      </c>
      <c r="D88" s="37">
        <f>IF($G87&gt;0,D87/$G87,0)</f>
        <v>0</v>
      </c>
      <c r="E88" s="49">
        <f>IF($G87&gt;0,E87/$G87,0)</f>
        <v>0</v>
      </c>
      <c r="F88" s="37">
        <f>IF($G87&gt;0,F87/$G87,0)</f>
        <v>0</v>
      </c>
      <c r="G88" s="37">
        <f>IF($G87&gt;0,G87/$G87,0)</f>
        <v>0</v>
      </c>
      <c r="H88" s="28"/>
    </row>
    <row r="89" spans="1:8">
      <c r="A89" s="30"/>
      <c r="B89" s="34"/>
      <c r="C89" s="160"/>
      <c r="D89" s="104"/>
      <c r="E89" s="104"/>
      <c r="F89" s="104"/>
      <c r="G89" s="104"/>
      <c r="H89" s="28"/>
    </row>
    <row r="90" spans="1:8">
      <c r="A90" s="30"/>
      <c r="B90" s="34"/>
      <c r="C90" s="160"/>
      <c r="D90" s="104"/>
      <c r="E90" s="104"/>
      <c r="F90" s="104"/>
      <c r="G90" s="104"/>
      <c r="H90" s="28"/>
    </row>
    <row r="91" spans="1:8">
      <c r="A91" s="30"/>
      <c r="B91" s="34"/>
      <c r="C91" s="160"/>
      <c r="D91" s="143" t="s">
        <v>45</v>
      </c>
      <c r="E91" s="143" t="s">
        <v>46</v>
      </c>
      <c r="F91" s="143" t="s">
        <v>44</v>
      </c>
      <c r="G91" s="143" t="s">
        <v>47</v>
      </c>
      <c r="H91" s="28"/>
    </row>
    <row r="92" spans="1:8" ht="37.5" customHeight="1">
      <c r="A92" s="30"/>
      <c r="B92" s="126">
        <f>Stats!A41</f>
        <v>22</v>
      </c>
      <c r="C92" s="240" t="str">
        <f>Stats!B41</f>
        <v>If yes to # 21, were support services entered into the OSST system? (Y, N, X)</v>
      </c>
      <c r="D92" s="23">
        <f>COUNTIF(Stats!$H41:$BE41,"Y")</f>
        <v>0</v>
      </c>
      <c r="E92" s="23">
        <f>COUNTIF(Stats!$H41:$BE41,"N")</f>
        <v>0</v>
      </c>
      <c r="F92" s="23">
        <f>COUNTIF(Stats!$H41:$BE41,"X")</f>
        <v>0</v>
      </c>
      <c r="G92" s="23">
        <f>D92+E92+F92</f>
        <v>0</v>
      </c>
      <c r="H92" s="28"/>
    </row>
    <row r="93" spans="1:8">
      <c r="A93" s="30"/>
      <c r="B93" s="34"/>
      <c r="C93" s="204" t="s">
        <v>48</v>
      </c>
      <c r="D93" s="37">
        <f>IF($G92&gt;0,D92/$G92,0)</f>
        <v>0</v>
      </c>
      <c r="E93" s="49">
        <f>IF($G92&gt;0,E92/$G92,0)</f>
        <v>0</v>
      </c>
      <c r="F93" s="37">
        <f>IF($G92&gt;0,F92/$G92,0)</f>
        <v>0</v>
      </c>
      <c r="G93" s="37">
        <f>IF($G92&gt;0,G92/$G92,0)</f>
        <v>0</v>
      </c>
      <c r="H93" s="28"/>
    </row>
    <row r="94" spans="1:8">
      <c r="A94" s="30"/>
      <c r="B94" s="34"/>
      <c r="C94" s="160"/>
      <c r="D94" s="104"/>
      <c r="E94" s="104"/>
      <c r="F94" s="104"/>
      <c r="G94" s="104"/>
      <c r="H94" s="28"/>
    </row>
    <row r="95" spans="1:8">
      <c r="A95" s="30"/>
      <c r="B95" s="34"/>
      <c r="C95" s="160"/>
      <c r="D95" s="104"/>
      <c r="E95" s="104"/>
      <c r="F95" s="104"/>
      <c r="G95" s="104"/>
      <c r="H95" s="28"/>
    </row>
    <row r="96" spans="1:8">
      <c r="A96" s="30"/>
      <c r="B96" s="34"/>
      <c r="C96" s="160"/>
      <c r="D96" s="143" t="s">
        <v>45</v>
      </c>
      <c r="E96" s="143" t="s">
        <v>46</v>
      </c>
      <c r="F96" s="143" t="s">
        <v>44</v>
      </c>
      <c r="G96" s="143" t="s">
        <v>47</v>
      </c>
      <c r="H96" s="28"/>
    </row>
    <row r="97" spans="1:8" ht="37.5" customHeight="1">
      <c r="A97" s="30"/>
      <c r="B97" s="161">
        <f>Stats!A42</f>
        <v>23</v>
      </c>
      <c r="C97" s="240" t="str">
        <f>Stats!B42</f>
        <v>Did the participant meet eligibility criteria for the ERS program (engaged in a documented activity)? (Y, N, X)</v>
      </c>
      <c r="D97" s="23">
        <f>COUNTIF(Stats!$H42:$BE42,"Y")</f>
        <v>0</v>
      </c>
      <c r="E97" s="23">
        <f>COUNTIF(Stats!$H42:$BE42,"N")</f>
        <v>0</v>
      </c>
      <c r="F97" s="23">
        <f>COUNTIF(Stats!$H42:$BE42,"X")</f>
        <v>0</v>
      </c>
      <c r="G97" s="23">
        <f>D97+E97+F97</f>
        <v>0</v>
      </c>
      <c r="H97" s="28"/>
    </row>
    <row r="98" spans="1:8">
      <c r="A98" s="30"/>
      <c r="B98" s="34"/>
      <c r="C98" s="204" t="s">
        <v>48</v>
      </c>
      <c r="D98" s="37">
        <f>IF($G97&gt;0,D97/$G97,0)</f>
        <v>0</v>
      </c>
      <c r="E98" s="49">
        <f>IF($G97&gt;0,E97/$G97,0)</f>
        <v>0</v>
      </c>
      <c r="F98" s="37">
        <f>IF($G97&gt;0,F97/$G97,0)</f>
        <v>0</v>
      </c>
      <c r="G98" s="37">
        <f>IF($G97&gt;0,G97/$G97,0)</f>
        <v>0</v>
      </c>
      <c r="H98" s="28"/>
    </row>
    <row r="99" spans="1:8">
      <c r="A99" s="30"/>
      <c r="B99" s="34"/>
      <c r="C99" s="160"/>
      <c r="D99" s="104"/>
      <c r="E99" s="104"/>
      <c r="F99" s="104"/>
      <c r="G99" s="104"/>
      <c r="H99" s="28"/>
    </row>
    <row r="100" spans="1:8">
      <c r="A100" s="30"/>
      <c r="B100" s="34"/>
      <c r="C100" s="160"/>
      <c r="D100" s="104"/>
      <c r="E100" s="104"/>
      <c r="F100" s="104"/>
      <c r="G100" s="104"/>
      <c r="H100" s="28"/>
    </row>
    <row r="101" spans="1:8">
      <c r="A101" s="30"/>
      <c r="B101" s="34"/>
      <c r="C101" s="160"/>
      <c r="D101" s="143" t="s">
        <v>45</v>
      </c>
      <c r="E101" s="143" t="s">
        <v>46</v>
      </c>
      <c r="F101" s="143" t="s">
        <v>44</v>
      </c>
      <c r="G101" s="143" t="s">
        <v>47</v>
      </c>
      <c r="H101" s="28"/>
    </row>
    <row r="102" spans="1:8" ht="33" customHeight="1">
      <c r="A102" s="30"/>
      <c r="B102" s="161">
        <f>Stats!A43</f>
        <v>24</v>
      </c>
      <c r="C102" s="240" t="str">
        <f>Stats!B43</f>
        <v xml:space="preserve">Did the participant provide employment documentation to show continued eligibility for support services? (Y,N, X) </v>
      </c>
      <c r="D102" s="23">
        <f>COUNTIF(Stats!$H43:$BE43,"Y")</f>
        <v>0</v>
      </c>
      <c r="E102" s="23">
        <f>COUNTIF(Stats!$H43:$BE43,"N")</f>
        <v>0</v>
      </c>
      <c r="F102" s="23">
        <f>COUNTIF(Stats!$H43:$BE43,"X")</f>
        <v>0</v>
      </c>
      <c r="G102" s="23">
        <f>D102+E102+F102</f>
        <v>0</v>
      </c>
      <c r="H102" s="28"/>
    </row>
    <row r="103" spans="1:8">
      <c r="A103" s="30"/>
      <c r="B103" s="34"/>
      <c r="C103" s="204" t="s">
        <v>48</v>
      </c>
      <c r="D103" s="37">
        <f>IF($G102&gt;0,D102/$G102,0)</f>
        <v>0</v>
      </c>
      <c r="E103" s="49">
        <f>IF($G102&gt;0,E102/$G102,0)</f>
        <v>0</v>
      </c>
      <c r="F103" s="37">
        <f>IF($G102&gt;0,F102/$G102,0)</f>
        <v>0</v>
      </c>
      <c r="G103" s="37">
        <f>IF($G102&gt;0,G102/$G102,0)</f>
        <v>0</v>
      </c>
      <c r="H103" s="28"/>
    </row>
    <row r="104" spans="1:8">
      <c r="A104" s="30"/>
      <c r="B104" s="34"/>
      <c r="C104" s="160"/>
      <c r="D104" s="104"/>
      <c r="E104" s="104"/>
      <c r="F104" s="104"/>
      <c r="G104" s="104"/>
      <c r="H104" s="28"/>
    </row>
    <row r="105" spans="1:8">
      <c r="A105" s="30"/>
      <c r="B105" s="34"/>
      <c r="C105" s="160"/>
      <c r="D105" s="104"/>
      <c r="E105" s="104"/>
      <c r="F105" s="104"/>
      <c r="G105" s="104"/>
      <c r="H105" s="28"/>
    </row>
    <row r="106" spans="1:8">
      <c r="A106" s="30"/>
      <c r="B106" s="34"/>
      <c r="C106" s="160"/>
      <c r="D106" s="143" t="s">
        <v>45</v>
      </c>
      <c r="E106" s="143" t="s">
        <v>46</v>
      </c>
      <c r="F106" s="143" t="s">
        <v>44</v>
      </c>
      <c r="G106" s="143" t="s">
        <v>47</v>
      </c>
      <c r="H106" s="28"/>
    </row>
    <row r="107" spans="1:8" ht="39" customHeight="1">
      <c r="A107" s="30"/>
      <c r="B107" s="126">
        <f>Stats!A44</f>
        <v>25</v>
      </c>
      <c r="C107" s="245" t="str">
        <f>Stats!B44</f>
        <v>Were the support services provided documented in the participant's case file? (Y, N, X)</v>
      </c>
      <c r="D107" s="23">
        <f>COUNTIF(Stats!$H44:$BE44,"Y")</f>
        <v>0</v>
      </c>
      <c r="E107" s="23">
        <f>COUNTIF(Stats!$H44:$BE44,"N")</f>
        <v>0</v>
      </c>
      <c r="F107" s="23">
        <f>COUNTIF(Stats!$H44:$BE44,"X")</f>
        <v>0</v>
      </c>
      <c r="G107" s="23">
        <f>D107+E107+F107</f>
        <v>0</v>
      </c>
      <c r="H107" s="28"/>
    </row>
    <row r="108" spans="1:8">
      <c r="A108" s="30"/>
      <c r="B108" s="34"/>
      <c r="C108" s="204" t="s">
        <v>48</v>
      </c>
      <c r="D108" s="37">
        <f>IF($G107&gt;0,D107/$G107,0)</f>
        <v>0</v>
      </c>
      <c r="E108" s="49">
        <f>IF($G107&gt;0,E107/$G107,0)</f>
        <v>0</v>
      </c>
      <c r="F108" s="37">
        <f>IF($G107&gt;0,F107/$G107,0)</f>
        <v>0</v>
      </c>
      <c r="G108" s="37">
        <f>IF($G107&gt;0,G107/$G107,0)</f>
        <v>0</v>
      </c>
      <c r="H108" s="28"/>
    </row>
    <row r="109" spans="1:8">
      <c r="A109" s="30"/>
      <c r="B109" s="34"/>
      <c r="C109" s="160"/>
      <c r="D109" s="104"/>
      <c r="E109" s="104"/>
      <c r="F109" s="104"/>
      <c r="G109" s="104"/>
      <c r="H109" s="28"/>
    </row>
    <row r="110" spans="1:8">
      <c r="A110" s="30"/>
      <c r="B110" s="34"/>
      <c r="C110" s="160"/>
      <c r="D110" s="104"/>
      <c r="E110" s="104"/>
      <c r="F110" s="104"/>
      <c r="G110" s="104"/>
      <c r="H110" s="28"/>
    </row>
    <row r="111" spans="1:8">
      <c r="A111" s="30"/>
      <c r="B111" s="34"/>
      <c r="C111" s="160"/>
      <c r="D111" s="143" t="s">
        <v>45</v>
      </c>
      <c r="E111" s="143" t="s">
        <v>46</v>
      </c>
      <c r="F111" s="143" t="s">
        <v>44</v>
      </c>
      <c r="G111" s="143" t="s">
        <v>47</v>
      </c>
      <c r="H111" s="28"/>
    </row>
    <row r="112" spans="1:8" ht="39.75" customHeight="1">
      <c r="A112" s="30"/>
      <c r="B112" s="161">
        <f>Stats!A45</f>
        <v>26</v>
      </c>
      <c r="C112" s="240" t="str">
        <f>Stats!B45</f>
        <v>Were the services appropriate for the individual's employment related needs? (Y, N, X)</v>
      </c>
      <c r="D112" s="23">
        <f>COUNTIF(Stats!$H45:$BE45,"Y")</f>
        <v>0</v>
      </c>
      <c r="E112" s="23">
        <f>COUNTIF(Stats!$H45:$BE45,"N")</f>
        <v>0</v>
      </c>
      <c r="F112" s="23">
        <f>COUNTIF(Stats!$H45:$BE45,"X")</f>
        <v>0</v>
      </c>
      <c r="G112" s="23">
        <f>D112+E112+F112</f>
        <v>0</v>
      </c>
      <c r="H112" s="28"/>
    </row>
    <row r="113" spans="1:8">
      <c r="A113" s="30"/>
      <c r="B113" s="34"/>
      <c r="C113" s="204" t="s">
        <v>48</v>
      </c>
      <c r="D113" s="37">
        <f>IF($G112&gt;0,D112/$G112,0)</f>
        <v>0</v>
      </c>
      <c r="E113" s="49">
        <f>IF($G112&gt;0,E112/$G112,0)</f>
        <v>0</v>
      </c>
      <c r="F113" s="37">
        <f>IF($G112&gt;0,F112/$G112,0)</f>
        <v>0</v>
      </c>
      <c r="G113" s="37">
        <f>IF($G112&gt;0,G112/$G112,0)</f>
        <v>0</v>
      </c>
      <c r="H113" s="28"/>
    </row>
    <row r="114" spans="1:8">
      <c r="A114" s="30"/>
      <c r="B114" s="30"/>
      <c r="G114" s="50"/>
      <c r="H114" s="28"/>
    </row>
    <row r="115" spans="1:8">
      <c r="A115" s="30"/>
      <c r="B115" s="30"/>
      <c r="G115" s="50"/>
      <c r="H115" s="28"/>
    </row>
    <row r="116" spans="1:8">
      <c r="A116" s="30"/>
      <c r="B116" s="30"/>
      <c r="G116" s="50"/>
      <c r="H116" s="28"/>
    </row>
    <row r="117" spans="1:8">
      <c r="A117" s="30"/>
      <c r="B117" s="34"/>
      <c r="C117" s="97" t="s">
        <v>16</v>
      </c>
      <c r="D117" s="46"/>
      <c r="E117" s="46"/>
      <c r="F117" s="46"/>
      <c r="G117" s="45"/>
      <c r="H117" s="28"/>
    </row>
    <row r="118" spans="1:8">
      <c r="A118" s="30"/>
      <c r="B118" s="34"/>
      <c r="C118" s="246" t="s">
        <v>155</v>
      </c>
      <c r="D118" s="46"/>
      <c r="E118" s="46"/>
      <c r="F118" s="46"/>
      <c r="G118" s="46"/>
      <c r="H118" s="28"/>
    </row>
    <row r="119" spans="1:8" ht="13.2">
      <c r="A119" s="30"/>
      <c r="B119" s="34"/>
      <c r="C119" s="205" t="s">
        <v>211</v>
      </c>
      <c r="D119" s="47"/>
      <c r="E119" s="47"/>
      <c r="F119" s="47"/>
      <c r="G119" s="50"/>
      <c r="H119" s="28"/>
    </row>
    <row r="120" spans="1:8">
      <c r="A120" s="30"/>
      <c r="B120" s="34"/>
      <c r="C120" s="50"/>
      <c r="D120" s="50"/>
      <c r="E120" s="50"/>
      <c r="F120" s="50"/>
      <c r="G120" s="46"/>
      <c r="H120" s="28"/>
    </row>
    <row r="121" spans="1:8" ht="13.2">
      <c r="B121" s="34"/>
      <c r="C121" s="5"/>
      <c r="D121" s="46"/>
      <c r="E121" s="46"/>
      <c r="F121" s="46"/>
      <c r="G121" s="46"/>
    </row>
    <row r="122" spans="1:8">
      <c r="B122" s="34"/>
      <c r="C122" s="45"/>
      <c r="D122" s="47"/>
      <c r="E122" s="47"/>
      <c r="F122" s="47"/>
      <c r="G122" s="47"/>
    </row>
    <row r="123" spans="1:8">
      <c r="B123" s="30"/>
      <c r="G123" s="50"/>
    </row>
    <row r="124" spans="1:8">
      <c r="B124" s="34"/>
      <c r="C124" s="50"/>
      <c r="D124" s="46"/>
      <c r="E124" s="46"/>
      <c r="F124" s="114"/>
      <c r="G124" s="46"/>
    </row>
    <row r="125" spans="1:8">
      <c r="A125" s="30" t="e">
        <f>MATCH(B118,Stats!A:A,0)</f>
        <v>#N/A</v>
      </c>
      <c r="B125" s="34"/>
      <c r="C125" s="97"/>
      <c r="D125" s="48"/>
      <c r="E125" s="48"/>
      <c r="F125" s="46"/>
      <c r="G125" s="46"/>
    </row>
    <row r="126" spans="1:8">
      <c r="A126" s="30"/>
      <c r="B126" s="34"/>
      <c r="C126" s="24"/>
      <c r="D126" s="47"/>
      <c r="E126" s="47"/>
      <c r="F126" s="47"/>
      <c r="G126" s="47"/>
    </row>
    <row r="127" spans="1:8">
      <c r="B127" s="34"/>
      <c r="C127" s="24"/>
      <c r="D127" s="50"/>
      <c r="E127" s="50"/>
      <c r="F127" s="50"/>
    </row>
    <row r="128" spans="1:8">
      <c r="B128" s="34"/>
      <c r="C128" s="50"/>
      <c r="D128" s="46"/>
      <c r="E128" s="46"/>
      <c r="F128" s="114"/>
      <c r="G128" s="46"/>
    </row>
    <row r="129" spans="1:7" ht="13.2">
      <c r="A129" s="30" t="e">
        <f>MATCH(B122,Stats!A:A,0)</f>
        <v>#N/A</v>
      </c>
      <c r="B129" s="34"/>
      <c r="C129" s="5"/>
      <c r="D129" s="46"/>
      <c r="E129" s="46"/>
      <c r="F129" s="46"/>
      <c r="G129" s="46"/>
    </row>
    <row r="130" spans="1:7">
      <c r="A130" s="30"/>
      <c r="B130" s="34"/>
      <c r="C130" s="45"/>
      <c r="D130" s="47"/>
      <c r="E130" s="47"/>
      <c r="F130" s="47"/>
      <c r="G130" s="47"/>
    </row>
    <row r="131" spans="1:7">
      <c r="B131" s="34"/>
      <c r="C131" s="50"/>
      <c r="D131" s="50"/>
      <c r="E131" s="50"/>
      <c r="F131" s="50"/>
    </row>
    <row r="132" spans="1:7">
      <c r="B132" s="34"/>
      <c r="C132" s="50"/>
      <c r="D132" s="46"/>
      <c r="E132" s="46"/>
      <c r="F132" s="114"/>
      <c r="G132" s="46"/>
    </row>
    <row r="133" spans="1:7">
      <c r="A133" s="30" t="e">
        <f>MATCH(B126,Stats!A:A,0)</f>
        <v>#N/A</v>
      </c>
      <c r="B133" s="34"/>
      <c r="C133" s="97"/>
      <c r="D133" s="48"/>
      <c r="E133" s="48"/>
      <c r="F133" s="46"/>
      <c r="G133" s="46"/>
    </row>
    <row r="134" spans="1:7">
      <c r="B134" s="34"/>
      <c r="C134" s="24"/>
      <c r="D134" s="47"/>
      <c r="E134" s="47"/>
      <c r="F134" s="47"/>
      <c r="G134" s="47"/>
    </row>
    <row r="135" spans="1:7">
      <c r="B135" s="34"/>
      <c r="C135" s="24"/>
      <c r="D135" s="50"/>
      <c r="E135" s="50"/>
      <c r="F135" s="50"/>
    </row>
    <row r="136" spans="1:7">
      <c r="A136" s="30" t="e">
        <f>MATCH(B129,Stats!A:A,0)</f>
        <v>#N/A</v>
      </c>
      <c r="B136" s="34"/>
      <c r="C136" s="50"/>
      <c r="D136" s="46"/>
      <c r="E136" s="46"/>
      <c r="F136" s="114"/>
      <c r="G136" s="46"/>
    </row>
    <row r="137" spans="1:7">
      <c r="A137" s="30"/>
      <c r="B137" s="34"/>
      <c r="C137" s="97"/>
      <c r="D137" s="48"/>
      <c r="E137" s="48"/>
      <c r="F137" s="46"/>
      <c r="G137" s="46"/>
    </row>
    <row r="138" spans="1:7">
      <c r="B138" s="34"/>
      <c r="C138" s="24"/>
      <c r="D138" s="47"/>
      <c r="E138" s="47"/>
      <c r="F138" s="47"/>
      <c r="G138" s="47"/>
    </row>
    <row r="139" spans="1:7">
      <c r="B139" s="34"/>
      <c r="C139" s="24"/>
      <c r="D139" s="50"/>
      <c r="E139" s="50"/>
      <c r="F139" s="50"/>
    </row>
    <row r="140" spans="1:7">
      <c r="A140" s="30" t="e">
        <f>MATCH(B133,Stats!A:A,0)</f>
        <v>#N/A</v>
      </c>
      <c r="B140" s="34"/>
      <c r="C140" s="50"/>
      <c r="D140" s="46"/>
      <c r="E140" s="46"/>
      <c r="F140" s="46"/>
      <c r="G140" s="46"/>
    </row>
    <row r="141" spans="1:7">
      <c r="A141" s="30"/>
      <c r="B141" s="34"/>
      <c r="C141" s="97"/>
      <c r="D141" s="48"/>
      <c r="E141" s="48"/>
      <c r="F141" s="46"/>
      <c r="G141" s="46"/>
    </row>
    <row r="142" spans="1:7">
      <c r="B142" s="34"/>
      <c r="C142" s="24"/>
      <c r="D142" s="47"/>
      <c r="E142" s="47"/>
      <c r="F142" s="47"/>
      <c r="G142" s="47"/>
    </row>
    <row r="143" spans="1:7">
      <c r="B143" s="34"/>
      <c r="C143" s="24"/>
      <c r="D143" s="50"/>
      <c r="E143" s="50"/>
      <c r="F143" s="50"/>
    </row>
    <row r="144" spans="1:7">
      <c r="A144" s="30" t="e">
        <f>MATCH(B137,Stats!A:A,0)</f>
        <v>#N/A</v>
      </c>
      <c r="B144" s="34"/>
      <c r="C144" s="50"/>
      <c r="D144" s="46"/>
      <c r="E144" s="46"/>
      <c r="F144" s="46"/>
      <c r="G144" s="46"/>
    </row>
    <row r="145" spans="1:7">
      <c r="A145" s="30"/>
      <c r="B145" s="34"/>
      <c r="C145" s="24"/>
      <c r="D145" s="46"/>
      <c r="E145" s="46"/>
      <c r="F145" s="46"/>
      <c r="G145" s="46"/>
    </row>
    <row r="146" spans="1:7">
      <c r="B146" s="50"/>
      <c r="C146" s="45"/>
      <c r="D146" s="47"/>
      <c r="E146" s="47"/>
      <c r="F146" s="47"/>
      <c r="G146" s="47"/>
    </row>
    <row r="147" spans="1:7" ht="27.75" customHeight="1">
      <c r="B147" s="50"/>
      <c r="C147" s="50"/>
      <c r="D147" s="50"/>
      <c r="E147" s="50"/>
      <c r="F147" s="50"/>
    </row>
    <row r="148" spans="1:7">
      <c r="A148" s="30" t="e">
        <f>MATCH(B141,Stats!A:A,0)</f>
        <v>#N/A</v>
      </c>
      <c r="B148" s="50"/>
      <c r="C148" s="50"/>
      <c r="D148" s="46"/>
      <c r="E148" s="46"/>
      <c r="F148" s="46"/>
    </row>
    <row r="149" spans="1:7">
      <c r="A149" s="30"/>
      <c r="B149" s="112"/>
      <c r="C149" s="24"/>
      <c r="D149" s="46"/>
      <c r="E149" s="46"/>
      <c r="F149" s="46"/>
    </row>
    <row r="150" spans="1:7">
      <c r="B150" s="50"/>
      <c r="C150" s="45"/>
      <c r="D150" s="47"/>
      <c r="E150" s="47"/>
      <c r="F150" s="47"/>
    </row>
    <row r="152" spans="1:7">
      <c r="A152" s="30" t="e">
        <f>MATCH(B145,Stats!A:A,0)</f>
        <v>#N/A</v>
      </c>
    </row>
    <row r="153" spans="1:7">
      <c r="C153" s="97"/>
    </row>
    <row r="154" spans="1:7">
      <c r="C154" s="24"/>
    </row>
    <row r="155" spans="1:7">
      <c r="C155" s="24"/>
    </row>
    <row r="156" spans="1:7">
      <c r="A156" s="30" t="e">
        <f>MATCH(B149,Stats!A:A,0)</f>
        <v>#N/A</v>
      </c>
    </row>
  </sheetData>
  <mergeCells count="1">
    <mergeCell ref="B1:F1"/>
  </mergeCells>
  <phoneticPr fontId="8" type="noConversion"/>
  <conditionalFormatting sqref="B3:C3">
    <cfRule type="cellIs" dxfId="14" priority="18" stopIfTrue="1" operator="equal">
      <formula>"y"</formula>
    </cfRule>
  </conditionalFormatting>
  <conditionalFormatting sqref="B4:B6 C14 C6 C8 C12 C16 C20">
    <cfRule type="cellIs" dxfId="13" priority="19" stopIfTrue="1" operator="equal">
      <formula>"n"</formula>
    </cfRule>
    <cfRule type="cellIs" dxfId="12" priority="20" stopIfTrue="1" operator="equal">
      <formula>"closed"</formula>
    </cfRule>
  </conditionalFormatting>
  <conditionalFormatting sqref="B29:B30 B41:B42 B24:B26 C16 B12:B13 B20:B21 B15 C20 C29 C41">
    <cfRule type="cellIs" dxfId="11" priority="21" stopIfTrue="1" operator="equal">
      <formula>"STOP"</formula>
    </cfRule>
  </conditionalFormatting>
  <conditionalFormatting sqref="B53:B54 B49:B50 C12:C13 B16:B17 C49 C53 C58 C63 C68 B56:B113 C73 C82 C87 C92 C97 C102 C107 C112">
    <cfRule type="cellIs" dxfId="10" priority="22" stopIfTrue="1" operator="equal">
      <formula>"n"</formula>
    </cfRule>
  </conditionalFormatting>
  <conditionalFormatting sqref="C68 C63 C58 C53">
    <cfRule type="cellIs" dxfId="9" priority="19" stopIfTrue="1" operator="equal">
      <formula>"n"</formula>
    </cfRule>
  </conditionalFormatting>
  <conditionalFormatting sqref="C73">
    <cfRule type="cellIs" dxfId="8" priority="1" stopIfTrue="1" operator="equal">
      <formula>"n"</formula>
    </cfRule>
  </conditionalFormatting>
  <printOptions horizontalCentered="1"/>
  <pageMargins left="0.75" right="0.75" top="0.5" bottom="0.75" header="0.5" footer="0.5"/>
  <pageSetup orientation="portrait" r:id="rId1"/>
  <headerFooter alignWithMargins="0">
    <oddFooter>Page &amp;P</oddFooter>
  </headerFooter>
  <rowBreaks count="2" manualBreakCount="2">
    <brk id="43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C58"/>
  <sheetViews>
    <sheetView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P4" sqref="P4"/>
    </sheetView>
  </sheetViews>
  <sheetFormatPr defaultColWidth="9.109375" defaultRowHeight="10.199999999999999"/>
  <cols>
    <col min="1" max="1" width="4.6640625" style="160" customWidth="1"/>
    <col min="2" max="2" width="14.5546875" style="28" customWidth="1"/>
    <col min="3" max="3" width="11.6640625" style="160" customWidth="1"/>
    <col min="4" max="8" width="4.109375" style="28" customWidth="1"/>
    <col min="9" max="9" width="4.109375" style="28" hidden="1" customWidth="1"/>
    <col min="10" max="14" width="4.109375" style="28" customWidth="1"/>
    <col min="15" max="15" width="4.5546875" style="28" customWidth="1"/>
    <col min="16" max="16" width="4" style="28" customWidth="1"/>
    <col min="17" max="22" width="4.109375" style="28" customWidth="1"/>
    <col min="23" max="23" width="4.6640625" style="28" customWidth="1"/>
    <col min="24" max="24" width="4" style="28" customWidth="1"/>
    <col min="25" max="25" width="3.6640625" style="28" customWidth="1"/>
    <col min="26" max="26" width="4.109375" style="28" customWidth="1"/>
    <col min="27" max="27" width="4.44140625" style="28" customWidth="1"/>
    <col min="28" max="28" width="4" style="28" customWidth="1"/>
    <col min="29" max="29" width="3.88671875" style="28" customWidth="1"/>
    <col min="30" max="16384" width="9.109375" style="28"/>
  </cols>
  <sheetData>
    <row r="1" spans="1:29" s="14" customFormat="1" ht="13.2">
      <c r="A1" s="253" t="str">
        <f>"RWB "&amp;RWB!B2&amp;" FSET Findings Summary"</f>
        <v>RWB  FSET Findings Summary</v>
      </c>
      <c r="B1" s="254"/>
      <c r="C1" s="254"/>
      <c r="D1" s="26">
        <f ca="1">COUNTIF(D$5:D$54,D$3)</f>
        <v>0</v>
      </c>
      <c r="E1" s="26">
        <f t="shared" ref="E1:S1" ca="1" si="0">COUNTIF(E$5:E$54,E$3)</f>
        <v>0</v>
      </c>
      <c r="F1" s="26">
        <f t="shared" ca="1" si="0"/>
        <v>0</v>
      </c>
      <c r="G1" s="26">
        <f t="shared" ca="1" si="0"/>
        <v>0</v>
      </c>
      <c r="H1" s="26">
        <f t="shared" ca="1" si="0"/>
        <v>0</v>
      </c>
      <c r="I1" s="26">
        <f t="shared" ca="1" si="0"/>
        <v>0</v>
      </c>
      <c r="J1" s="26">
        <f t="shared" ca="1" si="0"/>
        <v>0</v>
      </c>
      <c r="K1" s="26">
        <f t="shared" ca="1" si="0"/>
        <v>0</v>
      </c>
      <c r="L1" s="26">
        <f t="shared" ca="1" si="0"/>
        <v>0</v>
      </c>
      <c r="M1" s="26">
        <f t="shared" ca="1" si="0"/>
        <v>0</v>
      </c>
      <c r="N1" s="26">
        <f t="shared" ca="1" si="0"/>
        <v>0</v>
      </c>
      <c r="O1" s="26">
        <f t="shared" ca="1" si="0"/>
        <v>0</v>
      </c>
      <c r="P1" s="26">
        <f t="shared" ca="1" si="0"/>
        <v>0</v>
      </c>
      <c r="Q1" s="26">
        <f t="shared" ca="1" si="0"/>
        <v>0</v>
      </c>
      <c r="R1" s="26">
        <f t="shared" ca="1" si="0"/>
        <v>0</v>
      </c>
      <c r="S1" s="26">
        <f t="shared" ca="1" si="0"/>
        <v>0</v>
      </c>
      <c r="T1" s="48"/>
      <c r="U1" s="48"/>
      <c r="V1" s="48"/>
    </row>
    <row r="2" spans="1:29" s="14" customFormat="1">
      <c r="A2" s="13"/>
      <c r="C2" s="13"/>
      <c r="D2" s="13">
        <v>12</v>
      </c>
      <c r="E2" s="13">
        <v>14</v>
      </c>
      <c r="F2" s="13">
        <v>15</v>
      </c>
      <c r="G2" s="13">
        <v>16</v>
      </c>
      <c r="H2" s="13">
        <v>17</v>
      </c>
      <c r="I2" s="13">
        <v>19</v>
      </c>
      <c r="J2" s="13">
        <v>20</v>
      </c>
      <c r="K2" s="13">
        <v>21</v>
      </c>
      <c r="L2" s="13">
        <v>22</v>
      </c>
      <c r="M2" s="13">
        <v>23</v>
      </c>
      <c r="N2" s="13">
        <v>24</v>
      </c>
      <c r="O2" s="13">
        <v>25</v>
      </c>
      <c r="P2" s="13">
        <v>26</v>
      </c>
      <c r="Q2" s="13">
        <v>27</v>
      </c>
      <c r="R2" s="13">
        <v>30</v>
      </c>
      <c r="S2" s="13">
        <v>31</v>
      </c>
      <c r="T2" s="46">
        <v>32</v>
      </c>
      <c r="U2" s="46">
        <v>35</v>
      </c>
      <c r="V2" s="46">
        <v>36</v>
      </c>
      <c r="W2" s="54">
        <v>37</v>
      </c>
      <c r="X2" s="54">
        <v>40</v>
      </c>
      <c r="Y2" s="54">
        <v>41</v>
      </c>
      <c r="Z2" s="54">
        <v>42</v>
      </c>
      <c r="AA2" s="54">
        <v>43</v>
      </c>
      <c r="AB2" s="54">
        <v>44</v>
      </c>
      <c r="AC2" s="54">
        <v>45</v>
      </c>
    </row>
    <row r="3" spans="1:29" s="14" customFormat="1">
      <c r="A3" s="13"/>
      <c r="C3" s="13"/>
      <c r="D3" s="13" t="s">
        <v>50</v>
      </c>
      <c r="E3" s="13" t="s">
        <v>50</v>
      </c>
      <c r="F3" s="13" t="s">
        <v>50</v>
      </c>
      <c r="G3" s="13" t="s">
        <v>50</v>
      </c>
      <c r="H3" s="13" t="s">
        <v>50</v>
      </c>
      <c r="I3" s="13" t="s">
        <v>50</v>
      </c>
      <c r="J3" s="13" t="s">
        <v>50</v>
      </c>
      <c r="K3" s="13" t="s">
        <v>50</v>
      </c>
      <c r="L3" s="13" t="s">
        <v>50</v>
      </c>
      <c r="M3" s="13" t="s">
        <v>50</v>
      </c>
      <c r="N3" s="13" t="s">
        <v>50</v>
      </c>
      <c r="O3" s="13" t="s">
        <v>50</v>
      </c>
      <c r="P3" s="13" t="s">
        <v>50</v>
      </c>
      <c r="Q3" s="13" t="s">
        <v>50</v>
      </c>
      <c r="R3" s="13" t="s">
        <v>50</v>
      </c>
      <c r="S3" s="13" t="s">
        <v>50</v>
      </c>
      <c r="T3" s="13" t="s">
        <v>50</v>
      </c>
      <c r="U3" s="13" t="s">
        <v>50</v>
      </c>
      <c r="V3" s="13" t="s">
        <v>50</v>
      </c>
      <c r="W3" s="13" t="s">
        <v>50</v>
      </c>
      <c r="X3" s="13" t="s">
        <v>50</v>
      </c>
      <c r="Y3" s="13" t="s">
        <v>50</v>
      </c>
      <c r="Z3" s="13" t="s">
        <v>50</v>
      </c>
      <c r="AA3" s="13" t="s">
        <v>50</v>
      </c>
      <c r="AB3" s="13" t="s">
        <v>50</v>
      </c>
      <c r="AC3" s="13" t="s">
        <v>50</v>
      </c>
    </row>
    <row r="4" spans="1:29">
      <c r="A4" s="42" t="s">
        <v>51</v>
      </c>
      <c r="B4" s="43" t="s">
        <v>52</v>
      </c>
      <c r="C4" s="66" t="s">
        <v>185</v>
      </c>
      <c r="D4" s="161">
        <v>1</v>
      </c>
      <c r="E4" s="51">
        <v>2</v>
      </c>
      <c r="F4" s="142">
        <v>3</v>
      </c>
      <c r="G4" s="161">
        <v>4</v>
      </c>
      <c r="H4" s="51">
        <v>5</v>
      </c>
      <c r="I4" s="33">
        <v>6</v>
      </c>
      <c r="J4" s="161">
        <v>7</v>
      </c>
      <c r="K4" s="126">
        <v>8</v>
      </c>
      <c r="L4" s="161">
        <v>9</v>
      </c>
      <c r="M4" s="142">
        <v>10</v>
      </c>
      <c r="N4" s="51">
        <v>11</v>
      </c>
      <c r="O4" s="142">
        <v>12</v>
      </c>
      <c r="P4" s="142">
        <v>13</v>
      </c>
      <c r="Q4" s="142">
        <v>14</v>
      </c>
      <c r="R4" s="33">
        <v>15</v>
      </c>
      <c r="S4" s="243">
        <v>16</v>
      </c>
      <c r="T4" s="126">
        <v>17</v>
      </c>
      <c r="U4" s="239">
        <v>18</v>
      </c>
      <c r="V4" s="161">
        <v>19</v>
      </c>
      <c r="W4" s="161">
        <v>20</v>
      </c>
      <c r="X4" s="239">
        <v>21</v>
      </c>
      <c r="Y4" s="126">
        <v>22</v>
      </c>
      <c r="Z4" s="161">
        <v>23</v>
      </c>
      <c r="AA4" s="161">
        <v>24</v>
      </c>
      <c r="AB4" s="126">
        <v>25</v>
      </c>
      <c r="AC4" s="161">
        <v>26</v>
      </c>
    </row>
    <row r="5" spans="1:29" s="14" customFormat="1">
      <c r="A5" s="42">
        <v>1</v>
      </c>
      <c r="B5" s="40" t="str">
        <f>Sample!E2&amp;", "&amp;Sample!F2</f>
        <v xml:space="preserve">, </v>
      </c>
      <c r="C5" s="159">
        <f>Sample!B2</f>
        <v>0</v>
      </c>
      <c r="D5" s="22">
        <f ca="1">OFFSET(Stats!$G$1,D$2-1,$A5)</f>
        <v>0</v>
      </c>
      <c r="E5" s="210">
        <f ca="1">OFFSET(Stats!$G$1,E$2-1,$A5)</f>
        <v>0</v>
      </c>
      <c r="F5" s="210">
        <f ca="1">OFFSET(Stats!$G$1,F$2-1,$A5)</f>
        <v>0</v>
      </c>
      <c r="G5" s="210">
        <f ca="1">OFFSET(Stats!$G$1,G$2-1,$A5)</f>
        <v>0</v>
      </c>
      <c r="H5" s="210">
        <f ca="1">OFFSET(Stats!$G$1,H$2-1,$A5)</f>
        <v>0</v>
      </c>
      <c r="I5" s="210">
        <f ca="1">OFFSET(Stats!$G$1,I$2-1,$A5)</f>
        <v>0</v>
      </c>
      <c r="J5" s="210">
        <f ca="1">OFFSET(Stats!$G$1,J$2-1,$A5)</f>
        <v>0</v>
      </c>
      <c r="K5" s="210">
        <f ca="1">OFFSET(Stats!$G$1,K$2-1,$A5)</f>
        <v>0</v>
      </c>
      <c r="L5" s="210">
        <f ca="1">OFFSET(Stats!$G$1,L$2-1,$A5)</f>
        <v>0</v>
      </c>
      <c r="M5" s="210">
        <f ca="1">OFFSET(Stats!$G$1,M$2-1,$A5)</f>
        <v>0</v>
      </c>
      <c r="N5" s="210">
        <f ca="1">OFFSET(Stats!$G$1,N$2-1,$A5)</f>
        <v>0</v>
      </c>
      <c r="O5" s="210">
        <f ca="1">OFFSET(Stats!$G$1,O$2-1,$A5)</f>
        <v>0</v>
      </c>
      <c r="P5" s="210">
        <f ca="1">OFFSET(Stats!$G$1,P$2-1,$A5)</f>
        <v>0</v>
      </c>
      <c r="Q5" s="210">
        <f ca="1">OFFSET(Stats!$G$1,Q$2-1,$A5)</f>
        <v>0</v>
      </c>
      <c r="R5" s="210">
        <f ca="1">OFFSET(Stats!$G$1,R$2-1,$A5)</f>
        <v>0</v>
      </c>
      <c r="S5" s="210">
        <f ca="1">OFFSET(Stats!$G$1,S$2-1,$A5)</f>
        <v>0</v>
      </c>
      <c r="T5" s="210">
        <f ca="1">OFFSET(Stats!$G$1,T$2-1,$A5)</f>
        <v>0</v>
      </c>
      <c r="U5" s="210">
        <f ca="1">OFFSET(Stats!$G$1,U$2-1,$A5)</f>
        <v>0</v>
      </c>
      <c r="V5" s="210">
        <f ca="1">OFFSET(Stats!$G$1,V$2-1,$A5)</f>
        <v>0</v>
      </c>
      <c r="W5" s="210">
        <f ca="1">OFFSET(Stats!$G$1,W$2-1,$A5)</f>
        <v>0</v>
      </c>
      <c r="X5" s="210">
        <f ca="1">OFFSET(Stats!$G$1,X$2-1,$A5)</f>
        <v>0</v>
      </c>
      <c r="Y5" s="210">
        <f ca="1">OFFSET(Stats!$G$1,Y$2-1,$A5)</f>
        <v>0</v>
      </c>
      <c r="Z5" s="210">
        <f ca="1">OFFSET(Stats!$G$1,Z$2-1,$A5)</f>
        <v>0</v>
      </c>
      <c r="AA5" s="210">
        <f ca="1">OFFSET(Stats!$G$1,AA$2-1,$A5)</f>
        <v>0</v>
      </c>
      <c r="AB5" s="210">
        <f ca="1">OFFSET(Stats!$G$1,AB$2-1,$A5)</f>
        <v>0</v>
      </c>
      <c r="AC5" s="210">
        <f ca="1">OFFSET(Stats!$G$1,AC$2-1,$A5)</f>
        <v>0</v>
      </c>
    </row>
    <row r="6" spans="1:29" s="14" customFormat="1">
      <c r="A6" s="42">
        <v>2</v>
      </c>
      <c r="B6" s="40" t="str">
        <f>Sample!E3&amp;", "&amp;Sample!F3</f>
        <v xml:space="preserve">, </v>
      </c>
      <c r="C6" s="159">
        <f>Sample!B3</f>
        <v>0</v>
      </c>
      <c r="D6" s="210">
        <f ca="1">OFFSET(Stats!$G$1,D$2-1,$A6)</f>
        <v>0</v>
      </c>
      <c r="E6" s="210">
        <f ca="1">OFFSET(Stats!$G$1,E$2-1,$A6)</f>
        <v>0</v>
      </c>
      <c r="F6" s="210">
        <f ca="1">OFFSET(Stats!$G$1,F$2-1,$A6)</f>
        <v>0</v>
      </c>
      <c r="G6" s="210">
        <f ca="1">OFFSET(Stats!$G$1,G$2-1,$A6)</f>
        <v>0</v>
      </c>
      <c r="H6" s="210">
        <f ca="1">OFFSET(Stats!$G$1,H$2-1,$A6)</f>
        <v>0</v>
      </c>
      <c r="I6" s="210">
        <f ca="1">OFFSET(Stats!$G$1,I$2-1,$A6)</f>
        <v>0</v>
      </c>
      <c r="J6" s="210">
        <f ca="1">OFFSET(Stats!$G$1,J$2-1,$A6)</f>
        <v>0</v>
      </c>
      <c r="K6" s="210">
        <f ca="1">OFFSET(Stats!$G$1,K$2-1,$A6)</f>
        <v>0</v>
      </c>
      <c r="L6" s="210">
        <f ca="1">OFFSET(Stats!$G$1,L$2-1,$A6)</f>
        <v>0</v>
      </c>
      <c r="M6" s="210">
        <f ca="1">OFFSET(Stats!$G$1,M$2-1,$A6)</f>
        <v>0</v>
      </c>
      <c r="N6" s="210">
        <f ca="1">OFFSET(Stats!$G$1,N$2-1,$A6)</f>
        <v>0</v>
      </c>
      <c r="O6" s="210">
        <f ca="1">OFFSET(Stats!$G$1,O$2-1,$A6)</f>
        <v>0</v>
      </c>
      <c r="P6" s="210">
        <f ca="1">OFFSET(Stats!$G$1,P$2-1,$A6)</f>
        <v>0</v>
      </c>
      <c r="Q6" s="210">
        <f ca="1">OFFSET(Stats!$G$1,Q$2-1,$A6)</f>
        <v>0</v>
      </c>
      <c r="R6" s="210">
        <f ca="1">OFFSET(Stats!$G$1,R$2-1,$A6)</f>
        <v>0</v>
      </c>
      <c r="S6" s="210">
        <f ca="1">OFFSET(Stats!$G$1,S$2-1,$A6)</f>
        <v>0</v>
      </c>
      <c r="T6" s="210">
        <f ca="1">OFFSET(Stats!$G$1,T$2-1,$A6)</f>
        <v>0</v>
      </c>
      <c r="U6" s="210">
        <f ca="1">OFFSET(Stats!$G$1,U$2-1,$A6)</f>
        <v>0</v>
      </c>
      <c r="V6" s="210">
        <f ca="1">OFFSET(Stats!$G$1,V$2-1,$A6)</f>
        <v>0</v>
      </c>
      <c r="W6" s="210">
        <f ca="1">OFFSET(Stats!$G$1,W$2-1,$A6)</f>
        <v>0</v>
      </c>
      <c r="X6" s="210">
        <f ca="1">OFFSET(Stats!$G$1,X$2-1,$A6)</f>
        <v>0</v>
      </c>
      <c r="Y6" s="210">
        <f ca="1">OFFSET(Stats!$G$1,Y$2-1,$A6)</f>
        <v>0</v>
      </c>
      <c r="Z6" s="210">
        <f ca="1">OFFSET(Stats!$G$1,Z$2-1,$A6)</f>
        <v>0</v>
      </c>
      <c r="AA6" s="210">
        <f ca="1">OFFSET(Stats!$G$1,AA$2-1,$A6)</f>
        <v>0</v>
      </c>
      <c r="AB6" s="210">
        <f ca="1">OFFSET(Stats!$G$1,AB$2-1,$A6)</f>
        <v>0</v>
      </c>
      <c r="AC6" s="210">
        <f ca="1">OFFSET(Stats!$G$1,AC$2-1,$A6)</f>
        <v>0</v>
      </c>
    </row>
    <row r="7" spans="1:29" s="14" customFormat="1">
      <c r="A7" s="42">
        <v>3</v>
      </c>
      <c r="B7" s="40" t="str">
        <f>Sample!E4&amp;", "&amp;Sample!F4</f>
        <v xml:space="preserve">, </v>
      </c>
      <c r="C7" s="159">
        <f>Sample!B4</f>
        <v>0</v>
      </c>
      <c r="D7" s="210">
        <f ca="1">OFFSET(Stats!$G$1,D$2-1,$A7)</f>
        <v>0</v>
      </c>
      <c r="E7" s="210">
        <f ca="1">OFFSET(Stats!$G$1,E$2-1,$A7)</f>
        <v>0</v>
      </c>
      <c r="F7" s="210">
        <f ca="1">OFFSET(Stats!$G$1,F$2-1,$A7)</f>
        <v>0</v>
      </c>
      <c r="G7" s="210">
        <f ca="1">OFFSET(Stats!$G$1,G$2-1,$A7)</f>
        <v>0</v>
      </c>
      <c r="H7" s="210">
        <f ca="1">OFFSET(Stats!$G$1,H$2-1,$A7)</f>
        <v>0</v>
      </c>
      <c r="I7" s="210">
        <f ca="1">OFFSET(Stats!$G$1,I$2-1,$A7)</f>
        <v>0</v>
      </c>
      <c r="J7" s="210">
        <f ca="1">OFFSET(Stats!$G$1,J$2-1,$A7)</f>
        <v>0</v>
      </c>
      <c r="K7" s="210">
        <f ca="1">OFFSET(Stats!$G$1,K$2-1,$A7)</f>
        <v>0</v>
      </c>
      <c r="L7" s="210">
        <f ca="1">OFFSET(Stats!$G$1,L$2-1,$A7)</f>
        <v>0</v>
      </c>
      <c r="M7" s="210">
        <f ca="1">OFFSET(Stats!$G$1,M$2-1,$A7)</f>
        <v>0</v>
      </c>
      <c r="N7" s="210">
        <f ca="1">OFFSET(Stats!$G$1,N$2-1,$A7)</f>
        <v>0</v>
      </c>
      <c r="O7" s="210">
        <f ca="1">OFFSET(Stats!$G$1,O$2-1,$A7)</f>
        <v>0</v>
      </c>
      <c r="P7" s="210">
        <f ca="1">OFFSET(Stats!$G$1,P$2-1,$A7)</f>
        <v>0</v>
      </c>
      <c r="Q7" s="210">
        <f ca="1">OFFSET(Stats!$G$1,Q$2-1,$A7)</f>
        <v>0</v>
      </c>
      <c r="R7" s="210">
        <f ca="1">OFFSET(Stats!$G$1,R$2-1,$A7)</f>
        <v>0</v>
      </c>
      <c r="S7" s="210">
        <f ca="1">OFFSET(Stats!$G$1,S$2-1,$A7)</f>
        <v>0</v>
      </c>
      <c r="T7" s="210">
        <f ca="1">OFFSET(Stats!$G$1,T$2-1,$A7)</f>
        <v>0</v>
      </c>
      <c r="U7" s="210">
        <f ca="1">OFFSET(Stats!$G$1,U$2-1,$A7)</f>
        <v>0</v>
      </c>
      <c r="V7" s="210">
        <f ca="1">OFFSET(Stats!$G$1,V$2-1,$A7)</f>
        <v>0</v>
      </c>
      <c r="W7" s="210">
        <f ca="1">OFFSET(Stats!$G$1,W$2-1,$A7)</f>
        <v>0</v>
      </c>
      <c r="X7" s="210">
        <f ca="1">OFFSET(Stats!$G$1,X$2-1,$A7)</f>
        <v>0</v>
      </c>
      <c r="Y7" s="210">
        <f ca="1">OFFSET(Stats!$G$1,Y$2-1,$A7)</f>
        <v>0</v>
      </c>
      <c r="Z7" s="210">
        <f ca="1">OFFSET(Stats!$G$1,Z$2-1,$A7)</f>
        <v>0</v>
      </c>
      <c r="AA7" s="210">
        <f ca="1">OFFSET(Stats!$G$1,AA$2-1,$A7)</f>
        <v>0</v>
      </c>
      <c r="AB7" s="210">
        <f ca="1">OFFSET(Stats!$G$1,AB$2-1,$A7)</f>
        <v>0</v>
      </c>
      <c r="AC7" s="210">
        <f ca="1">OFFSET(Stats!$G$1,AC$2-1,$A7)</f>
        <v>0</v>
      </c>
    </row>
    <row r="8" spans="1:29" s="14" customFormat="1">
      <c r="A8" s="42">
        <v>4</v>
      </c>
      <c r="B8" s="40" t="str">
        <f>Sample!E5&amp;", "&amp;Sample!F5</f>
        <v xml:space="preserve">, </v>
      </c>
      <c r="C8" s="159">
        <f>Sample!B5</f>
        <v>0</v>
      </c>
      <c r="D8" s="210">
        <f ca="1">OFFSET(Stats!$G$1,D$2-1,$A8)</f>
        <v>0</v>
      </c>
      <c r="E8" s="210">
        <f ca="1">OFFSET(Stats!$G$1,E$2-1,$A8)</f>
        <v>0</v>
      </c>
      <c r="F8" s="210">
        <f ca="1">OFFSET(Stats!$G$1,F$2-1,$A8)</f>
        <v>0</v>
      </c>
      <c r="G8" s="210">
        <f ca="1">OFFSET(Stats!$G$1,G$2-1,$A8)</f>
        <v>0</v>
      </c>
      <c r="H8" s="210">
        <f ca="1">OFFSET(Stats!$G$1,H$2-1,$A8)</f>
        <v>0</v>
      </c>
      <c r="I8" s="210">
        <f ca="1">OFFSET(Stats!$G$1,I$2-1,$A8)</f>
        <v>0</v>
      </c>
      <c r="J8" s="210">
        <f ca="1">OFFSET(Stats!$G$1,J$2-1,$A8)</f>
        <v>0</v>
      </c>
      <c r="K8" s="210">
        <f ca="1">OFFSET(Stats!$G$1,K$2-1,$A8)</f>
        <v>0</v>
      </c>
      <c r="L8" s="210">
        <f ca="1">OFFSET(Stats!$G$1,L$2-1,$A8)</f>
        <v>0</v>
      </c>
      <c r="M8" s="210">
        <f ca="1">OFFSET(Stats!$G$1,M$2-1,$A8)</f>
        <v>0</v>
      </c>
      <c r="N8" s="210">
        <f ca="1">OFFSET(Stats!$G$1,N$2-1,$A8)</f>
        <v>0</v>
      </c>
      <c r="O8" s="210">
        <f ca="1">OFFSET(Stats!$G$1,O$2-1,$A8)</f>
        <v>0</v>
      </c>
      <c r="P8" s="210">
        <f ca="1">OFFSET(Stats!$G$1,P$2-1,$A8)</f>
        <v>0</v>
      </c>
      <c r="Q8" s="210">
        <f ca="1">OFFSET(Stats!$G$1,Q$2-1,$A8)</f>
        <v>0</v>
      </c>
      <c r="R8" s="210">
        <f ca="1">OFFSET(Stats!$G$1,R$2-1,$A8)</f>
        <v>0</v>
      </c>
      <c r="S8" s="210">
        <f ca="1">OFFSET(Stats!$G$1,S$2-1,$A8)</f>
        <v>0</v>
      </c>
      <c r="T8" s="210">
        <f ca="1">OFFSET(Stats!$G$1,T$2-1,$A8)</f>
        <v>0</v>
      </c>
      <c r="U8" s="210">
        <f ca="1">OFFSET(Stats!$G$1,U$2-1,$A8)</f>
        <v>0</v>
      </c>
      <c r="V8" s="210">
        <f ca="1">OFFSET(Stats!$G$1,V$2-1,$A8)</f>
        <v>0</v>
      </c>
      <c r="W8" s="210">
        <f ca="1">OFFSET(Stats!$G$1,W$2-1,$A8)</f>
        <v>0</v>
      </c>
      <c r="X8" s="210">
        <f ca="1">OFFSET(Stats!$G$1,X$2-1,$A8)</f>
        <v>0</v>
      </c>
      <c r="Y8" s="210">
        <f ca="1">OFFSET(Stats!$G$1,Y$2-1,$A8)</f>
        <v>0</v>
      </c>
      <c r="Z8" s="210">
        <f ca="1">OFFSET(Stats!$G$1,Z$2-1,$A8)</f>
        <v>0</v>
      </c>
      <c r="AA8" s="210">
        <f ca="1">OFFSET(Stats!$G$1,AA$2-1,$A8)</f>
        <v>0</v>
      </c>
      <c r="AB8" s="210">
        <f ca="1">OFFSET(Stats!$G$1,AB$2-1,$A8)</f>
        <v>0</v>
      </c>
      <c r="AC8" s="210">
        <f ca="1">OFFSET(Stats!$G$1,AC$2-1,$A8)</f>
        <v>0</v>
      </c>
    </row>
    <row r="9" spans="1:29" s="14" customFormat="1">
      <c r="A9" s="42">
        <v>5</v>
      </c>
      <c r="B9" s="40" t="str">
        <f>Sample!E6&amp;", "&amp;Sample!F6</f>
        <v xml:space="preserve">, </v>
      </c>
      <c r="C9" s="159">
        <f>Sample!B6</f>
        <v>0</v>
      </c>
      <c r="D9" s="210">
        <f ca="1">OFFSET(Stats!$G$1,D$2-1,$A9)</f>
        <v>0</v>
      </c>
      <c r="E9" s="210">
        <f ca="1">OFFSET(Stats!$G$1,E$2-1,$A9)</f>
        <v>0</v>
      </c>
      <c r="F9" s="210">
        <f ca="1">OFFSET(Stats!$G$1,F$2-1,$A9)</f>
        <v>0</v>
      </c>
      <c r="G9" s="210">
        <f ca="1">OFFSET(Stats!$G$1,G$2-1,$A9)</f>
        <v>0</v>
      </c>
      <c r="H9" s="210">
        <f ca="1">OFFSET(Stats!$G$1,H$2-1,$A9)</f>
        <v>0</v>
      </c>
      <c r="I9" s="210">
        <f ca="1">OFFSET(Stats!$G$1,I$2-1,$A9)</f>
        <v>0</v>
      </c>
      <c r="J9" s="210">
        <f ca="1">OFFSET(Stats!$G$1,J$2-1,$A9)</f>
        <v>0</v>
      </c>
      <c r="K9" s="210">
        <f ca="1">OFFSET(Stats!$G$1,K$2-1,$A9)</f>
        <v>0</v>
      </c>
      <c r="L9" s="210">
        <f ca="1">OFFSET(Stats!$G$1,L$2-1,$A9)</f>
        <v>0</v>
      </c>
      <c r="M9" s="210">
        <f ca="1">OFFSET(Stats!$G$1,M$2-1,$A9)</f>
        <v>0</v>
      </c>
      <c r="N9" s="210">
        <f ca="1">OFFSET(Stats!$G$1,N$2-1,$A9)</f>
        <v>0</v>
      </c>
      <c r="O9" s="210">
        <f ca="1">OFFSET(Stats!$G$1,O$2-1,$A9)</f>
        <v>0</v>
      </c>
      <c r="P9" s="210">
        <f ca="1">OFFSET(Stats!$G$1,P$2-1,$A9)</f>
        <v>0</v>
      </c>
      <c r="Q9" s="210">
        <f ca="1">OFFSET(Stats!$G$1,Q$2-1,$A9)</f>
        <v>0</v>
      </c>
      <c r="R9" s="210">
        <f ca="1">OFFSET(Stats!$G$1,R$2-1,$A9)</f>
        <v>0</v>
      </c>
      <c r="S9" s="210">
        <f ca="1">OFFSET(Stats!$G$1,S$2-1,$A9)</f>
        <v>0</v>
      </c>
      <c r="T9" s="210">
        <f ca="1">OFFSET(Stats!$G$1,T$2-1,$A9)</f>
        <v>0</v>
      </c>
      <c r="U9" s="210">
        <f ca="1">OFFSET(Stats!$G$1,U$2-1,$A9)</f>
        <v>0</v>
      </c>
      <c r="V9" s="210">
        <f ca="1">OFFSET(Stats!$G$1,V$2-1,$A9)</f>
        <v>0</v>
      </c>
      <c r="W9" s="210">
        <f ca="1">OFFSET(Stats!$G$1,W$2-1,$A9)</f>
        <v>0</v>
      </c>
      <c r="X9" s="210">
        <f ca="1">OFFSET(Stats!$G$1,X$2-1,$A9)</f>
        <v>0</v>
      </c>
      <c r="Y9" s="210">
        <f ca="1">OFFSET(Stats!$G$1,Y$2-1,$A9)</f>
        <v>0</v>
      </c>
      <c r="Z9" s="210">
        <f ca="1">OFFSET(Stats!$G$1,Z$2-1,$A9)</f>
        <v>0</v>
      </c>
      <c r="AA9" s="210">
        <f ca="1">OFFSET(Stats!$G$1,AA$2-1,$A9)</f>
        <v>0</v>
      </c>
      <c r="AB9" s="210">
        <f ca="1">OFFSET(Stats!$G$1,AB$2-1,$A9)</f>
        <v>0</v>
      </c>
      <c r="AC9" s="210">
        <f ca="1">OFFSET(Stats!$G$1,AC$2-1,$A9)</f>
        <v>0</v>
      </c>
    </row>
    <row r="10" spans="1:29" s="14" customFormat="1">
      <c r="A10" s="42">
        <v>6</v>
      </c>
      <c r="B10" s="40" t="str">
        <f>Sample!E7&amp;", "&amp;Sample!F7</f>
        <v xml:space="preserve">, </v>
      </c>
      <c r="C10" s="159">
        <f>Sample!B7</f>
        <v>0</v>
      </c>
      <c r="D10" s="210">
        <f ca="1">OFFSET(Stats!$G$1,D$2-1,$A10)</f>
        <v>0</v>
      </c>
      <c r="E10" s="210">
        <f ca="1">OFFSET(Stats!$G$1,E$2-1,$A10)</f>
        <v>0</v>
      </c>
      <c r="F10" s="210">
        <f ca="1">OFFSET(Stats!$G$1,F$2-1,$A10)</f>
        <v>0</v>
      </c>
      <c r="G10" s="210">
        <f ca="1">OFFSET(Stats!$G$1,G$2-1,$A10)</f>
        <v>0</v>
      </c>
      <c r="H10" s="210">
        <f ca="1">OFFSET(Stats!$G$1,H$2-1,$A10)</f>
        <v>0</v>
      </c>
      <c r="I10" s="210">
        <f ca="1">OFFSET(Stats!$G$1,I$2-1,$A10)</f>
        <v>0</v>
      </c>
      <c r="J10" s="210">
        <f ca="1">OFFSET(Stats!$G$1,J$2-1,$A10)</f>
        <v>0</v>
      </c>
      <c r="K10" s="210">
        <f ca="1">OFFSET(Stats!$G$1,K$2-1,$A10)</f>
        <v>0</v>
      </c>
      <c r="L10" s="210">
        <f ca="1">OFFSET(Stats!$G$1,L$2-1,$A10)</f>
        <v>0</v>
      </c>
      <c r="M10" s="210">
        <f ca="1">OFFSET(Stats!$G$1,M$2-1,$A10)</f>
        <v>0</v>
      </c>
      <c r="N10" s="210">
        <f ca="1">OFFSET(Stats!$G$1,N$2-1,$A10)</f>
        <v>0</v>
      </c>
      <c r="O10" s="210">
        <f ca="1">OFFSET(Stats!$G$1,O$2-1,$A10)</f>
        <v>0</v>
      </c>
      <c r="P10" s="210">
        <f ca="1">OFFSET(Stats!$G$1,P$2-1,$A10)</f>
        <v>0</v>
      </c>
      <c r="Q10" s="210">
        <f ca="1">OFFSET(Stats!$G$1,Q$2-1,$A10)</f>
        <v>0</v>
      </c>
      <c r="R10" s="210">
        <f ca="1">OFFSET(Stats!$G$1,R$2-1,$A10)</f>
        <v>0</v>
      </c>
      <c r="S10" s="210">
        <f ca="1">OFFSET(Stats!$G$1,S$2-1,$A10)</f>
        <v>0</v>
      </c>
      <c r="T10" s="210">
        <f ca="1">OFFSET(Stats!$G$1,T$2-1,$A10)</f>
        <v>0</v>
      </c>
      <c r="U10" s="210">
        <f ca="1">OFFSET(Stats!$G$1,U$2-1,$A10)</f>
        <v>0</v>
      </c>
      <c r="V10" s="210">
        <f ca="1">OFFSET(Stats!$G$1,V$2-1,$A10)</f>
        <v>0</v>
      </c>
      <c r="W10" s="210">
        <f ca="1">OFFSET(Stats!$G$1,W$2-1,$A10)</f>
        <v>0</v>
      </c>
      <c r="X10" s="210">
        <f ca="1">OFFSET(Stats!$G$1,X$2-1,$A10)</f>
        <v>0</v>
      </c>
      <c r="Y10" s="210">
        <f ca="1">OFFSET(Stats!$G$1,Y$2-1,$A10)</f>
        <v>0</v>
      </c>
      <c r="Z10" s="210">
        <f ca="1">OFFSET(Stats!$G$1,Z$2-1,$A10)</f>
        <v>0</v>
      </c>
      <c r="AA10" s="210">
        <f ca="1">OFFSET(Stats!$G$1,AA$2-1,$A10)</f>
        <v>0</v>
      </c>
      <c r="AB10" s="210">
        <f ca="1">OFFSET(Stats!$G$1,AB$2-1,$A10)</f>
        <v>0</v>
      </c>
      <c r="AC10" s="210">
        <f ca="1">OFFSET(Stats!$G$1,AC$2-1,$A10)</f>
        <v>0</v>
      </c>
    </row>
    <row r="11" spans="1:29" s="14" customFormat="1">
      <c r="A11" s="42">
        <v>7</v>
      </c>
      <c r="B11" s="40" t="str">
        <f>Sample!E8&amp;", "&amp;Sample!F8</f>
        <v xml:space="preserve">, </v>
      </c>
      <c r="C11" s="159">
        <f>Sample!B8</f>
        <v>0</v>
      </c>
      <c r="D11" s="210">
        <f ca="1">OFFSET(Stats!$G$1,D$2-1,$A11)</f>
        <v>0</v>
      </c>
      <c r="E11" s="210">
        <f ca="1">OFFSET(Stats!$G$1,E$2-1,$A11)</f>
        <v>0</v>
      </c>
      <c r="F11" s="210">
        <f ca="1">OFFSET(Stats!$G$1,F$2-1,$A11)</f>
        <v>0</v>
      </c>
      <c r="G11" s="210">
        <f ca="1">OFFSET(Stats!$G$1,G$2-1,$A11)</f>
        <v>0</v>
      </c>
      <c r="H11" s="210">
        <f ca="1">OFFSET(Stats!$G$1,H$2-1,$A11)</f>
        <v>0</v>
      </c>
      <c r="I11" s="210">
        <f ca="1">OFFSET(Stats!$G$1,I$2-1,$A11)</f>
        <v>0</v>
      </c>
      <c r="J11" s="210">
        <f ca="1">OFFSET(Stats!$G$1,J$2-1,$A11)</f>
        <v>0</v>
      </c>
      <c r="K11" s="210">
        <f ca="1">OFFSET(Stats!$G$1,K$2-1,$A11)</f>
        <v>0</v>
      </c>
      <c r="L11" s="210">
        <f ca="1">OFFSET(Stats!$G$1,L$2-1,$A11)</f>
        <v>0</v>
      </c>
      <c r="M11" s="210">
        <f ca="1">OFFSET(Stats!$G$1,M$2-1,$A11)</f>
        <v>0</v>
      </c>
      <c r="N11" s="210">
        <f ca="1">OFFSET(Stats!$G$1,N$2-1,$A11)</f>
        <v>0</v>
      </c>
      <c r="O11" s="210">
        <f ca="1">OFFSET(Stats!$G$1,O$2-1,$A11)</f>
        <v>0</v>
      </c>
      <c r="P11" s="210">
        <f ca="1">OFFSET(Stats!$G$1,P$2-1,$A11)</f>
        <v>0</v>
      </c>
      <c r="Q11" s="210">
        <f ca="1">OFFSET(Stats!$G$1,Q$2-1,$A11)</f>
        <v>0</v>
      </c>
      <c r="R11" s="210">
        <f ca="1">OFFSET(Stats!$G$1,R$2-1,$A11)</f>
        <v>0</v>
      </c>
      <c r="S11" s="210">
        <f ca="1">OFFSET(Stats!$G$1,S$2-1,$A11)</f>
        <v>0</v>
      </c>
      <c r="T11" s="210">
        <f ca="1">OFFSET(Stats!$G$1,T$2-1,$A11)</f>
        <v>0</v>
      </c>
      <c r="U11" s="210">
        <f ca="1">OFFSET(Stats!$G$1,U$2-1,$A11)</f>
        <v>0</v>
      </c>
      <c r="V11" s="210">
        <f ca="1">OFFSET(Stats!$G$1,V$2-1,$A11)</f>
        <v>0</v>
      </c>
      <c r="W11" s="210">
        <f ca="1">OFFSET(Stats!$G$1,W$2-1,$A11)</f>
        <v>0</v>
      </c>
      <c r="X11" s="210">
        <f ca="1">OFFSET(Stats!$G$1,X$2-1,$A11)</f>
        <v>0</v>
      </c>
      <c r="Y11" s="210">
        <f ca="1">OFFSET(Stats!$G$1,Y$2-1,$A11)</f>
        <v>0</v>
      </c>
      <c r="Z11" s="210">
        <f ca="1">OFFSET(Stats!$G$1,Z$2-1,$A11)</f>
        <v>0</v>
      </c>
      <c r="AA11" s="210">
        <f ca="1">OFFSET(Stats!$G$1,AA$2-1,$A11)</f>
        <v>0</v>
      </c>
      <c r="AB11" s="210">
        <f ca="1">OFFSET(Stats!$G$1,AB$2-1,$A11)</f>
        <v>0</v>
      </c>
      <c r="AC11" s="210">
        <f ca="1">OFFSET(Stats!$G$1,AC$2-1,$A11)</f>
        <v>0</v>
      </c>
    </row>
    <row r="12" spans="1:29" s="14" customFormat="1">
      <c r="A12" s="42">
        <v>8</v>
      </c>
      <c r="B12" s="40" t="str">
        <f>Sample!E9&amp;", "&amp;Sample!F9</f>
        <v xml:space="preserve">, </v>
      </c>
      <c r="C12" s="159">
        <f>Sample!B9</f>
        <v>0</v>
      </c>
      <c r="D12" s="210">
        <f ca="1">OFFSET(Stats!$G$1,D$2-1,$A12)</f>
        <v>0</v>
      </c>
      <c r="E12" s="210">
        <f ca="1">OFFSET(Stats!$G$1,E$2-1,$A12)</f>
        <v>0</v>
      </c>
      <c r="F12" s="210">
        <f ca="1">OFFSET(Stats!$G$1,F$2-1,$A12)</f>
        <v>0</v>
      </c>
      <c r="G12" s="210">
        <f ca="1">OFFSET(Stats!$G$1,G$2-1,$A12)</f>
        <v>0</v>
      </c>
      <c r="H12" s="210">
        <f ca="1">OFFSET(Stats!$G$1,H$2-1,$A12)</f>
        <v>0</v>
      </c>
      <c r="I12" s="210">
        <f ca="1">OFFSET(Stats!$G$1,I$2-1,$A12)</f>
        <v>0</v>
      </c>
      <c r="J12" s="210">
        <f ca="1">OFFSET(Stats!$G$1,J$2-1,$A12)</f>
        <v>0</v>
      </c>
      <c r="K12" s="210">
        <f ca="1">OFFSET(Stats!$G$1,K$2-1,$A12)</f>
        <v>0</v>
      </c>
      <c r="L12" s="210">
        <f ca="1">OFFSET(Stats!$G$1,L$2-1,$A12)</f>
        <v>0</v>
      </c>
      <c r="M12" s="210">
        <f ca="1">OFFSET(Stats!$G$1,M$2-1,$A12)</f>
        <v>0</v>
      </c>
      <c r="N12" s="210">
        <f ca="1">OFFSET(Stats!$G$1,N$2-1,$A12)</f>
        <v>0</v>
      </c>
      <c r="O12" s="210">
        <f ca="1">OFFSET(Stats!$G$1,O$2-1,$A12)</f>
        <v>0</v>
      </c>
      <c r="P12" s="210">
        <f ca="1">OFFSET(Stats!$G$1,P$2-1,$A12)</f>
        <v>0</v>
      </c>
      <c r="Q12" s="210">
        <f ca="1">OFFSET(Stats!$G$1,Q$2-1,$A12)</f>
        <v>0</v>
      </c>
      <c r="R12" s="210">
        <f ca="1">OFFSET(Stats!$G$1,R$2-1,$A12)</f>
        <v>0</v>
      </c>
      <c r="S12" s="210">
        <f ca="1">OFFSET(Stats!$G$1,S$2-1,$A12)</f>
        <v>0</v>
      </c>
      <c r="T12" s="210">
        <f ca="1">OFFSET(Stats!$G$1,T$2-1,$A12)</f>
        <v>0</v>
      </c>
      <c r="U12" s="210">
        <f ca="1">OFFSET(Stats!$G$1,U$2-1,$A12)</f>
        <v>0</v>
      </c>
      <c r="V12" s="210">
        <f ca="1">OFFSET(Stats!$G$1,V$2-1,$A12)</f>
        <v>0</v>
      </c>
      <c r="W12" s="210">
        <f ca="1">OFFSET(Stats!$G$1,W$2-1,$A12)</f>
        <v>0</v>
      </c>
      <c r="X12" s="210">
        <f ca="1">OFFSET(Stats!$G$1,X$2-1,$A12)</f>
        <v>0</v>
      </c>
      <c r="Y12" s="210">
        <f ca="1">OFFSET(Stats!$G$1,Y$2-1,$A12)</f>
        <v>0</v>
      </c>
      <c r="Z12" s="210">
        <f ca="1">OFFSET(Stats!$G$1,Z$2-1,$A12)</f>
        <v>0</v>
      </c>
      <c r="AA12" s="210">
        <f ca="1">OFFSET(Stats!$G$1,AA$2-1,$A12)</f>
        <v>0</v>
      </c>
      <c r="AB12" s="210">
        <f ca="1">OFFSET(Stats!$G$1,AB$2-1,$A12)</f>
        <v>0</v>
      </c>
      <c r="AC12" s="210">
        <f ca="1">OFFSET(Stats!$G$1,AC$2-1,$A12)</f>
        <v>0</v>
      </c>
    </row>
    <row r="13" spans="1:29" s="14" customFormat="1">
      <c r="A13" s="42">
        <v>9</v>
      </c>
      <c r="B13" s="40" t="str">
        <f>Sample!E10&amp;", "&amp;Sample!F10</f>
        <v xml:space="preserve">, </v>
      </c>
      <c r="C13" s="159">
        <f>Sample!B10</f>
        <v>0</v>
      </c>
      <c r="D13" s="210">
        <f ca="1">OFFSET(Stats!$G$1,D$2-1,$A13)</f>
        <v>0</v>
      </c>
      <c r="E13" s="210">
        <f ca="1">OFFSET(Stats!$G$1,E$2-1,$A13)</f>
        <v>0</v>
      </c>
      <c r="F13" s="210">
        <f ca="1">OFFSET(Stats!$G$1,F$2-1,$A13)</f>
        <v>0</v>
      </c>
      <c r="G13" s="210">
        <f ca="1">OFFSET(Stats!$G$1,G$2-1,$A13)</f>
        <v>0</v>
      </c>
      <c r="H13" s="210">
        <f ca="1">OFFSET(Stats!$G$1,H$2-1,$A13)</f>
        <v>0</v>
      </c>
      <c r="I13" s="210">
        <f ca="1">OFFSET(Stats!$G$1,I$2-1,$A13)</f>
        <v>0</v>
      </c>
      <c r="J13" s="210">
        <f ca="1">OFFSET(Stats!$G$1,J$2-1,$A13)</f>
        <v>0</v>
      </c>
      <c r="K13" s="210">
        <f ca="1">OFFSET(Stats!$G$1,K$2-1,$A13)</f>
        <v>0</v>
      </c>
      <c r="L13" s="210">
        <f ca="1">OFFSET(Stats!$G$1,L$2-1,$A13)</f>
        <v>0</v>
      </c>
      <c r="M13" s="210">
        <f ca="1">OFFSET(Stats!$G$1,M$2-1,$A13)</f>
        <v>0</v>
      </c>
      <c r="N13" s="210">
        <f ca="1">OFFSET(Stats!$G$1,N$2-1,$A13)</f>
        <v>0</v>
      </c>
      <c r="O13" s="210">
        <f ca="1">OFFSET(Stats!$G$1,O$2-1,$A13)</f>
        <v>0</v>
      </c>
      <c r="P13" s="210">
        <f ca="1">OFFSET(Stats!$G$1,P$2-1,$A13)</f>
        <v>0</v>
      </c>
      <c r="Q13" s="210">
        <f ca="1">OFFSET(Stats!$G$1,Q$2-1,$A13)</f>
        <v>0</v>
      </c>
      <c r="R13" s="210">
        <f ca="1">OFFSET(Stats!$G$1,R$2-1,$A13)</f>
        <v>0</v>
      </c>
      <c r="S13" s="210">
        <f ca="1">OFFSET(Stats!$G$1,S$2-1,$A13)</f>
        <v>0</v>
      </c>
      <c r="T13" s="210">
        <f ca="1">OFFSET(Stats!$G$1,T$2-1,$A13)</f>
        <v>0</v>
      </c>
      <c r="U13" s="210">
        <f ca="1">OFFSET(Stats!$G$1,U$2-1,$A13)</f>
        <v>0</v>
      </c>
      <c r="V13" s="210">
        <f ca="1">OFFSET(Stats!$G$1,V$2-1,$A13)</f>
        <v>0</v>
      </c>
      <c r="W13" s="210">
        <f ca="1">OFFSET(Stats!$G$1,W$2-1,$A13)</f>
        <v>0</v>
      </c>
      <c r="X13" s="210">
        <f ca="1">OFFSET(Stats!$G$1,X$2-1,$A13)</f>
        <v>0</v>
      </c>
      <c r="Y13" s="210">
        <f ca="1">OFFSET(Stats!$G$1,Y$2-1,$A13)</f>
        <v>0</v>
      </c>
      <c r="Z13" s="210">
        <f ca="1">OFFSET(Stats!$G$1,Z$2-1,$A13)</f>
        <v>0</v>
      </c>
      <c r="AA13" s="210">
        <f ca="1">OFFSET(Stats!$G$1,AA$2-1,$A13)</f>
        <v>0</v>
      </c>
      <c r="AB13" s="210">
        <f ca="1">OFFSET(Stats!$G$1,AB$2-1,$A13)</f>
        <v>0</v>
      </c>
      <c r="AC13" s="210">
        <f ca="1">OFFSET(Stats!$G$1,AC$2-1,$A13)</f>
        <v>0</v>
      </c>
    </row>
    <row r="14" spans="1:29" s="14" customFormat="1">
      <c r="A14" s="42">
        <v>10</v>
      </c>
      <c r="B14" s="40" t="str">
        <f>Sample!E11&amp;", "&amp;Sample!F11</f>
        <v xml:space="preserve">, </v>
      </c>
      <c r="C14" s="159">
        <f>Sample!B11</f>
        <v>0</v>
      </c>
      <c r="D14" s="210">
        <f ca="1">OFFSET(Stats!$G$1,D$2-1,$A14)</f>
        <v>0</v>
      </c>
      <c r="E14" s="210">
        <f ca="1">OFFSET(Stats!$G$1,E$2-1,$A14)</f>
        <v>0</v>
      </c>
      <c r="F14" s="210">
        <f ca="1">OFFSET(Stats!$G$1,F$2-1,$A14)</f>
        <v>0</v>
      </c>
      <c r="G14" s="210">
        <f ca="1">OFFSET(Stats!$G$1,G$2-1,$A14)</f>
        <v>0</v>
      </c>
      <c r="H14" s="210">
        <f ca="1">OFFSET(Stats!$G$1,H$2-1,$A14)</f>
        <v>0</v>
      </c>
      <c r="I14" s="210">
        <f ca="1">OFFSET(Stats!$G$1,I$2-1,$A14)</f>
        <v>0</v>
      </c>
      <c r="J14" s="210">
        <f ca="1">OFFSET(Stats!$G$1,J$2-1,$A14)</f>
        <v>0</v>
      </c>
      <c r="K14" s="210">
        <f ca="1">OFFSET(Stats!$G$1,K$2-1,$A14)</f>
        <v>0</v>
      </c>
      <c r="L14" s="210">
        <f ca="1">OFFSET(Stats!$G$1,L$2-1,$A14)</f>
        <v>0</v>
      </c>
      <c r="M14" s="210">
        <f ca="1">OFFSET(Stats!$G$1,M$2-1,$A14)</f>
        <v>0</v>
      </c>
      <c r="N14" s="210">
        <f ca="1">OFFSET(Stats!$G$1,N$2-1,$A14)</f>
        <v>0</v>
      </c>
      <c r="O14" s="210">
        <f ca="1">OFFSET(Stats!$G$1,O$2-1,$A14)</f>
        <v>0</v>
      </c>
      <c r="P14" s="210">
        <f ca="1">OFFSET(Stats!$G$1,P$2-1,$A14)</f>
        <v>0</v>
      </c>
      <c r="Q14" s="210">
        <f ca="1">OFFSET(Stats!$G$1,Q$2-1,$A14)</f>
        <v>0</v>
      </c>
      <c r="R14" s="210">
        <f ca="1">OFFSET(Stats!$G$1,R$2-1,$A14)</f>
        <v>0</v>
      </c>
      <c r="S14" s="210">
        <f ca="1">OFFSET(Stats!$G$1,S$2-1,$A14)</f>
        <v>0</v>
      </c>
      <c r="T14" s="210">
        <f ca="1">OFFSET(Stats!$G$1,T$2-1,$A14)</f>
        <v>0</v>
      </c>
      <c r="U14" s="210">
        <f ca="1">OFFSET(Stats!$G$1,U$2-1,$A14)</f>
        <v>0</v>
      </c>
      <c r="V14" s="210">
        <f ca="1">OFFSET(Stats!$G$1,V$2-1,$A14)</f>
        <v>0</v>
      </c>
      <c r="W14" s="210">
        <f ca="1">OFFSET(Stats!$G$1,W$2-1,$A14)</f>
        <v>0</v>
      </c>
      <c r="X14" s="210">
        <f ca="1">OFFSET(Stats!$G$1,X$2-1,$A14)</f>
        <v>0</v>
      </c>
      <c r="Y14" s="210">
        <f ca="1">OFFSET(Stats!$G$1,Y$2-1,$A14)</f>
        <v>0</v>
      </c>
      <c r="Z14" s="210">
        <f ca="1">OFFSET(Stats!$G$1,Z$2-1,$A14)</f>
        <v>0</v>
      </c>
      <c r="AA14" s="210">
        <f ca="1">OFFSET(Stats!$G$1,AA$2-1,$A14)</f>
        <v>0</v>
      </c>
      <c r="AB14" s="210">
        <f ca="1">OFFSET(Stats!$G$1,AB$2-1,$A14)</f>
        <v>0</v>
      </c>
      <c r="AC14" s="210">
        <f ca="1">OFFSET(Stats!$G$1,AC$2-1,$A14)</f>
        <v>0</v>
      </c>
    </row>
    <row r="15" spans="1:29" s="14" customFormat="1">
      <c r="A15" s="42">
        <v>11</v>
      </c>
      <c r="B15" s="40" t="str">
        <f>Sample!E12&amp;", "&amp;Sample!F12</f>
        <v xml:space="preserve">, </v>
      </c>
      <c r="C15" s="159">
        <f>Sample!B12</f>
        <v>0</v>
      </c>
      <c r="D15" s="210">
        <f ca="1">OFFSET(Stats!$G$1,D$2-1,$A15)</f>
        <v>0</v>
      </c>
      <c r="E15" s="210">
        <f ca="1">OFFSET(Stats!$G$1,E$2-1,$A15)</f>
        <v>0</v>
      </c>
      <c r="F15" s="210">
        <f ca="1">OFFSET(Stats!$G$1,F$2-1,$A15)</f>
        <v>0</v>
      </c>
      <c r="G15" s="210">
        <f ca="1">OFFSET(Stats!$G$1,G$2-1,$A15)</f>
        <v>0</v>
      </c>
      <c r="H15" s="210">
        <f ca="1">OFFSET(Stats!$G$1,H$2-1,$A15)</f>
        <v>0</v>
      </c>
      <c r="I15" s="210">
        <f ca="1">OFFSET(Stats!$G$1,I$2-1,$A15)</f>
        <v>0</v>
      </c>
      <c r="J15" s="210">
        <f ca="1">OFFSET(Stats!$G$1,J$2-1,$A15)</f>
        <v>0</v>
      </c>
      <c r="K15" s="210">
        <f ca="1">OFFSET(Stats!$G$1,K$2-1,$A15)</f>
        <v>0</v>
      </c>
      <c r="L15" s="210">
        <f ca="1">OFFSET(Stats!$G$1,L$2-1,$A15)</f>
        <v>0</v>
      </c>
      <c r="M15" s="210">
        <f ca="1">OFFSET(Stats!$G$1,M$2-1,$A15)</f>
        <v>0</v>
      </c>
      <c r="N15" s="210">
        <f ca="1">OFFSET(Stats!$G$1,N$2-1,$A15)</f>
        <v>0</v>
      </c>
      <c r="O15" s="210">
        <f ca="1">OFFSET(Stats!$G$1,O$2-1,$A15)</f>
        <v>0</v>
      </c>
      <c r="P15" s="210">
        <f ca="1">OFFSET(Stats!$G$1,P$2-1,$A15)</f>
        <v>0</v>
      </c>
      <c r="Q15" s="210">
        <f ca="1">OFFSET(Stats!$G$1,Q$2-1,$A15)</f>
        <v>0</v>
      </c>
      <c r="R15" s="210">
        <f ca="1">OFFSET(Stats!$G$1,R$2-1,$A15)</f>
        <v>0</v>
      </c>
      <c r="S15" s="210">
        <f ca="1">OFFSET(Stats!$G$1,S$2-1,$A15)</f>
        <v>0</v>
      </c>
      <c r="T15" s="210">
        <f ca="1">OFFSET(Stats!$G$1,T$2-1,$A15)</f>
        <v>0</v>
      </c>
      <c r="U15" s="210">
        <f ca="1">OFFSET(Stats!$G$1,U$2-1,$A15)</f>
        <v>0</v>
      </c>
      <c r="V15" s="210">
        <f ca="1">OFFSET(Stats!$G$1,V$2-1,$A15)</f>
        <v>0</v>
      </c>
      <c r="W15" s="210">
        <f ca="1">OFFSET(Stats!$G$1,W$2-1,$A15)</f>
        <v>0</v>
      </c>
      <c r="X15" s="210">
        <f ca="1">OFFSET(Stats!$G$1,X$2-1,$A15)</f>
        <v>0</v>
      </c>
      <c r="Y15" s="210">
        <f ca="1">OFFSET(Stats!$G$1,Y$2-1,$A15)</f>
        <v>0</v>
      </c>
      <c r="Z15" s="210">
        <f ca="1">OFFSET(Stats!$G$1,Z$2-1,$A15)</f>
        <v>0</v>
      </c>
      <c r="AA15" s="210">
        <f ca="1">OFFSET(Stats!$G$1,AA$2-1,$A15)</f>
        <v>0</v>
      </c>
      <c r="AB15" s="210">
        <f ca="1">OFFSET(Stats!$G$1,AB$2-1,$A15)</f>
        <v>0</v>
      </c>
      <c r="AC15" s="210">
        <f ca="1">OFFSET(Stats!$G$1,AC$2-1,$A15)</f>
        <v>0</v>
      </c>
    </row>
    <row r="16" spans="1:29" s="14" customFormat="1">
      <c r="A16" s="42">
        <v>12</v>
      </c>
      <c r="B16" s="40" t="str">
        <f>Sample!E13&amp;", "&amp;Sample!F13</f>
        <v xml:space="preserve">, </v>
      </c>
      <c r="C16" s="159">
        <f>Sample!B13</f>
        <v>0</v>
      </c>
      <c r="D16" s="210">
        <f ca="1">OFFSET(Stats!$G$1,D$2-1,$A16)</f>
        <v>0</v>
      </c>
      <c r="E16" s="210">
        <f ca="1">OFFSET(Stats!$G$1,E$2-1,$A16)</f>
        <v>0</v>
      </c>
      <c r="F16" s="210">
        <f ca="1">OFFSET(Stats!$G$1,F$2-1,$A16)</f>
        <v>0</v>
      </c>
      <c r="G16" s="210">
        <f ca="1">OFFSET(Stats!$G$1,G$2-1,$A16)</f>
        <v>0</v>
      </c>
      <c r="H16" s="210">
        <f ca="1">OFFSET(Stats!$G$1,H$2-1,$A16)</f>
        <v>0</v>
      </c>
      <c r="I16" s="210">
        <f ca="1">OFFSET(Stats!$G$1,I$2-1,$A16)</f>
        <v>0</v>
      </c>
      <c r="J16" s="210">
        <f ca="1">OFFSET(Stats!$G$1,J$2-1,$A16)</f>
        <v>0</v>
      </c>
      <c r="K16" s="210">
        <f ca="1">OFFSET(Stats!$G$1,K$2-1,$A16)</f>
        <v>0</v>
      </c>
      <c r="L16" s="210">
        <f ca="1">OFFSET(Stats!$G$1,L$2-1,$A16)</f>
        <v>0</v>
      </c>
      <c r="M16" s="210">
        <f ca="1">OFFSET(Stats!$G$1,M$2-1,$A16)</f>
        <v>0</v>
      </c>
      <c r="N16" s="210">
        <f ca="1">OFFSET(Stats!$G$1,N$2-1,$A16)</f>
        <v>0</v>
      </c>
      <c r="O16" s="210">
        <f ca="1">OFFSET(Stats!$G$1,O$2-1,$A16)</f>
        <v>0</v>
      </c>
      <c r="P16" s="210">
        <f ca="1">OFFSET(Stats!$G$1,P$2-1,$A16)</f>
        <v>0</v>
      </c>
      <c r="Q16" s="210">
        <f ca="1">OFFSET(Stats!$G$1,Q$2-1,$A16)</f>
        <v>0</v>
      </c>
      <c r="R16" s="210">
        <f ca="1">OFFSET(Stats!$G$1,R$2-1,$A16)</f>
        <v>0</v>
      </c>
      <c r="S16" s="210">
        <f ca="1">OFFSET(Stats!$G$1,S$2-1,$A16)</f>
        <v>0</v>
      </c>
      <c r="T16" s="210">
        <f ca="1">OFFSET(Stats!$G$1,T$2-1,$A16)</f>
        <v>0</v>
      </c>
      <c r="U16" s="210">
        <f ca="1">OFFSET(Stats!$G$1,U$2-1,$A16)</f>
        <v>0</v>
      </c>
      <c r="V16" s="210">
        <f ca="1">OFFSET(Stats!$G$1,V$2-1,$A16)</f>
        <v>0</v>
      </c>
      <c r="W16" s="210">
        <f ca="1">OFFSET(Stats!$G$1,W$2-1,$A16)</f>
        <v>0</v>
      </c>
      <c r="X16" s="210">
        <f ca="1">OFFSET(Stats!$G$1,X$2-1,$A16)</f>
        <v>0</v>
      </c>
      <c r="Y16" s="210">
        <f ca="1">OFFSET(Stats!$G$1,Y$2-1,$A16)</f>
        <v>0</v>
      </c>
      <c r="Z16" s="210">
        <f ca="1">OFFSET(Stats!$G$1,Z$2-1,$A16)</f>
        <v>0</v>
      </c>
      <c r="AA16" s="210">
        <f ca="1">OFFSET(Stats!$G$1,AA$2-1,$A16)</f>
        <v>0</v>
      </c>
      <c r="AB16" s="210">
        <f ca="1">OFFSET(Stats!$G$1,AB$2-1,$A16)</f>
        <v>0</v>
      </c>
      <c r="AC16" s="210">
        <f ca="1">OFFSET(Stats!$G$1,AC$2-1,$A16)</f>
        <v>0</v>
      </c>
    </row>
    <row r="17" spans="1:29" s="14" customFormat="1">
      <c r="A17" s="42">
        <v>13</v>
      </c>
      <c r="B17" s="40" t="str">
        <f>Sample!E14&amp;", "&amp;Sample!F14</f>
        <v xml:space="preserve">, </v>
      </c>
      <c r="C17" s="159">
        <f>Sample!B14</f>
        <v>0</v>
      </c>
      <c r="D17" s="210">
        <f ca="1">OFFSET(Stats!$G$1,D$2-1,$A17)</f>
        <v>0</v>
      </c>
      <c r="E17" s="210">
        <f ca="1">OFFSET(Stats!$G$1,E$2-1,$A17)</f>
        <v>0</v>
      </c>
      <c r="F17" s="210">
        <f ca="1">OFFSET(Stats!$G$1,F$2-1,$A17)</f>
        <v>0</v>
      </c>
      <c r="G17" s="210">
        <f ca="1">OFFSET(Stats!$G$1,G$2-1,$A17)</f>
        <v>0</v>
      </c>
      <c r="H17" s="210">
        <f ca="1">OFFSET(Stats!$G$1,H$2-1,$A17)</f>
        <v>0</v>
      </c>
      <c r="I17" s="210">
        <f ca="1">OFFSET(Stats!$G$1,I$2-1,$A17)</f>
        <v>0</v>
      </c>
      <c r="J17" s="210">
        <f ca="1">OFFSET(Stats!$G$1,J$2-1,$A17)</f>
        <v>0</v>
      </c>
      <c r="K17" s="210">
        <f ca="1">OFFSET(Stats!$G$1,K$2-1,$A17)</f>
        <v>0</v>
      </c>
      <c r="L17" s="210">
        <f ca="1">OFFSET(Stats!$G$1,L$2-1,$A17)</f>
        <v>0</v>
      </c>
      <c r="M17" s="210">
        <f ca="1">OFFSET(Stats!$G$1,M$2-1,$A17)</f>
        <v>0</v>
      </c>
      <c r="N17" s="210">
        <f ca="1">OFFSET(Stats!$G$1,N$2-1,$A17)</f>
        <v>0</v>
      </c>
      <c r="O17" s="210">
        <f ca="1">OFFSET(Stats!$G$1,O$2-1,$A17)</f>
        <v>0</v>
      </c>
      <c r="P17" s="210">
        <f ca="1">OFFSET(Stats!$G$1,P$2-1,$A17)</f>
        <v>0</v>
      </c>
      <c r="Q17" s="210">
        <f ca="1">OFFSET(Stats!$G$1,Q$2-1,$A17)</f>
        <v>0</v>
      </c>
      <c r="R17" s="210">
        <f ca="1">OFFSET(Stats!$G$1,R$2-1,$A17)</f>
        <v>0</v>
      </c>
      <c r="S17" s="210">
        <f ca="1">OFFSET(Stats!$G$1,S$2-1,$A17)</f>
        <v>0</v>
      </c>
      <c r="T17" s="210">
        <f ca="1">OFFSET(Stats!$G$1,T$2-1,$A17)</f>
        <v>0</v>
      </c>
      <c r="U17" s="210">
        <f ca="1">OFFSET(Stats!$G$1,U$2-1,$A17)</f>
        <v>0</v>
      </c>
      <c r="V17" s="210">
        <f ca="1">OFFSET(Stats!$G$1,V$2-1,$A17)</f>
        <v>0</v>
      </c>
      <c r="W17" s="210">
        <f ca="1">OFFSET(Stats!$G$1,W$2-1,$A17)</f>
        <v>0</v>
      </c>
      <c r="X17" s="210">
        <f ca="1">OFFSET(Stats!$G$1,X$2-1,$A17)</f>
        <v>0</v>
      </c>
      <c r="Y17" s="210">
        <f ca="1">OFFSET(Stats!$G$1,Y$2-1,$A17)</f>
        <v>0</v>
      </c>
      <c r="Z17" s="210">
        <f ca="1">OFFSET(Stats!$G$1,Z$2-1,$A17)</f>
        <v>0</v>
      </c>
      <c r="AA17" s="210">
        <f ca="1">OFFSET(Stats!$G$1,AA$2-1,$A17)</f>
        <v>0</v>
      </c>
      <c r="AB17" s="210">
        <f ca="1">OFFSET(Stats!$G$1,AB$2-1,$A17)</f>
        <v>0</v>
      </c>
      <c r="AC17" s="210">
        <f ca="1">OFFSET(Stats!$G$1,AC$2-1,$A17)</f>
        <v>0</v>
      </c>
    </row>
    <row r="18" spans="1:29" s="14" customFormat="1">
      <c r="A18" s="42">
        <v>14</v>
      </c>
      <c r="B18" s="40" t="str">
        <f>Sample!E15&amp;", "&amp;Sample!F15</f>
        <v xml:space="preserve">, </v>
      </c>
      <c r="C18" s="159">
        <f>Sample!B15</f>
        <v>0</v>
      </c>
      <c r="D18" s="210">
        <f ca="1">OFFSET(Stats!$G$1,D$2-1,$A18)</f>
        <v>0</v>
      </c>
      <c r="E18" s="210">
        <f ca="1">OFFSET(Stats!$G$1,E$2-1,$A18)</f>
        <v>0</v>
      </c>
      <c r="F18" s="210">
        <f ca="1">OFFSET(Stats!$G$1,F$2-1,$A18)</f>
        <v>0</v>
      </c>
      <c r="G18" s="210">
        <f ca="1">OFFSET(Stats!$G$1,G$2-1,$A18)</f>
        <v>0</v>
      </c>
      <c r="H18" s="210">
        <f ca="1">OFFSET(Stats!$G$1,H$2-1,$A18)</f>
        <v>0</v>
      </c>
      <c r="I18" s="210">
        <f ca="1">OFFSET(Stats!$G$1,I$2-1,$A18)</f>
        <v>0</v>
      </c>
      <c r="J18" s="210">
        <f ca="1">OFFSET(Stats!$G$1,J$2-1,$A18)</f>
        <v>0</v>
      </c>
      <c r="K18" s="210">
        <f ca="1">OFFSET(Stats!$G$1,K$2-1,$A18)</f>
        <v>0</v>
      </c>
      <c r="L18" s="210">
        <f ca="1">OFFSET(Stats!$G$1,L$2-1,$A18)</f>
        <v>0</v>
      </c>
      <c r="M18" s="210">
        <f ca="1">OFFSET(Stats!$G$1,M$2-1,$A18)</f>
        <v>0</v>
      </c>
      <c r="N18" s="210">
        <f ca="1">OFFSET(Stats!$G$1,N$2-1,$A18)</f>
        <v>0</v>
      </c>
      <c r="O18" s="210">
        <f ca="1">OFFSET(Stats!$G$1,O$2-1,$A18)</f>
        <v>0</v>
      </c>
      <c r="P18" s="210">
        <f ca="1">OFFSET(Stats!$G$1,P$2-1,$A18)</f>
        <v>0</v>
      </c>
      <c r="Q18" s="210">
        <f ca="1">OFFSET(Stats!$G$1,Q$2-1,$A18)</f>
        <v>0</v>
      </c>
      <c r="R18" s="210">
        <f ca="1">OFFSET(Stats!$G$1,R$2-1,$A18)</f>
        <v>0</v>
      </c>
      <c r="S18" s="210">
        <f ca="1">OFFSET(Stats!$G$1,S$2-1,$A18)</f>
        <v>0</v>
      </c>
      <c r="T18" s="210">
        <f ca="1">OFFSET(Stats!$G$1,T$2-1,$A18)</f>
        <v>0</v>
      </c>
      <c r="U18" s="210">
        <f ca="1">OFFSET(Stats!$G$1,U$2-1,$A18)</f>
        <v>0</v>
      </c>
      <c r="V18" s="210">
        <f ca="1">OFFSET(Stats!$G$1,V$2-1,$A18)</f>
        <v>0</v>
      </c>
      <c r="W18" s="210">
        <f ca="1">OFFSET(Stats!$G$1,W$2-1,$A18)</f>
        <v>0</v>
      </c>
      <c r="X18" s="210">
        <f ca="1">OFFSET(Stats!$G$1,X$2-1,$A18)</f>
        <v>0</v>
      </c>
      <c r="Y18" s="210">
        <f ca="1">OFFSET(Stats!$G$1,Y$2-1,$A18)</f>
        <v>0</v>
      </c>
      <c r="Z18" s="210">
        <f ca="1">OFFSET(Stats!$G$1,Z$2-1,$A18)</f>
        <v>0</v>
      </c>
      <c r="AA18" s="210">
        <f ca="1">OFFSET(Stats!$G$1,AA$2-1,$A18)</f>
        <v>0</v>
      </c>
      <c r="AB18" s="210">
        <f ca="1">OFFSET(Stats!$G$1,AB$2-1,$A18)</f>
        <v>0</v>
      </c>
      <c r="AC18" s="210">
        <f ca="1">OFFSET(Stats!$G$1,AC$2-1,$A18)</f>
        <v>0</v>
      </c>
    </row>
    <row r="19" spans="1:29" s="14" customFormat="1">
      <c r="A19" s="42">
        <v>15</v>
      </c>
      <c r="B19" s="40" t="str">
        <f>Sample!E16&amp;", "&amp;Sample!F16</f>
        <v xml:space="preserve">, </v>
      </c>
      <c r="C19" s="159">
        <f>Sample!B16</f>
        <v>0</v>
      </c>
      <c r="D19" s="210">
        <f ca="1">OFFSET(Stats!$G$1,D$2-1,$A19)</f>
        <v>0</v>
      </c>
      <c r="E19" s="210">
        <f ca="1">OFFSET(Stats!$G$1,E$2-1,$A19)</f>
        <v>0</v>
      </c>
      <c r="F19" s="210">
        <f ca="1">OFFSET(Stats!$G$1,F$2-1,$A19)</f>
        <v>0</v>
      </c>
      <c r="G19" s="210">
        <f ca="1">OFFSET(Stats!$G$1,G$2-1,$A19)</f>
        <v>0</v>
      </c>
      <c r="H19" s="210">
        <f ca="1">OFFSET(Stats!$G$1,H$2-1,$A19)</f>
        <v>0</v>
      </c>
      <c r="I19" s="210">
        <f ca="1">OFFSET(Stats!$G$1,I$2-1,$A19)</f>
        <v>0</v>
      </c>
      <c r="J19" s="210">
        <f ca="1">OFFSET(Stats!$G$1,J$2-1,$A19)</f>
        <v>0</v>
      </c>
      <c r="K19" s="210">
        <f ca="1">OFFSET(Stats!$G$1,K$2-1,$A19)</f>
        <v>0</v>
      </c>
      <c r="L19" s="210">
        <f ca="1">OFFSET(Stats!$G$1,L$2-1,$A19)</f>
        <v>0</v>
      </c>
      <c r="M19" s="210">
        <f ca="1">OFFSET(Stats!$G$1,M$2-1,$A19)</f>
        <v>0</v>
      </c>
      <c r="N19" s="210">
        <f ca="1">OFFSET(Stats!$G$1,N$2-1,$A19)</f>
        <v>0</v>
      </c>
      <c r="O19" s="210">
        <f ca="1">OFFSET(Stats!$G$1,O$2-1,$A19)</f>
        <v>0</v>
      </c>
      <c r="P19" s="210">
        <f ca="1">OFFSET(Stats!$G$1,P$2-1,$A19)</f>
        <v>0</v>
      </c>
      <c r="Q19" s="210">
        <f ca="1">OFFSET(Stats!$G$1,Q$2-1,$A19)</f>
        <v>0</v>
      </c>
      <c r="R19" s="210">
        <f ca="1">OFFSET(Stats!$G$1,R$2-1,$A19)</f>
        <v>0</v>
      </c>
      <c r="S19" s="210">
        <f ca="1">OFFSET(Stats!$G$1,S$2-1,$A19)</f>
        <v>0</v>
      </c>
      <c r="T19" s="210">
        <f ca="1">OFFSET(Stats!$G$1,T$2-1,$A19)</f>
        <v>0</v>
      </c>
      <c r="U19" s="210">
        <f ca="1">OFFSET(Stats!$G$1,U$2-1,$A19)</f>
        <v>0</v>
      </c>
      <c r="V19" s="210">
        <f ca="1">OFFSET(Stats!$G$1,V$2-1,$A19)</f>
        <v>0</v>
      </c>
      <c r="W19" s="210">
        <f ca="1">OFFSET(Stats!$G$1,W$2-1,$A19)</f>
        <v>0</v>
      </c>
      <c r="X19" s="210">
        <f ca="1">OFFSET(Stats!$G$1,X$2-1,$A19)</f>
        <v>0</v>
      </c>
      <c r="Y19" s="210">
        <f ca="1">OFFSET(Stats!$G$1,Y$2-1,$A19)</f>
        <v>0</v>
      </c>
      <c r="Z19" s="210">
        <f ca="1">OFFSET(Stats!$G$1,Z$2-1,$A19)</f>
        <v>0</v>
      </c>
      <c r="AA19" s="210">
        <f ca="1">OFFSET(Stats!$G$1,AA$2-1,$A19)</f>
        <v>0</v>
      </c>
      <c r="AB19" s="210">
        <f ca="1">OFFSET(Stats!$G$1,AB$2-1,$A19)</f>
        <v>0</v>
      </c>
      <c r="AC19" s="210">
        <f ca="1">OFFSET(Stats!$G$1,AC$2-1,$A19)</f>
        <v>0</v>
      </c>
    </row>
    <row r="20" spans="1:29" s="14" customFormat="1">
      <c r="A20" s="42">
        <v>16</v>
      </c>
      <c r="B20" s="40" t="str">
        <f>Sample!E17&amp;", "&amp;Sample!F17</f>
        <v xml:space="preserve">, </v>
      </c>
      <c r="C20" s="159">
        <f>Sample!B17</f>
        <v>0</v>
      </c>
      <c r="D20" s="210">
        <f ca="1">OFFSET(Stats!$G$1,D$2-1,$A20)</f>
        <v>0</v>
      </c>
      <c r="E20" s="210">
        <f ca="1">OFFSET(Stats!$G$1,E$2-1,$A20)</f>
        <v>0</v>
      </c>
      <c r="F20" s="210">
        <f ca="1">OFFSET(Stats!$G$1,F$2-1,$A20)</f>
        <v>0</v>
      </c>
      <c r="G20" s="210">
        <f ca="1">OFFSET(Stats!$G$1,G$2-1,$A20)</f>
        <v>0</v>
      </c>
      <c r="H20" s="210">
        <f ca="1">OFFSET(Stats!$G$1,H$2-1,$A20)</f>
        <v>0</v>
      </c>
      <c r="I20" s="210">
        <f ca="1">OFFSET(Stats!$G$1,I$2-1,$A20)</f>
        <v>0</v>
      </c>
      <c r="J20" s="210">
        <f ca="1">OFFSET(Stats!$G$1,J$2-1,$A20)</f>
        <v>0</v>
      </c>
      <c r="K20" s="210">
        <f ca="1">OFFSET(Stats!$G$1,K$2-1,$A20)</f>
        <v>0</v>
      </c>
      <c r="L20" s="210">
        <f ca="1">OFFSET(Stats!$G$1,L$2-1,$A20)</f>
        <v>0</v>
      </c>
      <c r="M20" s="210">
        <f ca="1">OFFSET(Stats!$G$1,M$2-1,$A20)</f>
        <v>0</v>
      </c>
      <c r="N20" s="210">
        <f ca="1">OFFSET(Stats!$G$1,N$2-1,$A20)</f>
        <v>0</v>
      </c>
      <c r="O20" s="210">
        <f ca="1">OFFSET(Stats!$G$1,O$2-1,$A20)</f>
        <v>0</v>
      </c>
      <c r="P20" s="210">
        <f ca="1">OFFSET(Stats!$G$1,P$2-1,$A20)</f>
        <v>0</v>
      </c>
      <c r="Q20" s="210">
        <f ca="1">OFFSET(Stats!$G$1,Q$2-1,$A20)</f>
        <v>0</v>
      </c>
      <c r="R20" s="210">
        <f ca="1">OFFSET(Stats!$G$1,R$2-1,$A20)</f>
        <v>0</v>
      </c>
      <c r="S20" s="210">
        <f ca="1">OFFSET(Stats!$G$1,S$2-1,$A20)</f>
        <v>0</v>
      </c>
      <c r="T20" s="210">
        <f ca="1">OFFSET(Stats!$G$1,T$2-1,$A20)</f>
        <v>0</v>
      </c>
      <c r="U20" s="210">
        <f ca="1">OFFSET(Stats!$G$1,U$2-1,$A20)</f>
        <v>0</v>
      </c>
      <c r="V20" s="210">
        <f ca="1">OFFSET(Stats!$G$1,V$2-1,$A20)</f>
        <v>0</v>
      </c>
      <c r="W20" s="210">
        <f ca="1">OFFSET(Stats!$G$1,W$2-1,$A20)</f>
        <v>0</v>
      </c>
      <c r="X20" s="210">
        <f ca="1">OFFSET(Stats!$G$1,X$2-1,$A20)</f>
        <v>0</v>
      </c>
      <c r="Y20" s="210">
        <f ca="1">OFFSET(Stats!$G$1,Y$2-1,$A20)</f>
        <v>0</v>
      </c>
      <c r="Z20" s="210">
        <f ca="1">OFFSET(Stats!$G$1,Z$2-1,$A20)</f>
        <v>0</v>
      </c>
      <c r="AA20" s="210">
        <f ca="1">OFFSET(Stats!$G$1,AA$2-1,$A20)</f>
        <v>0</v>
      </c>
      <c r="AB20" s="210">
        <f ca="1">OFFSET(Stats!$G$1,AB$2-1,$A20)</f>
        <v>0</v>
      </c>
      <c r="AC20" s="210">
        <f ca="1">OFFSET(Stats!$G$1,AC$2-1,$A20)</f>
        <v>0</v>
      </c>
    </row>
    <row r="21" spans="1:29" s="14" customFormat="1">
      <c r="A21" s="42">
        <v>17</v>
      </c>
      <c r="B21" s="40" t="str">
        <f>Sample!E18&amp;", "&amp;Sample!F18</f>
        <v xml:space="preserve">, </v>
      </c>
      <c r="C21" s="159">
        <f>Sample!B18</f>
        <v>0</v>
      </c>
      <c r="D21" s="210">
        <f ca="1">OFFSET(Stats!$G$1,D$2-1,$A21)</f>
        <v>0</v>
      </c>
      <c r="E21" s="210">
        <f ca="1">OFFSET(Stats!$G$1,E$2-1,$A21)</f>
        <v>0</v>
      </c>
      <c r="F21" s="210">
        <f ca="1">OFFSET(Stats!$G$1,F$2-1,$A21)</f>
        <v>0</v>
      </c>
      <c r="G21" s="210">
        <f ca="1">OFFSET(Stats!$G$1,G$2-1,$A21)</f>
        <v>0</v>
      </c>
      <c r="H21" s="210">
        <f ca="1">OFFSET(Stats!$G$1,H$2-1,$A21)</f>
        <v>0</v>
      </c>
      <c r="I21" s="210">
        <f ca="1">OFFSET(Stats!$G$1,I$2-1,$A21)</f>
        <v>0</v>
      </c>
      <c r="J21" s="210">
        <f ca="1">OFFSET(Stats!$G$1,J$2-1,$A21)</f>
        <v>0</v>
      </c>
      <c r="K21" s="210">
        <f ca="1">OFFSET(Stats!$G$1,K$2-1,$A21)</f>
        <v>0</v>
      </c>
      <c r="L21" s="210">
        <f ca="1">OFFSET(Stats!$G$1,L$2-1,$A21)</f>
        <v>0</v>
      </c>
      <c r="M21" s="210">
        <f ca="1">OFFSET(Stats!$G$1,M$2-1,$A21)</f>
        <v>0</v>
      </c>
      <c r="N21" s="210">
        <f ca="1">OFFSET(Stats!$G$1,N$2-1,$A21)</f>
        <v>0</v>
      </c>
      <c r="O21" s="210">
        <f ca="1">OFFSET(Stats!$G$1,O$2-1,$A21)</f>
        <v>0</v>
      </c>
      <c r="P21" s="210">
        <f ca="1">OFFSET(Stats!$G$1,P$2-1,$A21)</f>
        <v>0</v>
      </c>
      <c r="Q21" s="210">
        <f ca="1">OFFSET(Stats!$G$1,Q$2-1,$A21)</f>
        <v>0</v>
      </c>
      <c r="R21" s="210">
        <f ca="1">OFFSET(Stats!$G$1,R$2-1,$A21)</f>
        <v>0</v>
      </c>
      <c r="S21" s="210">
        <f ca="1">OFFSET(Stats!$G$1,S$2-1,$A21)</f>
        <v>0</v>
      </c>
      <c r="T21" s="210">
        <f ca="1">OFFSET(Stats!$G$1,T$2-1,$A21)</f>
        <v>0</v>
      </c>
      <c r="U21" s="210">
        <f ca="1">OFFSET(Stats!$G$1,U$2-1,$A21)</f>
        <v>0</v>
      </c>
      <c r="V21" s="210">
        <f ca="1">OFFSET(Stats!$G$1,V$2-1,$A21)</f>
        <v>0</v>
      </c>
      <c r="W21" s="210">
        <f ca="1">OFFSET(Stats!$G$1,W$2-1,$A21)</f>
        <v>0</v>
      </c>
      <c r="X21" s="210">
        <f ca="1">OFFSET(Stats!$G$1,X$2-1,$A21)</f>
        <v>0</v>
      </c>
      <c r="Y21" s="210">
        <f ca="1">OFFSET(Stats!$G$1,Y$2-1,$A21)</f>
        <v>0</v>
      </c>
      <c r="Z21" s="210">
        <f ca="1">OFFSET(Stats!$G$1,Z$2-1,$A21)</f>
        <v>0</v>
      </c>
      <c r="AA21" s="210">
        <f ca="1">OFFSET(Stats!$G$1,AA$2-1,$A21)</f>
        <v>0</v>
      </c>
      <c r="AB21" s="210">
        <f ca="1">OFFSET(Stats!$G$1,AB$2-1,$A21)</f>
        <v>0</v>
      </c>
      <c r="AC21" s="210">
        <f ca="1">OFFSET(Stats!$G$1,AC$2-1,$A21)</f>
        <v>0</v>
      </c>
    </row>
    <row r="22" spans="1:29" s="14" customFormat="1">
      <c r="A22" s="42">
        <v>18</v>
      </c>
      <c r="B22" s="40" t="str">
        <f>Sample!E19&amp;", "&amp;Sample!F19</f>
        <v xml:space="preserve">, </v>
      </c>
      <c r="C22" s="159">
        <f>Sample!B19</f>
        <v>0</v>
      </c>
      <c r="D22" s="210">
        <f ca="1">OFFSET(Stats!$G$1,D$2-1,$A22)</f>
        <v>0</v>
      </c>
      <c r="E22" s="210">
        <f ca="1">OFFSET(Stats!$G$1,E$2-1,$A22)</f>
        <v>0</v>
      </c>
      <c r="F22" s="210">
        <f ca="1">OFFSET(Stats!$G$1,F$2-1,$A22)</f>
        <v>0</v>
      </c>
      <c r="G22" s="210">
        <f ca="1">OFFSET(Stats!$G$1,G$2-1,$A22)</f>
        <v>0</v>
      </c>
      <c r="H22" s="210">
        <f ca="1">OFFSET(Stats!$G$1,H$2-1,$A22)</f>
        <v>0</v>
      </c>
      <c r="I22" s="210">
        <f ca="1">OFFSET(Stats!$G$1,I$2-1,$A22)</f>
        <v>0</v>
      </c>
      <c r="J22" s="210">
        <f ca="1">OFFSET(Stats!$G$1,J$2-1,$A22)</f>
        <v>0</v>
      </c>
      <c r="K22" s="210">
        <f ca="1">OFFSET(Stats!$G$1,K$2-1,$A22)</f>
        <v>0</v>
      </c>
      <c r="L22" s="210">
        <f ca="1">OFFSET(Stats!$G$1,L$2-1,$A22)</f>
        <v>0</v>
      </c>
      <c r="M22" s="210">
        <f ca="1">OFFSET(Stats!$G$1,M$2-1,$A22)</f>
        <v>0</v>
      </c>
      <c r="N22" s="210">
        <f ca="1">OFFSET(Stats!$G$1,N$2-1,$A22)</f>
        <v>0</v>
      </c>
      <c r="O22" s="210">
        <f ca="1">OFFSET(Stats!$G$1,O$2-1,$A22)</f>
        <v>0</v>
      </c>
      <c r="P22" s="210">
        <f ca="1">OFFSET(Stats!$G$1,P$2-1,$A22)</f>
        <v>0</v>
      </c>
      <c r="Q22" s="210">
        <f ca="1">OFFSET(Stats!$G$1,Q$2-1,$A22)</f>
        <v>0</v>
      </c>
      <c r="R22" s="210">
        <f ca="1">OFFSET(Stats!$G$1,R$2-1,$A22)</f>
        <v>0</v>
      </c>
      <c r="S22" s="210">
        <f ca="1">OFFSET(Stats!$G$1,S$2-1,$A22)</f>
        <v>0</v>
      </c>
      <c r="T22" s="210">
        <f ca="1">OFFSET(Stats!$G$1,T$2-1,$A22)</f>
        <v>0</v>
      </c>
      <c r="U22" s="210">
        <f ca="1">OFFSET(Stats!$G$1,U$2-1,$A22)</f>
        <v>0</v>
      </c>
      <c r="V22" s="210">
        <f ca="1">OFFSET(Stats!$G$1,V$2-1,$A22)</f>
        <v>0</v>
      </c>
      <c r="W22" s="210">
        <f ca="1">OFFSET(Stats!$G$1,W$2-1,$A22)</f>
        <v>0</v>
      </c>
      <c r="X22" s="210">
        <f ca="1">OFFSET(Stats!$G$1,X$2-1,$A22)</f>
        <v>0</v>
      </c>
      <c r="Y22" s="210">
        <f ca="1">OFFSET(Stats!$G$1,Y$2-1,$A22)</f>
        <v>0</v>
      </c>
      <c r="Z22" s="210">
        <f ca="1">OFFSET(Stats!$G$1,Z$2-1,$A22)</f>
        <v>0</v>
      </c>
      <c r="AA22" s="210">
        <f ca="1">OFFSET(Stats!$G$1,AA$2-1,$A22)</f>
        <v>0</v>
      </c>
      <c r="AB22" s="210">
        <f ca="1">OFFSET(Stats!$G$1,AB$2-1,$A22)</f>
        <v>0</v>
      </c>
      <c r="AC22" s="210">
        <f ca="1">OFFSET(Stats!$G$1,AC$2-1,$A22)</f>
        <v>0</v>
      </c>
    </row>
    <row r="23" spans="1:29" s="14" customFormat="1">
      <c r="A23" s="42">
        <v>19</v>
      </c>
      <c r="B23" s="40" t="str">
        <f>Sample!E20&amp;", "&amp;Sample!F20</f>
        <v xml:space="preserve">, </v>
      </c>
      <c r="C23" s="159">
        <f>Sample!B20</f>
        <v>0</v>
      </c>
      <c r="D23" s="210">
        <f ca="1">OFFSET(Stats!$G$1,D$2-1,$A23)</f>
        <v>0</v>
      </c>
      <c r="E23" s="210">
        <f ca="1">OFFSET(Stats!$G$1,E$2-1,$A23)</f>
        <v>0</v>
      </c>
      <c r="F23" s="210">
        <f ca="1">OFFSET(Stats!$G$1,F$2-1,$A23)</f>
        <v>0</v>
      </c>
      <c r="G23" s="210">
        <f ca="1">OFFSET(Stats!$G$1,G$2-1,$A23)</f>
        <v>0</v>
      </c>
      <c r="H23" s="210">
        <f ca="1">OFFSET(Stats!$G$1,H$2-1,$A23)</f>
        <v>0</v>
      </c>
      <c r="I23" s="210">
        <f ca="1">OFFSET(Stats!$G$1,I$2-1,$A23)</f>
        <v>0</v>
      </c>
      <c r="J23" s="210">
        <f ca="1">OFFSET(Stats!$G$1,J$2-1,$A23)</f>
        <v>0</v>
      </c>
      <c r="K23" s="210">
        <f ca="1">OFFSET(Stats!$G$1,K$2-1,$A23)</f>
        <v>0</v>
      </c>
      <c r="L23" s="210">
        <f ca="1">OFFSET(Stats!$G$1,L$2-1,$A23)</f>
        <v>0</v>
      </c>
      <c r="M23" s="210">
        <f ca="1">OFFSET(Stats!$G$1,M$2-1,$A23)</f>
        <v>0</v>
      </c>
      <c r="N23" s="210">
        <f ca="1">OFFSET(Stats!$G$1,N$2-1,$A23)</f>
        <v>0</v>
      </c>
      <c r="O23" s="210">
        <f ca="1">OFFSET(Stats!$G$1,O$2-1,$A23)</f>
        <v>0</v>
      </c>
      <c r="P23" s="210">
        <f ca="1">OFFSET(Stats!$G$1,P$2-1,$A23)</f>
        <v>0</v>
      </c>
      <c r="Q23" s="210">
        <f ca="1">OFFSET(Stats!$G$1,Q$2-1,$A23)</f>
        <v>0</v>
      </c>
      <c r="R23" s="210">
        <f ca="1">OFFSET(Stats!$G$1,R$2-1,$A23)</f>
        <v>0</v>
      </c>
      <c r="S23" s="210">
        <f ca="1">OFFSET(Stats!$G$1,S$2-1,$A23)</f>
        <v>0</v>
      </c>
      <c r="T23" s="210">
        <f ca="1">OFFSET(Stats!$G$1,T$2-1,$A23)</f>
        <v>0</v>
      </c>
      <c r="U23" s="210">
        <f ca="1">OFFSET(Stats!$G$1,U$2-1,$A23)</f>
        <v>0</v>
      </c>
      <c r="V23" s="210">
        <f ca="1">OFFSET(Stats!$G$1,V$2-1,$A23)</f>
        <v>0</v>
      </c>
      <c r="W23" s="210">
        <f ca="1">OFFSET(Stats!$G$1,W$2-1,$A23)</f>
        <v>0</v>
      </c>
      <c r="X23" s="210">
        <f ca="1">OFFSET(Stats!$G$1,X$2-1,$A23)</f>
        <v>0</v>
      </c>
      <c r="Y23" s="210">
        <f ca="1">OFFSET(Stats!$G$1,Y$2-1,$A23)</f>
        <v>0</v>
      </c>
      <c r="Z23" s="210">
        <f ca="1">OFFSET(Stats!$G$1,Z$2-1,$A23)</f>
        <v>0</v>
      </c>
      <c r="AA23" s="210">
        <f ca="1">OFFSET(Stats!$G$1,AA$2-1,$A23)</f>
        <v>0</v>
      </c>
      <c r="AB23" s="210">
        <f ca="1">OFFSET(Stats!$G$1,AB$2-1,$A23)</f>
        <v>0</v>
      </c>
      <c r="AC23" s="210">
        <f ca="1">OFFSET(Stats!$G$1,AC$2-1,$A23)</f>
        <v>0</v>
      </c>
    </row>
    <row r="24" spans="1:29" s="14" customFormat="1">
      <c r="A24" s="42">
        <v>20</v>
      </c>
      <c r="B24" s="40" t="str">
        <f>Sample!E21&amp;", "&amp;Sample!F21</f>
        <v xml:space="preserve">, </v>
      </c>
      <c r="C24" s="159">
        <f>Sample!B21</f>
        <v>0</v>
      </c>
      <c r="D24" s="210">
        <f ca="1">OFFSET(Stats!$G$1,D$2-1,$A24)</f>
        <v>0</v>
      </c>
      <c r="E24" s="210">
        <f ca="1">OFFSET(Stats!$G$1,E$2-1,$A24)</f>
        <v>0</v>
      </c>
      <c r="F24" s="210">
        <f ca="1">OFFSET(Stats!$G$1,F$2-1,$A24)</f>
        <v>0</v>
      </c>
      <c r="G24" s="210">
        <f ca="1">OFFSET(Stats!$G$1,G$2-1,$A24)</f>
        <v>0</v>
      </c>
      <c r="H24" s="210">
        <f ca="1">OFFSET(Stats!$G$1,H$2-1,$A24)</f>
        <v>0</v>
      </c>
      <c r="I24" s="210">
        <f ca="1">OFFSET(Stats!$G$1,I$2-1,$A24)</f>
        <v>0</v>
      </c>
      <c r="J24" s="210">
        <f ca="1">OFFSET(Stats!$G$1,J$2-1,$A24)</f>
        <v>0</v>
      </c>
      <c r="K24" s="210">
        <f ca="1">OFFSET(Stats!$G$1,K$2-1,$A24)</f>
        <v>0</v>
      </c>
      <c r="L24" s="210">
        <f ca="1">OFFSET(Stats!$G$1,L$2-1,$A24)</f>
        <v>0</v>
      </c>
      <c r="M24" s="210">
        <f ca="1">OFFSET(Stats!$G$1,M$2-1,$A24)</f>
        <v>0</v>
      </c>
      <c r="N24" s="210">
        <f ca="1">OFFSET(Stats!$G$1,N$2-1,$A24)</f>
        <v>0</v>
      </c>
      <c r="O24" s="210">
        <f ca="1">OFFSET(Stats!$G$1,O$2-1,$A24)</f>
        <v>0</v>
      </c>
      <c r="P24" s="210">
        <f ca="1">OFFSET(Stats!$G$1,P$2-1,$A24)</f>
        <v>0</v>
      </c>
      <c r="Q24" s="210">
        <f ca="1">OFFSET(Stats!$G$1,Q$2-1,$A24)</f>
        <v>0</v>
      </c>
      <c r="R24" s="210">
        <f ca="1">OFFSET(Stats!$G$1,R$2-1,$A24)</f>
        <v>0</v>
      </c>
      <c r="S24" s="210">
        <f ca="1">OFFSET(Stats!$G$1,S$2-1,$A24)</f>
        <v>0</v>
      </c>
      <c r="T24" s="210">
        <f ca="1">OFFSET(Stats!$G$1,T$2-1,$A24)</f>
        <v>0</v>
      </c>
      <c r="U24" s="210">
        <f ca="1">OFFSET(Stats!$G$1,U$2-1,$A24)</f>
        <v>0</v>
      </c>
      <c r="V24" s="210">
        <f ca="1">OFFSET(Stats!$G$1,V$2-1,$A24)</f>
        <v>0</v>
      </c>
      <c r="W24" s="210">
        <f ca="1">OFFSET(Stats!$G$1,W$2-1,$A24)</f>
        <v>0</v>
      </c>
      <c r="X24" s="210">
        <f ca="1">OFFSET(Stats!$G$1,X$2-1,$A24)</f>
        <v>0</v>
      </c>
      <c r="Y24" s="210">
        <f ca="1">OFFSET(Stats!$G$1,Y$2-1,$A24)</f>
        <v>0</v>
      </c>
      <c r="Z24" s="210">
        <f ca="1">OFFSET(Stats!$G$1,Z$2-1,$A24)</f>
        <v>0</v>
      </c>
      <c r="AA24" s="210">
        <f ca="1">OFFSET(Stats!$G$1,AA$2-1,$A24)</f>
        <v>0</v>
      </c>
      <c r="AB24" s="210">
        <f ca="1">OFFSET(Stats!$G$1,AB$2-1,$A24)</f>
        <v>0</v>
      </c>
      <c r="AC24" s="210">
        <f ca="1">OFFSET(Stats!$G$1,AC$2-1,$A24)</f>
        <v>0</v>
      </c>
    </row>
    <row r="25" spans="1:29" s="14" customFormat="1">
      <c r="A25" s="42">
        <v>21</v>
      </c>
      <c r="B25" s="40" t="str">
        <f>Sample!E22&amp;", "&amp;Sample!F22</f>
        <v xml:space="preserve">, </v>
      </c>
      <c r="C25" s="159">
        <f>Sample!B22</f>
        <v>0</v>
      </c>
      <c r="D25" s="210">
        <f ca="1">OFFSET(Stats!$G$1,D$2-1,$A25)</f>
        <v>0</v>
      </c>
      <c r="E25" s="210">
        <f ca="1">OFFSET(Stats!$G$1,E$2-1,$A25)</f>
        <v>0</v>
      </c>
      <c r="F25" s="210">
        <f ca="1">OFFSET(Stats!$G$1,F$2-1,$A25)</f>
        <v>0</v>
      </c>
      <c r="G25" s="210">
        <f ca="1">OFFSET(Stats!$G$1,G$2-1,$A25)</f>
        <v>0</v>
      </c>
      <c r="H25" s="210">
        <f ca="1">OFFSET(Stats!$G$1,H$2-1,$A25)</f>
        <v>0</v>
      </c>
      <c r="I25" s="210">
        <f ca="1">OFFSET(Stats!$G$1,I$2-1,$A25)</f>
        <v>0</v>
      </c>
      <c r="J25" s="210">
        <f ca="1">OFFSET(Stats!$G$1,J$2-1,$A25)</f>
        <v>0</v>
      </c>
      <c r="K25" s="210">
        <f ca="1">OFFSET(Stats!$G$1,K$2-1,$A25)</f>
        <v>0</v>
      </c>
      <c r="L25" s="210">
        <f ca="1">OFFSET(Stats!$G$1,L$2-1,$A25)</f>
        <v>0</v>
      </c>
      <c r="M25" s="210">
        <f ca="1">OFFSET(Stats!$G$1,M$2-1,$A25)</f>
        <v>0</v>
      </c>
      <c r="N25" s="210">
        <f ca="1">OFFSET(Stats!$G$1,N$2-1,$A25)</f>
        <v>0</v>
      </c>
      <c r="O25" s="210">
        <f ca="1">OFFSET(Stats!$G$1,O$2-1,$A25)</f>
        <v>0</v>
      </c>
      <c r="P25" s="210">
        <f ca="1">OFFSET(Stats!$G$1,P$2-1,$A25)</f>
        <v>0</v>
      </c>
      <c r="Q25" s="210">
        <f ca="1">OFFSET(Stats!$G$1,Q$2-1,$A25)</f>
        <v>0</v>
      </c>
      <c r="R25" s="210">
        <f ca="1">OFFSET(Stats!$G$1,R$2-1,$A25)</f>
        <v>0</v>
      </c>
      <c r="S25" s="210">
        <f ca="1">OFFSET(Stats!$G$1,S$2-1,$A25)</f>
        <v>0</v>
      </c>
      <c r="T25" s="210">
        <f ca="1">OFFSET(Stats!$G$1,T$2-1,$A25)</f>
        <v>0</v>
      </c>
      <c r="U25" s="210">
        <f ca="1">OFFSET(Stats!$G$1,U$2-1,$A25)</f>
        <v>0</v>
      </c>
      <c r="V25" s="210">
        <f ca="1">OFFSET(Stats!$G$1,V$2-1,$A25)</f>
        <v>0</v>
      </c>
      <c r="W25" s="210">
        <f ca="1">OFFSET(Stats!$G$1,W$2-1,$A25)</f>
        <v>0</v>
      </c>
      <c r="X25" s="210">
        <f ca="1">OFFSET(Stats!$G$1,X$2-1,$A25)</f>
        <v>0</v>
      </c>
      <c r="Y25" s="210">
        <f ca="1">OFFSET(Stats!$G$1,Y$2-1,$A25)</f>
        <v>0</v>
      </c>
      <c r="Z25" s="210">
        <f ca="1">OFFSET(Stats!$G$1,Z$2-1,$A25)</f>
        <v>0</v>
      </c>
      <c r="AA25" s="210">
        <f ca="1">OFFSET(Stats!$G$1,AA$2-1,$A25)</f>
        <v>0</v>
      </c>
      <c r="AB25" s="210">
        <f ca="1">OFFSET(Stats!$G$1,AB$2-1,$A25)</f>
        <v>0</v>
      </c>
      <c r="AC25" s="210">
        <f ca="1">OFFSET(Stats!$G$1,AC$2-1,$A25)</f>
        <v>0</v>
      </c>
    </row>
    <row r="26" spans="1:29" s="14" customFormat="1">
      <c r="A26" s="42">
        <v>22</v>
      </c>
      <c r="B26" s="40" t="str">
        <f>Sample!E23&amp;", "&amp;Sample!F23</f>
        <v xml:space="preserve">, </v>
      </c>
      <c r="C26" s="159">
        <f>Sample!B23</f>
        <v>0</v>
      </c>
      <c r="D26" s="210">
        <f ca="1">OFFSET(Stats!$G$1,D$2-1,$A26)</f>
        <v>0</v>
      </c>
      <c r="E26" s="210">
        <f ca="1">OFFSET(Stats!$G$1,E$2-1,$A26)</f>
        <v>0</v>
      </c>
      <c r="F26" s="210">
        <f ca="1">OFFSET(Stats!$G$1,F$2-1,$A26)</f>
        <v>0</v>
      </c>
      <c r="G26" s="210">
        <f ca="1">OFFSET(Stats!$G$1,G$2-1,$A26)</f>
        <v>0</v>
      </c>
      <c r="H26" s="210">
        <f ca="1">OFFSET(Stats!$G$1,H$2-1,$A26)</f>
        <v>0</v>
      </c>
      <c r="I26" s="210">
        <f ca="1">OFFSET(Stats!$G$1,I$2-1,$A26)</f>
        <v>0</v>
      </c>
      <c r="J26" s="210">
        <f ca="1">OFFSET(Stats!$G$1,J$2-1,$A26)</f>
        <v>0</v>
      </c>
      <c r="K26" s="210">
        <f ca="1">OFFSET(Stats!$G$1,K$2-1,$A26)</f>
        <v>0</v>
      </c>
      <c r="L26" s="210">
        <f ca="1">OFFSET(Stats!$G$1,L$2-1,$A26)</f>
        <v>0</v>
      </c>
      <c r="M26" s="210">
        <f ca="1">OFFSET(Stats!$G$1,M$2-1,$A26)</f>
        <v>0</v>
      </c>
      <c r="N26" s="210">
        <f ca="1">OFFSET(Stats!$G$1,N$2-1,$A26)</f>
        <v>0</v>
      </c>
      <c r="O26" s="210">
        <f ca="1">OFFSET(Stats!$G$1,O$2-1,$A26)</f>
        <v>0</v>
      </c>
      <c r="P26" s="210">
        <f ca="1">OFFSET(Stats!$G$1,P$2-1,$A26)</f>
        <v>0</v>
      </c>
      <c r="Q26" s="210">
        <f ca="1">OFFSET(Stats!$G$1,Q$2-1,$A26)</f>
        <v>0</v>
      </c>
      <c r="R26" s="210">
        <f ca="1">OFFSET(Stats!$G$1,R$2-1,$A26)</f>
        <v>0</v>
      </c>
      <c r="S26" s="210">
        <f ca="1">OFFSET(Stats!$G$1,S$2-1,$A26)</f>
        <v>0</v>
      </c>
      <c r="T26" s="210">
        <f ca="1">OFFSET(Stats!$G$1,T$2-1,$A26)</f>
        <v>0</v>
      </c>
      <c r="U26" s="210">
        <f ca="1">OFFSET(Stats!$G$1,U$2-1,$A26)</f>
        <v>0</v>
      </c>
      <c r="V26" s="210">
        <f ca="1">OFFSET(Stats!$G$1,V$2-1,$A26)</f>
        <v>0</v>
      </c>
      <c r="W26" s="210">
        <f ca="1">OFFSET(Stats!$G$1,W$2-1,$A26)</f>
        <v>0</v>
      </c>
      <c r="X26" s="210">
        <f ca="1">OFFSET(Stats!$G$1,X$2-1,$A26)</f>
        <v>0</v>
      </c>
      <c r="Y26" s="210">
        <f ca="1">OFFSET(Stats!$G$1,Y$2-1,$A26)</f>
        <v>0</v>
      </c>
      <c r="Z26" s="210">
        <f ca="1">OFFSET(Stats!$G$1,Z$2-1,$A26)</f>
        <v>0</v>
      </c>
      <c r="AA26" s="210">
        <f ca="1">OFFSET(Stats!$G$1,AA$2-1,$A26)</f>
        <v>0</v>
      </c>
      <c r="AB26" s="210">
        <f ca="1">OFFSET(Stats!$G$1,AB$2-1,$A26)</f>
        <v>0</v>
      </c>
      <c r="AC26" s="210">
        <f ca="1">OFFSET(Stats!$G$1,AC$2-1,$A26)</f>
        <v>0</v>
      </c>
    </row>
    <row r="27" spans="1:29" s="14" customFormat="1">
      <c r="A27" s="42">
        <v>23</v>
      </c>
      <c r="B27" s="40" t="str">
        <f>Sample!E24&amp;", "&amp;Sample!F24</f>
        <v xml:space="preserve">, </v>
      </c>
      <c r="C27" s="159">
        <f>Sample!B24</f>
        <v>0</v>
      </c>
      <c r="D27" s="210">
        <f ca="1">OFFSET(Stats!$G$1,D$2-1,$A27)</f>
        <v>0</v>
      </c>
      <c r="E27" s="210">
        <f ca="1">OFFSET(Stats!$G$1,E$2-1,$A27)</f>
        <v>0</v>
      </c>
      <c r="F27" s="210">
        <f ca="1">OFFSET(Stats!$G$1,F$2-1,$A27)</f>
        <v>0</v>
      </c>
      <c r="G27" s="210">
        <f ca="1">OFFSET(Stats!$G$1,G$2-1,$A27)</f>
        <v>0</v>
      </c>
      <c r="H27" s="210">
        <f ca="1">OFFSET(Stats!$G$1,H$2-1,$A27)</f>
        <v>0</v>
      </c>
      <c r="I27" s="210">
        <f ca="1">OFFSET(Stats!$G$1,I$2-1,$A27)</f>
        <v>0</v>
      </c>
      <c r="J27" s="210">
        <f ca="1">OFFSET(Stats!$G$1,J$2-1,$A27)</f>
        <v>0</v>
      </c>
      <c r="K27" s="210">
        <f ca="1">OFFSET(Stats!$G$1,K$2-1,$A27)</f>
        <v>0</v>
      </c>
      <c r="L27" s="210">
        <f ca="1">OFFSET(Stats!$G$1,L$2-1,$A27)</f>
        <v>0</v>
      </c>
      <c r="M27" s="210">
        <f ca="1">OFFSET(Stats!$G$1,M$2-1,$A27)</f>
        <v>0</v>
      </c>
      <c r="N27" s="210">
        <f ca="1">OFFSET(Stats!$G$1,N$2-1,$A27)</f>
        <v>0</v>
      </c>
      <c r="O27" s="210">
        <f ca="1">OFFSET(Stats!$G$1,O$2-1,$A27)</f>
        <v>0</v>
      </c>
      <c r="P27" s="210">
        <f ca="1">OFFSET(Stats!$G$1,P$2-1,$A27)</f>
        <v>0</v>
      </c>
      <c r="Q27" s="210">
        <f ca="1">OFFSET(Stats!$G$1,Q$2-1,$A27)</f>
        <v>0</v>
      </c>
      <c r="R27" s="210">
        <f ca="1">OFFSET(Stats!$G$1,R$2-1,$A27)</f>
        <v>0</v>
      </c>
      <c r="S27" s="210">
        <f ca="1">OFFSET(Stats!$G$1,S$2-1,$A27)</f>
        <v>0</v>
      </c>
      <c r="T27" s="210">
        <f ca="1">OFFSET(Stats!$G$1,T$2-1,$A27)</f>
        <v>0</v>
      </c>
      <c r="U27" s="210">
        <f ca="1">OFFSET(Stats!$G$1,U$2-1,$A27)</f>
        <v>0</v>
      </c>
      <c r="V27" s="210">
        <f ca="1">OFFSET(Stats!$G$1,V$2-1,$A27)</f>
        <v>0</v>
      </c>
      <c r="W27" s="210">
        <f ca="1">OFFSET(Stats!$G$1,W$2-1,$A27)</f>
        <v>0</v>
      </c>
      <c r="X27" s="210">
        <f ca="1">OFFSET(Stats!$G$1,X$2-1,$A27)</f>
        <v>0</v>
      </c>
      <c r="Y27" s="210">
        <f ca="1">OFFSET(Stats!$G$1,Y$2-1,$A27)</f>
        <v>0</v>
      </c>
      <c r="Z27" s="210">
        <f ca="1">OFFSET(Stats!$G$1,Z$2-1,$A27)</f>
        <v>0</v>
      </c>
      <c r="AA27" s="210">
        <f ca="1">OFFSET(Stats!$G$1,AA$2-1,$A27)</f>
        <v>0</v>
      </c>
      <c r="AB27" s="210">
        <f ca="1">OFFSET(Stats!$G$1,AB$2-1,$A27)</f>
        <v>0</v>
      </c>
      <c r="AC27" s="210">
        <f ca="1">OFFSET(Stats!$G$1,AC$2-1,$A27)</f>
        <v>0</v>
      </c>
    </row>
    <row r="28" spans="1:29" s="14" customFormat="1">
      <c r="A28" s="42">
        <v>24</v>
      </c>
      <c r="B28" s="40" t="str">
        <f>Sample!E25&amp;", "&amp;Sample!F25</f>
        <v xml:space="preserve">, </v>
      </c>
      <c r="C28" s="159">
        <f>Sample!B25</f>
        <v>0</v>
      </c>
      <c r="D28" s="210">
        <f ca="1">OFFSET(Stats!$G$1,D$2-1,$A28)</f>
        <v>0</v>
      </c>
      <c r="E28" s="210">
        <f ca="1">OFFSET(Stats!$G$1,E$2-1,$A28)</f>
        <v>0</v>
      </c>
      <c r="F28" s="210">
        <f ca="1">OFFSET(Stats!$G$1,F$2-1,$A28)</f>
        <v>0</v>
      </c>
      <c r="G28" s="210">
        <f ca="1">OFFSET(Stats!$G$1,G$2-1,$A28)</f>
        <v>0</v>
      </c>
      <c r="H28" s="210">
        <f ca="1">OFFSET(Stats!$G$1,H$2-1,$A28)</f>
        <v>0</v>
      </c>
      <c r="I28" s="210">
        <f ca="1">OFFSET(Stats!$G$1,I$2-1,$A28)</f>
        <v>0</v>
      </c>
      <c r="J28" s="210">
        <f ca="1">OFFSET(Stats!$G$1,J$2-1,$A28)</f>
        <v>0</v>
      </c>
      <c r="K28" s="210">
        <f ca="1">OFFSET(Stats!$G$1,K$2-1,$A28)</f>
        <v>0</v>
      </c>
      <c r="L28" s="210">
        <f ca="1">OFFSET(Stats!$G$1,L$2-1,$A28)</f>
        <v>0</v>
      </c>
      <c r="M28" s="210">
        <f ca="1">OFFSET(Stats!$G$1,M$2-1,$A28)</f>
        <v>0</v>
      </c>
      <c r="N28" s="210">
        <f ca="1">OFFSET(Stats!$G$1,N$2-1,$A28)</f>
        <v>0</v>
      </c>
      <c r="O28" s="210">
        <f ca="1">OFFSET(Stats!$G$1,O$2-1,$A28)</f>
        <v>0</v>
      </c>
      <c r="P28" s="210">
        <f ca="1">OFFSET(Stats!$G$1,P$2-1,$A28)</f>
        <v>0</v>
      </c>
      <c r="Q28" s="210">
        <f ca="1">OFFSET(Stats!$G$1,Q$2-1,$A28)</f>
        <v>0</v>
      </c>
      <c r="R28" s="210">
        <f ca="1">OFFSET(Stats!$G$1,R$2-1,$A28)</f>
        <v>0</v>
      </c>
      <c r="S28" s="210">
        <f ca="1">OFFSET(Stats!$G$1,S$2-1,$A28)</f>
        <v>0</v>
      </c>
      <c r="T28" s="210">
        <f ca="1">OFFSET(Stats!$G$1,T$2-1,$A28)</f>
        <v>0</v>
      </c>
      <c r="U28" s="210">
        <f ca="1">OFFSET(Stats!$G$1,U$2-1,$A28)</f>
        <v>0</v>
      </c>
      <c r="V28" s="210">
        <f ca="1">OFFSET(Stats!$G$1,V$2-1,$A28)</f>
        <v>0</v>
      </c>
      <c r="W28" s="210">
        <f ca="1">OFFSET(Stats!$G$1,W$2-1,$A28)</f>
        <v>0</v>
      </c>
      <c r="X28" s="210">
        <f ca="1">OFFSET(Stats!$G$1,X$2-1,$A28)</f>
        <v>0</v>
      </c>
      <c r="Y28" s="210">
        <f ca="1">OFFSET(Stats!$G$1,Y$2-1,$A28)</f>
        <v>0</v>
      </c>
      <c r="Z28" s="210">
        <f ca="1">OFFSET(Stats!$G$1,Z$2-1,$A28)</f>
        <v>0</v>
      </c>
      <c r="AA28" s="210">
        <f ca="1">OFFSET(Stats!$G$1,AA$2-1,$A28)</f>
        <v>0</v>
      </c>
      <c r="AB28" s="210">
        <f ca="1">OFFSET(Stats!$G$1,AB$2-1,$A28)</f>
        <v>0</v>
      </c>
      <c r="AC28" s="210">
        <f ca="1">OFFSET(Stats!$G$1,AC$2-1,$A28)</f>
        <v>0</v>
      </c>
    </row>
    <row r="29" spans="1:29" s="14" customFormat="1">
      <c r="A29" s="42">
        <v>25</v>
      </c>
      <c r="B29" s="40" t="str">
        <f>Sample!E26&amp;", "&amp;Sample!F26</f>
        <v xml:space="preserve">, </v>
      </c>
      <c r="C29" s="159">
        <f>Sample!B26</f>
        <v>0</v>
      </c>
      <c r="D29" s="210">
        <f ca="1">OFFSET(Stats!$G$1,D$2-1,$A29)</f>
        <v>0</v>
      </c>
      <c r="E29" s="210">
        <f ca="1">OFFSET(Stats!$G$1,E$2-1,$A29)</f>
        <v>0</v>
      </c>
      <c r="F29" s="210">
        <f ca="1">OFFSET(Stats!$G$1,F$2-1,$A29)</f>
        <v>0</v>
      </c>
      <c r="G29" s="210">
        <f ca="1">OFFSET(Stats!$G$1,G$2-1,$A29)</f>
        <v>0</v>
      </c>
      <c r="H29" s="210">
        <f ca="1">OFFSET(Stats!$G$1,H$2-1,$A29)</f>
        <v>0</v>
      </c>
      <c r="I29" s="210">
        <f ca="1">OFFSET(Stats!$G$1,I$2-1,$A29)</f>
        <v>0</v>
      </c>
      <c r="J29" s="210">
        <f ca="1">OFFSET(Stats!$G$1,J$2-1,$A29)</f>
        <v>0</v>
      </c>
      <c r="K29" s="210">
        <f ca="1">OFFSET(Stats!$G$1,K$2-1,$A29)</f>
        <v>0</v>
      </c>
      <c r="L29" s="210">
        <f ca="1">OFFSET(Stats!$G$1,L$2-1,$A29)</f>
        <v>0</v>
      </c>
      <c r="M29" s="210">
        <f ca="1">OFFSET(Stats!$G$1,M$2-1,$A29)</f>
        <v>0</v>
      </c>
      <c r="N29" s="210">
        <f ca="1">OFFSET(Stats!$G$1,N$2-1,$A29)</f>
        <v>0</v>
      </c>
      <c r="O29" s="210">
        <f ca="1">OFFSET(Stats!$G$1,O$2-1,$A29)</f>
        <v>0</v>
      </c>
      <c r="P29" s="210">
        <f ca="1">OFFSET(Stats!$G$1,P$2-1,$A29)</f>
        <v>0</v>
      </c>
      <c r="Q29" s="210">
        <f ca="1">OFFSET(Stats!$G$1,Q$2-1,$A29)</f>
        <v>0</v>
      </c>
      <c r="R29" s="210">
        <f ca="1">OFFSET(Stats!$G$1,R$2-1,$A29)</f>
        <v>0</v>
      </c>
      <c r="S29" s="210">
        <f ca="1">OFFSET(Stats!$G$1,S$2-1,$A29)</f>
        <v>0</v>
      </c>
      <c r="T29" s="210">
        <f ca="1">OFFSET(Stats!$G$1,T$2-1,$A29)</f>
        <v>0</v>
      </c>
      <c r="U29" s="210">
        <f ca="1">OFFSET(Stats!$G$1,U$2-1,$A29)</f>
        <v>0</v>
      </c>
      <c r="V29" s="210">
        <f ca="1">OFFSET(Stats!$G$1,V$2-1,$A29)</f>
        <v>0</v>
      </c>
      <c r="W29" s="210">
        <f ca="1">OFFSET(Stats!$G$1,W$2-1,$A29)</f>
        <v>0</v>
      </c>
      <c r="X29" s="210">
        <f ca="1">OFFSET(Stats!$G$1,X$2-1,$A29)</f>
        <v>0</v>
      </c>
      <c r="Y29" s="210">
        <f ca="1">OFFSET(Stats!$G$1,Y$2-1,$A29)</f>
        <v>0</v>
      </c>
      <c r="Z29" s="210">
        <f ca="1">OFFSET(Stats!$G$1,Z$2-1,$A29)</f>
        <v>0</v>
      </c>
      <c r="AA29" s="210">
        <f ca="1">OFFSET(Stats!$G$1,AA$2-1,$A29)</f>
        <v>0</v>
      </c>
      <c r="AB29" s="210">
        <f ca="1">OFFSET(Stats!$G$1,AB$2-1,$A29)</f>
        <v>0</v>
      </c>
      <c r="AC29" s="210">
        <f ca="1">OFFSET(Stats!$G$1,AC$2-1,$A29)</f>
        <v>0</v>
      </c>
    </row>
    <row r="30" spans="1:29" s="14" customFormat="1">
      <c r="A30" s="42">
        <v>26</v>
      </c>
      <c r="B30" s="40" t="str">
        <f>Sample!E27&amp;", "&amp;Sample!F27</f>
        <v xml:space="preserve">, </v>
      </c>
      <c r="C30" s="159">
        <f>Sample!B27</f>
        <v>0</v>
      </c>
      <c r="D30" s="210">
        <f ca="1">OFFSET(Stats!$G$1,D$2-1,$A30)</f>
        <v>0</v>
      </c>
      <c r="E30" s="210">
        <f ca="1">OFFSET(Stats!$G$1,E$2-1,$A30)</f>
        <v>0</v>
      </c>
      <c r="F30" s="210">
        <f ca="1">OFFSET(Stats!$G$1,F$2-1,$A30)</f>
        <v>0</v>
      </c>
      <c r="G30" s="210">
        <f ca="1">OFFSET(Stats!$G$1,G$2-1,$A30)</f>
        <v>0</v>
      </c>
      <c r="H30" s="210">
        <f ca="1">OFFSET(Stats!$G$1,H$2-1,$A30)</f>
        <v>0</v>
      </c>
      <c r="I30" s="210">
        <f ca="1">OFFSET(Stats!$G$1,I$2-1,$A30)</f>
        <v>0</v>
      </c>
      <c r="J30" s="210">
        <f ca="1">OFFSET(Stats!$G$1,J$2-1,$A30)</f>
        <v>0</v>
      </c>
      <c r="K30" s="210">
        <f ca="1">OFFSET(Stats!$G$1,K$2-1,$A30)</f>
        <v>0</v>
      </c>
      <c r="L30" s="210">
        <f ca="1">OFFSET(Stats!$G$1,L$2-1,$A30)</f>
        <v>0</v>
      </c>
      <c r="M30" s="210">
        <f ca="1">OFFSET(Stats!$G$1,M$2-1,$A30)</f>
        <v>0</v>
      </c>
      <c r="N30" s="210">
        <f ca="1">OFFSET(Stats!$G$1,N$2-1,$A30)</f>
        <v>0</v>
      </c>
      <c r="O30" s="210">
        <f ca="1">OFFSET(Stats!$G$1,O$2-1,$A30)</f>
        <v>0</v>
      </c>
      <c r="P30" s="210">
        <f ca="1">OFFSET(Stats!$G$1,P$2-1,$A30)</f>
        <v>0</v>
      </c>
      <c r="Q30" s="210">
        <f ca="1">OFFSET(Stats!$G$1,Q$2-1,$A30)</f>
        <v>0</v>
      </c>
      <c r="R30" s="210">
        <f ca="1">OFFSET(Stats!$G$1,R$2-1,$A30)</f>
        <v>0</v>
      </c>
      <c r="S30" s="210">
        <f ca="1">OFFSET(Stats!$G$1,S$2-1,$A30)</f>
        <v>0</v>
      </c>
      <c r="T30" s="210">
        <f ca="1">OFFSET(Stats!$G$1,T$2-1,$A30)</f>
        <v>0</v>
      </c>
      <c r="U30" s="210">
        <f ca="1">OFFSET(Stats!$G$1,U$2-1,$A30)</f>
        <v>0</v>
      </c>
      <c r="V30" s="210">
        <f ca="1">OFFSET(Stats!$G$1,V$2-1,$A30)</f>
        <v>0</v>
      </c>
      <c r="W30" s="210">
        <f ca="1">OFFSET(Stats!$G$1,W$2-1,$A30)</f>
        <v>0</v>
      </c>
      <c r="X30" s="210">
        <f ca="1">OFFSET(Stats!$G$1,X$2-1,$A30)</f>
        <v>0</v>
      </c>
      <c r="Y30" s="210">
        <f ca="1">OFFSET(Stats!$G$1,Y$2-1,$A30)</f>
        <v>0</v>
      </c>
      <c r="Z30" s="210">
        <f ca="1">OFFSET(Stats!$G$1,Z$2-1,$A30)</f>
        <v>0</v>
      </c>
      <c r="AA30" s="210">
        <f ca="1">OFFSET(Stats!$G$1,AA$2-1,$A30)</f>
        <v>0</v>
      </c>
      <c r="AB30" s="210">
        <f ca="1">OFFSET(Stats!$G$1,AB$2-1,$A30)</f>
        <v>0</v>
      </c>
      <c r="AC30" s="210">
        <f ca="1">OFFSET(Stats!$G$1,AC$2-1,$A30)</f>
        <v>0</v>
      </c>
    </row>
    <row r="31" spans="1:29" s="14" customFormat="1">
      <c r="A31" s="42">
        <v>27</v>
      </c>
      <c r="B31" s="40" t="str">
        <f>Sample!E28&amp;", "&amp;Sample!F28</f>
        <v xml:space="preserve">, </v>
      </c>
      <c r="C31" s="159">
        <f>Sample!B28</f>
        <v>0</v>
      </c>
      <c r="D31" s="210">
        <f ca="1">OFFSET(Stats!$G$1,D$2-1,$A31)</f>
        <v>0</v>
      </c>
      <c r="E31" s="210">
        <f ca="1">OFFSET(Stats!$G$1,E$2-1,$A31)</f>
        <v>0</v>
      </c>
      <c r="F31" s="210">
        <f ca="1">OFFSET(Stats!$G$1,F$2-1,$A31)</f>
        <v>0</v>
      </c>
      <c r="G31" s="210">
        <f ca="1">OFFSET(Stats!$G$1,G$2-1,$A31)</f>
        <v>0</v>
      </c>
      <c r="H31" s="210">
        <f ca="1">OFFSET(Stats!$G$1,H$2-1,$A31)</f>
        <v>0</v>
      </c>
      <c r="I31" s="210">
        <f ca="1">OFFSET(Stats!$G$1,I$2-1,$A31)</f>
        <v>0</v>
      </c>
      <c r="J31" s="210">
        <f ca="1">OFFSET(Stats!$G$1,J$2-1,$A31)</f>
        <v>0</v>
      </c>
      <c r="K31" s="210">
        <f ca="1">OFFSET(Stats!$G$1,K$2-1,$A31)</f>
        <v>0</v>
      </c>
      <c r="L31" s="210">
        <f ca="1">OFFSET(Stats!$G$1,L$2-1,$A31)</f>
        <v>0</v>
      </c>
      <c r="M31" s="210">
        <f ca="1">OFFSET(Stats!$G$1,M$2-1,$A31)</f>
        <v>0</v>
      </c>
      <c r="N31" s="210">
        <f ca="1">OFFSET(Stats!$G$1,N$2-1,$A31)</f>
        <v>0</v>
      </c>
      <c r="O31" s="210">
        <f ca="1">OFFSET(Stats!$G$1,O$2-1,$A31)</f>
        <v>0</v>
      </c>
      <c r="P31" s="210">
        <f ca="1">OFFSET(Stats!$G$1,P$2-1,$A31)</f>
        <v>0</v>
      </c>
      <c r="Q31" s="210">
        <f ca="1">OFFSET(Stats!$G$1,Q$2-1,$A31)</f>
        <v>0</v>
      </c>
      <c r="R31" s="210">
        <f ca="1">OFFSET(Stats!$G$1,R$2-1,$A31)</f>
        <v>0</v>
      </c>
      <c r="S31" s="210">
        <f ca="1">OFFSET(Stats!$G$1,S$2-1,$A31)</f>
        <v>0</v>
      </c>
      <c r="T31" s="210">
        <f ca="1">OFFSET(Stats!$G$1,T$2-1,$A31)</f>
        <v>0</v>
      </c>
      <c r="U31" s="210">
        <f ca="1">OFFSET(Stats!$G$1,U$2-1,$A31)</f>
        <v>0</v>
      </c>
      <c r="V31" s="210">
        <f ca="1">OFFSET(Stats!$G$1,V$2-1,$A31)</f>
        <v>0</v>
      </c>
      <c r="W31" s="210">
        <f ca="1">OFFSET(Stats!$G$1,W$2-1,$A31)</f>
        <v>0</v>
      </c>
      <c r="X31" s="210">
        <f ca="1">OFFSET(Stats!$G$1,X$2-1,$A31)</f>
        <v>0</v>
      </c>
      <c r="Y31" s="210">
        <f ca="1">OFFSET(Stats!$G$1,Y$2-1,$A31)</f>
        <v>0</v>
      </c>
      <c r="Z31" s="210">
        <f ca="1">OFFSET(Stats!$G$1,Z$2-1,$A31)</f>
        <v>0</v>
      </c>
      <c r="AA31" s="210">
        <f ca="1">OFFSET(Stats!$G$1,AA$2-1,$A31)</f>
        <v>0</v>
      </c>
      <c r="AB31" s="210">
        <f ca="1">OFFSET(Stats!$G$1,AB$2-1,$A31)</f>
        <v>0</v>
      </c>
      <c r="AC31" s="210">
        <f ca="1">OFFSET(Stats!$G$1,AC$2-1,$A31)</f>
        <v>0</v>
      </c>
    </row>
    <row r="32" spans="1:29" s="14" customFormat="1">
      <c r="A32" s="42">
        <v>28</v>
      </c>
      <c r="B32" s="40" t="str">
        <f>Sample!E29&amp;", "&amp;Sample!F29</f>
        <v xml:space="preserve">, </v>
      </c>
      <c r="C32" s="159">
        <f>Sample!B29</f>
        <v>0</v>
      </c>
      <c r="D32" s="210">
        <f ca="1">OFFSET(Stats!$G$1,D$2-1,$A32)</f>
        <v>0</v>
      </c>
      <c r="E32" s="210">
        <f ca="1">OFFSET(Stats!$G$1,E$2-1,$A32)</f>
        <v>0</v>
      </c>
      <c r="F32" s="210">
        <f ca="1">OFFSET(Stats!$G$1,F$2-1,$A32)</f>
        <v>0</v>
      </c>
      <c r="G32" s="210">
        <f ca="1">OFFSET(Stats!$G$1,G$2-1,$A32)</f>
        <v>0</v>
      </c>
      <c r="H32" s="210">
        <f ca="1">OFFSET(Stats!$G$1,H$2-1,$A32)</f>
        <v>0</v>
      </c>
      <c r="I32" s="210">
        <f ca="1">OFFSET(Stats!$G$1,I$2-1,$A32)</f>
        <v>0</v>
      </c>
      <c r="J32" s="210">
        <f ca="1">OFFSET(Stats!$G$1,J$2-1,$A32)</f>
        <v>0</v>
      </c>
      <c r="K32" s="210">
        <f ca="1">OFFSET(Stats!$G$1,K$2-1,$A32)</f>
        <v>0</v>
      </c>
      <c r="L32" s="210">
        <f ca="1">OFFSET(Stats!$G$1,L$2-1,$A32)</f>
        <v>0</v>
      </c>
      <c r="M32" s="210">
        <f ca="1">OFFSET(Stats!$G$1,M$2-1,$A32)</f>
        <v>0</v>
      </c>
      <c r="N32" s="210">
        <f ca="1">OFFSET(Stats!$G$1,N$2-1,$A32)</f>
        <v>0</v>
      </c>
      <c r="O32" s="210">
        <f ca="1">OFFSET(Stats!$G$1,O$2-1,$A32)</f>
        <v>0</v>
      </c>
      <c r="P32" s="210">
        <f ca="1">OFFSET(Stats!$G$1,P$2-1,$A32)</f>
        <v>0</v>
      </c>
      <c r="Q32" s="210">
        <f ca="1">OFFSET(Stats!$G$1,Q$2-1,$A32)</f>
        <v>0</v>
      </c>
      <c r="R32" s="210">
        <f ca="1">OFFSET(Stats!$G$1,R$2-1,$A32)</f>
        <v>0</v>
      </c>
      <c r="S32" s="210">
        <f ca="1">OFFSET(Stats!$G$1,S$2-1,$A32)</f>
        <v>0</v>
      </c>
      <c r="T32" s="210">
        <f ca="1">OFFSET(Stats!$G$1,T$2-1,$A32)</f>
        <v>0</v>
      </c>
      <c r="U32" s="210">
        <f ca="1">OFFSET(Stats!$G$1,U$2-1,$A32)</f>
        <v>0</v>
      </c>
      <c r="V32" s="210">
        <f ca="1">OFFSET(Stats!$G$1,V$2-1,$A32)</f>
        <v>0</v>
      </c>
      <c r="W32" s="210">
        <f ca="1">OFFSET(Stats!$G$1,W$2-1,$A32)</f>
        <v>0</v>
      </c>
      <c r="X32" s="210">
        <f ca="1">OFFSET(Stats!$G$1,X$2-1,$A32)</f>
        <v>0</v>
      </c>
      <c r="Y32" s="210">
        <f ca="1">OFFSET(Stats!$G$1,Y$2-1,$A32)</f>
        <v>0</v>
      </c>
      <c r="Z32" s="210">
        <f ca="1">OFFSET(Stats!$G$1,Z$2-1,$A32)</f>
        <v>0</v>
      </c>
      <c r="AA32" s="210">
        <f ca="1">OFFSET(Stats!$G$1,AA$2-1,$A32)</f>
        <v>0</v>
      </c>
      <c r="AB32" s="210">
        <f ca="1">OFFSET(Stats!$G$1,AB$2-1,$A32)</f>
        <v>0</v>
      </c>
      <c r="AC32" s="210">
        <f ca="1">OFFSET(Stats!$G$1,AC$2-1,$A32)</f>
        <v>0</v>
      </c>
    </row>
    <row r="33" spans="1:29" s="14" customFormat="1">
      <c r="A33" s="42">
        <v>29</v>
      </c>
      <c r="B33" s="40" t="str">
        <f>Sample!E30&amp;", "&amp;Sample!F30</f>
        <v xml:space="preserve">, </v>
      </c>
      <c r="C33" s="159">
        <f>Sample!B30</f>
        <v>0</v>
      </c>
      <c r="D33" s="210">
        <f ca="1">OFFSET(Stats!$G$1,D$2-1,$A33)</f>
        <v>0</v>
      </c>
      <c r="E33" s="210">
        <f ca="1">OFFSET(Stats!$G$1,E$2-1,$A33)</f>
        <v>0</v>
      </c>
      <c r="F33" s="210">
        <f ca="1">OFFSET(Stats!$G$1,F$2-1,$A33)</f>
        <v>0</v>
      </c>
      <c r="G33" s="210">
        <f ca="1">OFFSET(Stats!$G$1,G$2-1,$A33)</f>
        <v>0</v>
      </c>
      <c r="H33" s="210">
        <f ca="1">OFFSET(Stats!$G$1,H$2-1,$A33)</f>
        <v>0</v>
      </c>
      <c r="I33" s="210">
        <f ca="1">OFFSET(Stats!$G$1,I$2-1,$A33)</f>
        <v>0</v>
      </c>
      <c r="J33" s="210">
        <f ca="1">OFFSET(Stats!$G$1,J$2-1,$A33)</f>
        <v>0</v>
      </c>
      <c r="K33" s="210">
        <f ca="1">OFFSET(Stats!$G$1,K$2-1,$A33)</f>
        <v>0</v>
      </c>
      <c r="L33" s="210">
        <f ca="1">OFFSET(Stats!$G$1,L$2-1,$A33)</f>
        <v>0</v>
      </c>
      <c r="M33" s="210">
        <f ca="1">OFFSET(Stats!$G$1,M$2-1,$A33)</f>
        <v>0</v>
      </c>
      <c r="N33" s="210">
        <f ca="1">OFFSET(Stats!$G$1,N$2-1,$A33)</f>
        <v>0</v>
      </c>
      <c r="O33" s="210">
        <f ca="1">OFFSET(Stats!$G$1,O$2-1,$A33)</f>
        <v>0</v>
      </c>
      <c r="P33" s="210">
        <f ca="1">OFFSET(Stats!$G$1,P$2-1,$A33)</f>
        <v>0</v>
      </c>
      <c r="Q33" s="210">
        <f ca="1">OFFSET(Stats!$G$1,Q$2-1,$A33)</f>
        <v>0</v>
      </c>
      <c r="R33" s="210">
        <f ca="1">OFFSET(Stats!$G$1,R$2-1,$A33)</f>
        <v>0</v>
      </c>
      <c r="S33" s="210">
        <f ca="1">OFFSET(Stats!$G$1,S$2-1,$A33)</f>
        <v>0</v>
      </c>
      <c r="T33" s="210">
        <f ca="1">OFFSET(Stats!$G$1,T$2-1,$A33)</f>
        <v>0</v>
      </c>
      <c r="U33" s="210">
        <f ca="1">OFFSET(Stats!$G$1,U$2-1,$A33)</f>
        <v>0</v>
      </c>
      <c r="V33" s="210">
        <f ca="1">OFFSET(Stats!$G$1,V$2-1,$A33)</f>
        <v>0</v>
      </c>
      <c r="W33" s="210">
        <f ca="1">OFFSET(Stats!$G$1,W$2-1,$A33)</f>
        <v>0</v>
      </c>
      <c r="X33" s="210">
        <f ca="1">OFFSET(Stats!$G$1,X$2-1,$A33)</f>
        <v>0</v>
      </c>
      <c r="Y33" s="210">
        <f ca="1">OFFSET(Stats!$G$1,Y$2-1,$A33)</f>
        <v>0</v>
      </c>
      <c r="Z33" s="210">
        <f ca="1">OFFSET(Stats!$G$1,Z$2-1,$A33)</f>
        <v>0</v>
      </c>
      <c r="AA33" s="210">
        <f ca="1">OFFSET(Stats!$G$1,AA$2-1,$A33)</f>
        <v>0</v>
      </c>
      <c r="AB33" s="210">
        <f ca="1">OFFSET(Stats!$G$1,AB$2-1,$A33)</f>
        <v>0</v>
      </c>
      <c r="AC33" s="210">
        <f ca="1">OFFSET(Stats!$G$1,AC$2-1,$A33)</f>
        <v>0</v>
      </c>
    </row>
    <row r="34" spans="1:29" s="14" customFormat="1">
      <c r="A34" s="42">
        <v>30</v>
      </c>
      <c r="B34" s="40" t="str">
        <f>Sample!E31&amp;", "&amp;Sample!F31</f>
        <v xml:space="preserve">, </v>
      </c>
      <c r="C34" s="159">
        <f>Sample!B31</f>
        <v>0</v>
      </c>
      <c r="D34" s="210">
        <f ca="1">OFFSET(Stats!$G$1,D$2-1,$A34)</f>
        <v>0</v>
      </c>
      <c r="E34" s="210">
        <f ca="1">OFFSET(Stats!$G$1,E$2-1,$A34)</f>
        <v>0</v>
      </c>
      <c r="F34" s="210">
        <f ca="1">OFFSET(Stats!$G$1,F$2-1,$A34)</f>
        <v>0</v>
      </c>
      <c r="G34" s="210">
        <f ca="1">OFFSET(Stats!$G$1,G$2-1,$A34)</f>
        <v>0</v>
      </c>
      <c r="H34" s="210">
        <f ca="1">OFFSET(Stats!$G$1,H$2-1,$A34)</f>
        <v>0</v>
      </c>
      <c r="I34" s="210">
        <f ca="1">OFFSET(Stats!$G$1,I$2-1,$A34)</f>
        <v>0</v>
      </c>
      <c r="J34" s="210">
        <f ca="1">OFFSET(Stats!$G$1,J$2-1,$A34)</f>
        <v>0</v>
      </c>
      <c r="K34" s="210">
        <f ca="1">OFFSET(Stats!$G$1,K$2-1,$A34)</f>
        <v>0</v>
      </c>
      <c r="L34" s="210">
        <f ca="1">OFFSET(Stats!$G$1,L$2-1,$A34)</f>
        <v>0</v>
      </c>
      <c r="M34" s="210">
        <f ca="1">OFFSET(Stats!$G$1,M$2-1,$A34)</f>
        <v>0</v>
      </c>
      <c r="N34" s="210">
        <f ca="1">OFFSET(Stats!$G$1,N$2-1,$A34)</f>
        <v>0</v>
      </c>
      <c r="O34" s="210">
        <f ca="1">OFFSET(Stats!$G$1,O$2-1,$A34)</f>
        <v>0</v>
      </c>
      <c r="P34" s="210">
        <f ca="1">OFFSET(Stats!$G$1,P$2-1,$A34)</f>
        <v>0</v>
      </c>
      <c r="Q34" s="210">
        <f ca="1">OFFSET(Stats!$G$1,Q$2-1,$A34)</f>
        <v>0</v>
      </c>
      <c r="R34" s="210">
        <f ca="1">OFFSET(Stats!$G$1,R$2-1,$A34)</f>
        <v>0</v>
      </c>
      <c r="S34" s="210">
        <f ca="1">OFFSET(Stats!$G$1,S$2-1,$A34)</f>
        <v>0</v>
      </c>
      <c r="T34" s="210">
        <f ca="1">OFFSET(Stats!$G$1,T$2-1,$A34)</f>
        <v>0</v>
      </c>
      <c r="U34" s="210">
        <f ca="1">OFFSET(Stats!$G$1,U$2-1,$A34)</f>
        <v>0</v>
      </c>
      <c r="V34" s="210">
        <f ca="1">OFFSET(Stats!$G$1,V$2-1,$A34)</f>
        <v>0</v>
      </c>
      <c r="W34" s="210">
        <f ca="1">OFFSET(Stats!$G$1,W$2-1,$A34)</f>
        <v>0</v>
      </c>
      <c r="X34" s="210">
        <f ca="1">OFFSET(Stats!$G$1,X$2-1,$A34)</f>
        <v>0</v>
      </c>
      <c r="Y34" s="210">
        <f ca="1">OFFSET(Stats!$G$1,Y$2-1,$A34)</f>
        <v>0</v>
      </c>
      <c r="Z34" s="210">
        <f ca="1">OFFSET(Stats!$G$1,Z$2-1,$A34)</f>
        <v>0</v>
      </c>
      <c r="AA34" s="210">
        <f ca="1">OFFSET(Stats!$G$1,AA$2-1,$A34)</f>
        <v>0</v>
      </c>
      <c r="AB34" s="210">
        <f ca="1">OFFSET(Stats!$G$1,AB$2-1,$A34)</f>
        <v>0</v>
      </c>
      <c r="AC34" s="210">
        <f ca="1">OFFSET(Stats!$G$1,AC$2-1,$A34)</f>
        <v>0</v>
      </c>
    </row>
    <row r="35" spans="1:29" s="14" customFormat="1">
      <c r="A35" s="42">
        <v>31</v>
      </c>
      <c r="B35" s="40" t="str">
        <f>Sample!E32&amp;", "&amp;Sample!F32</f>
        <v xml:space="preserve">, </v>
      </c>
      <c r="C35" s="159">
        <f>Sample!B32</f>
        <v>0</v>
      </c>
      <c r="D35" s="210">
        <f ca="1">OFFSET(Stats!$G$1,D$2-1,$A35)</f>
        <v>0</v>
      </c>
      <c r="E35" s="210">
        <f ca="1">OFFSET(Stats!$G$1,E$2-1,$A35)</f>
        <v>0</v>
      </c>
      <c r="F35" s="210">
        <f ca="1">OFFSET(Stats!$G$1,F$2-1,$A35)</f>
        <v>0</v>
      </c>
      <c r="G35" s="210">
        <f ca="1">OFFSET(Stats!$G$1,G$2-1,$A35)</f>
        <v>0</v>
      </c>
      <c r="H35" s="210">
        <f ca="1">OFFSET(Stats!$G$1,H$2-1,$A35)</f>
        <v>0</v>
      </c>
      <c r="I35" s="210">
        <f ca="1">OFFSET(Stats!$G$1,I$2-1,$A35)</f>
        <v>0</v>
      </c>
      <c r="J35" s="210">
        <f ca="1">OFFSET(Stats!$G$1,J$2-1,$A35)</f>
        <v>0</v>
      </c>
      <c r="K35" s="210">
        <f ca="1">OFFSET(Stats!$G$1,K$2-1,$A35)</f>
        <v>0</v>
      </c>
      <c r="L35" s="210">
        <f ca="1">OFFSET(Stats!$G$1,L$2-1,$A35)</f>
        <v>0</v>
      </c>
      <c r="M35" s="210">
        <f ca="1">OFFSET(Stats!$G$1,M$2-1,$A35)</f>
        <v>0</v>
      </c>
      <c r="N35" s="210">
        <f ca="1">OFFSET(Stats!$G$1,N$2-1,$A35)</f>
        <v>0</v>
      </c>
      <c r="O35" s="210">
        <f ca="1">OFFSET(Stats!$G$1,O$2-1,$A35)</f>
        <v>0</v>
      </c>
      <c r="P35" s="210">
        <f ca="1">OFFSET(Stats!$G$1,P$2-1,$A35)</f>
        <v>0</v>
      </c>
      <c r="Q35" s="210">
        <f ca="1">OFFSET(Stats!$G$1,Q$2-1,$A35)</f>
        <v>0</v>
      </c>
      <c r="R35" s="210">
        <f ca="1">OFFSET(Stats!$G$1,R$2-1,$A35)</f>
        <v>0</v>
      </c>
      <c r="S35" s="210">
        <f ca="1">OFFSET(Stats!$G$1,S$2-1,$A35)</f>
        <v>0</v>
      </c>
      <c r="T35" s="210">
        <f ca="1">OFFSET(Stats!$G$1,T$2-1,$A35)</f>
        <v>0</v>
      </c>
      <c r="U35" s="210">
        <f ca="1">OFFSET(Stats!$G$1,U$2-1,$A35)</f>
        <v>0</v>
      </c>
      <c r="V35" s="210">
        <f ca="1">OFFSET(Stats!$G$1,V$2-1,$A35)</f>
        <v>0</v>
      </c>
      <c r="W35" s="210">
        <f ca="1">OFFSET(Stats!$G$1,W$2-1,$A35)</f>
        <v>0</v>
      </c>
      <c r="X35" s="210">
        <f ca="1">OFFSET(Stats!$G$1,X$2-1,$A35)</f>
        <v>0</v>
      </c>
      <c r="Y35" s="210">
        <f ca="1">OFFSET(Stats!$G$1,Y$2-1,$A35)</f>
        <v>0</v>
      </c>
      <c r="Z35" s="210">
        <f ca="1">OFFSET(Stats!$G$1,Z$2-1,$A35)</f>
        <v>0</v>
      </c>
      <c r="AA35" s="210">
        <f ca="1">OFFSET(Stats!$G$1,AA$2-1,$A35)</f>
        <v>0</v>
      </c>
      <c r="AB35" s="210">
        <f ca="1">OFFSET(Stats!$G$1,AB$2-1,$A35)</f>
        <v>0</v>
      </c>
      <c r="AC35" s="210">
        <f ca="1">OFFSET(Stats!$G$1,AC$2-1,$A35)</f>
        <v>0</v>
      </c>
    </row>
    <row r="36" spans="1:29" s="14" customFormat="1">
      <c r="A36" s="42">
        <v>32</v>
      </c>
      <c r="B36" s="40" t="str">
        <f>Sample!E33&amp;", "&amp;Sample!F33</f>
        <v xml:space="preserve">, </v>
      </c>
      <c r="C36" s="159">
        <f>Sample!B33</f>
        <v>0</v>
      </c>
      <c r="D36" s="210">
        <f ca="1">OFFSET(Stats!$G$1,D$2-1,$A36)</f>
        <v>0</v>
      </c>
      <c r="E36" s="210">
        <f ca="1">OFFSET(Stats!$G$1,E$2-1,$A36)</f>
        <v>0</v>
      </c>
      <c r="F36" s="210">
        <f ca="1">OFFSET(Stats!$G$1,F$2-1,$A36)</f>
        <v>0</v>
      </c>
      <c r="G36" s="210">
        <f ca="1">OFFSET(Stats!$G$1,G$2-1,$A36)</f>
        <v>0</v>
      </c>
      <c r="H36" s="210">
        <f ca="1">OFFSET(Stats!$G$1,H$2-1,$A36)</f>
        <v>0</v>
      </c>
      <c r="I36" s="210">
        <f ca="1">OFFSET(Stats!$G$1,I$2-1,$A36)</f>
        <v>0</v>
      </c>
      <c r="J36" s="210">
        <f ca="1">OFFSET(Stats!$G$1,J$2-1,$A36)</f>
        <v>0</v>
      </c>
      <c r="K36" s="210">
        <f ca="1">OFFSET(Stats!$G$1,K$2-1,$A36)</f>
        <v>0</v>
      </c>
      <c r="L36" s="210">
        <f ca="1">OFFSET(Stats!$G$1,L$2-1,$A36)</f>
        <v>0</v>
      </c>
      <c r="M36" s="210">
        <f ca="1">OFFSET(Stats!$G$1,M$2-1,$A36)</f>
        <v>0</v>
      </c>
      <c r="N36" s="210">
        <f ca="1">OFFSET(Stats!$G$1,N$2-1,$A36)</f>
        <v>0</v>
      </c>
      <c r="O36" s="210">
        <f ca="1">OFFSET(Stats!$G$1,O$2-1,$A36)</f>
        <v>0</v>
      </c>
      <c r="P36" s="210">
        <f ca="1">OFFSET(Stats!$G$1,P$2-1,$A36)</f>
        <v>0</v>
      </c>
      <c r="Q36" s="210">
        <f ca="1">OFFSET(Stats!$G$1,Q$2-1,$A36)</f>
        <v>0</v>
      </c>
      <c r="R36" s="210">
        <f ca="1">OFFSET(Stats!$G$1,R$2-1,$A36)</f>
        <v>0</v>
      </c>
      <c r="S36" s="210">
        <f ca="1">OFFSET(Stats!$G$1,S$2-1,$A36)</f>
        <v>0</v>
      </c>
      <c r="T36" s="210">
        <f ca="1">OFFSET(Stats!$G$1,T$2-1,$A36)</f>
        <v>0</v>
      </c>
      <c r="U36" s="210">
        <f ca="1">OFFSET(Stats!$G$1,U$2-1,$A36)</f>
        <v>0</v>
      </c>
      <c r="V36" s="210">
        <f ca="1">OFFSET(Stats!$G$1,V$2-1,$A36)</f>
        <v>0</v>
      </c>
      <c r="W36" s="210">
        <f ca="1">OFFSET(Stats!$G$1,W$2-1,$A36)</f>
        <v>0</v>
      </c>
      <c r="X36" s="210">
        <f ca="1">OFFSET(Stats!$G$1,X$2-1,$A36)</f>
        <v>0</v>
      </c>
      <c r="Y36" s="210">
        <f ca="1">OFFSET(Stats!$G$1,Y$2-1,$A36)</f>
        <v>0</v>
      </c>
      <c r="Z36" s="210">
        <f ca="1">OFFSET(Stats!$G$1,Z$2-1,$A36)</f>
        <v>0</v>
      </c>
      <c r="AA36" s="210">
        <f ca="1">OFFSET(Stats!$G$1,AA$2-1,$A36)</f>
        <v>0</v>
      </c>
      <c r="AB36" s="210">
        <f ca="1">OFFSET(Stats!$G$1,AB$2-1,$A36)</f>
        <v>0</v>
      </c>
      <c r="AC36" s="210">
        <f ca="1">OFFSET(Stats!$G$1,AC$2-1,$A36)</f>
        <v>0</v>
      </c>
    </row>
    <row r="37" spans="1:29" s="14" customFormat="1">
      <c r="A37" s="42">
        <v>33</v>
      </c>
      <c r="B37" s="40" t="str">
        <f>Sample!E34&amp;", "&amp;Sample!F34</f>
        <v xml:space="preserve">, </v>
      </c>
      <c r="C37" s="159">
        <f>Sample!B34</f>
        <v>0</v>
      </c>
      <c r="D37" s="210">
        <f ca="1">OFFSET(Stats!$G$1,D$2-1,$A37)</f>
        <v>0</v>
      </c>
      <c r="E37" s="210">
        <f ca="1">OFFSET(Stats!$G$1,E$2-1,$A37)</f>
        <v>0</v>
      </c>
      <c r="F37" s="210">
        <f ca="1">OFFSET(Stats!$G$1,F$2-1,$A37)</f>
        <v>0</v>
      </c>
      <c r="G37" s="210">
        <f ca="1">OFFSET(Stats!$G$1,G$2-1,$A37)</f>
        <v>0</v>
      </c>
      <c r="H37" s="210">
        <f ca="1">OFFSET(Stats!$G$1,H$2-1,$A37)</f>
        <v>0</v>
      </c>
      <c r="I37" s="210">
        <f ca="1">OFFSET(Stats!$G$1,I$2-1,$A37)</f>
        <v>0</v>
      </c>
      <c r="J37" s="210">
        <f ca="1">OFFSET(Stats!$G$1,J$2-1,$A37)</f>
        <v>0</v>
      </c>
      <c r="K37" s="210">
        <f ca="1">OFFSET(Stats!$G$1,K$2-1,$A37)</f>
        <v>0</v>
      </c>
      <c r="L37" s="210">
        <f ca="1">OFFSET(Stats!$G$1,L$2-1,$A37)</f>
        <v>0</v>
      </c>
      <c r="M37" s="210">
        <f ca="1">OFFSET(Stats!$G$1,M$2-1,$A37)</f>
        <v>0</v>
      </c>
      <c r="N37" s="210">
        <f ca="1">OFFSET(Stats!$G$1,N$2-1,$A37)</f>
        <v>0</v>
      </c>
      <c r="O37" s="210">
        <f ca="1">OFFSET(Stats!$G$1,O$2-1,$A37)</f>
        <v>0</v>
      </c>
      <c r="P37" s="210">
        <f ca="1">OFFSET(Stats!$G$1,P$2-1,$A37)</f>
        <v>0</v>
      </c>
      <c r="Q37" s="210">
        <f ca="1">OFFSET(Stats!$G$1,Q$2-1,$A37)</f>
        <v>0</v>
      </c>
      <c r="R37" s="210">
        <f ca="1">OFFSET(Stats!$G$1,R$2-1,$A37)</f>
        <v>0</v>
      </c>
      <c r="S37" s="210">
        <f ca="1">OFFSET(Stats!$G$1,S$2-1,$A37)</f>
        <v>0</v>
      </c>
      <c r="T37" s="210">
        <f ca="1">OFFSET(Stats!$G$1,T$2-1,$A37)</f>
        <v>0</v>
      </c>
      <c r="U37" s="210">
        <f ca="1">OFFSET(Stats!$G$1,U$2-1,$A37)</f>
        <v>0</v>
      </c>
      <c r="V37" s="210">
        <f ca="1">OFFSET(Stats!$G$1,V$2-1,$A37)</f>
        <v>0</v>
      </c>
      <c r="W37" s="210">
        <f ca="1">OFFSET(Stats!$G$1,W$2-1,$A37)</f>
        <v>0</v>
      </c>
      <c r="X37" s="210">
        <f ca="1">OFFSET(Stats!$G$1,X$2-1,$A37)</f>
        <v>0</v>
      </c>
      <c r="Y37" s="210">
        <f ca="1">OFFSET(Stats!$G$1,Y$2-1,$A37)</f>
        <v>0</v>
      </c>
      <c r="Z37" s="210">
        <f ca="1">OFFSET(Stats!$G$1,Z$2-1,$A37)</f>
        <v>0</v>
      </c>
      <c r="AA37" s="210">
        <f ca="1">OFFSET(Stats!$G$1,AA$2-1,$A37)</f>
        <v>0</v>
      </c>
      <c r="AB37" s="210">
        <f ca="1">OFFSET(Stats!$G$1,AB$2-1,$A37)</f>
        <v>0</v>
      </c>
      <c r="AC37" s="210">
        <f ca="1">OFFSET(Stats!$G$1,AC$2-1,$A37)</f>
        <v>0</v>
      </c>
    </row>
    <row r="38" spans="1:29" s="14" customFormat="1">
      <c r="A38" s="42">
        <v>34</v>
      </c>
      <c r="B38" s="40" t="str">
        <f>Sample!E35&amp;", "&amp;Sample!F35</f>
        <v xml:space="preserve">, </v>
      </c>
      <c r="C38" s="159">
        <f>Sample!B35</f>
        <v>0</v>
      </c>
      <c r="D38" s="210">
        <f ca="1">OFFSET(Stats!$G$1,D$2-1,$A38)</f>
        <v>0</v>
      </c>
      <c r="E38" s="210">
        <f ca="1">OFFSET(Stats!$G$1,E$2-1,$A38)</f>
        <v>0</v>
      </c>
      <c r="F38" s="210">
        <f ca="1">OFFSET(Stats!$G$1,F$2-1,$A38)</f>
        <v>0</v>
      </c>
      <c r="G38" s="210">
        <f ca="1">OFFSET(Stats!$G$1,G$2-1,$A38)</f>
        <v>0</v>
      </c>
      <c r="H38" s="210">
        <f ca="1">OFFSET(Stats!$G$1,H$2-1,$A38)</f>
        <v>0</v>
      </c>
      <c r="I38" s="210">
        <f ca="1">OFFSET(Stats!$G$1,I$2-1,$A38)</f>
        <v>0</v>
      </c>
      <c r="J38" s="210">
        <f ca="1">OFFSET(Stats!$G$1,J$2-1,$A38)</f>
        <v>0</v>
      </c>
      <c r="K38" s="210">
        <f ca="1">OFFSET(Stats!$G$1,K$2-1,$A38)</f>
        <v>0</v>
      </c>
      <c r="L38" s="210">
        <f ca="1">OFFSET(Stats!$G$1,L$2-1,$A38)</f>
        <v>0</v>
      </c>
      <c r="M38" s="210">
        <f ca="1">OFFSET(Stats!$G$1,M$2-1,$A38)</f>
        <v>0</v>
      </c>
      <c r="N38" s="210">
        <f ca="1">OFFSET(Stats!$G$1,N$2-1,$A38)</f>
        <v>0</v>
      </c>
      <c r="O38" s="210">
        <f ca="1">OFFSET(Stats!$G$1,O$2-1,$A38)</f>
        <v>0</v>
      </c>
      <c r="P38" s="210">
        <f ca="1">OFFSET(Stats!$G$1,P$2-1,$A38)</f>
        <v>0</v>
      </c>
      <c r="Q38" s="210">
        <f ca="1">OFFSET(Stats!$G$1,Q$2-1,$A38)</f>
        <v>0</v>
      </c>
      <c r="R38" s="210">
        <f ca="1">OFFSET(Stats!$G$1,R$2-1,$A38)</f>
        <v>0</v>
      </c>
      <c r="S38" s="210">
        <f ca="1">OFFSET(Stats!$G$1,S$2-1,$A38)</f>
        <v>0</v>
      </c>
      <c r="T38" s="210">
        <f ca="1">OFFSET(Stats!$G$1,T$2-1,$A38)</f>
        <v>0</v>
      </c>
      <c r="U38" s="210">
        <f ca="1">OFFSET(Stats!$G$1,U$2-1,$A38)</f>
        <v>0</v>
      </c>
      <c r="V38" s="210">
        <f ca="1">OFFSET(Stats!$G$1,V$2-1,$A38)</f>
        <v>0</v>
      </c>
      <c r="W38" s="210">
        <f ca="1">OFFSET(Stats!$G$1,W$2-1,$A38)</f>
        <v>0</v>
      </c>
      <c r="X38" s="210">
        <f ca="1">OFFSET(Stats!$G$1,X$2-1,$A38)</f>
        <v>0</v>
      </c>
      <c r="Y38" s="210">
        <f ca="1">OFFSET(Stats!$G$1,Y$2-1,$A38)</f>
        <v>0</v>
      </c>
      <c r="Z38" s="210">
        <f ca="1">OFFSET(Stats!$G$1,Z$2-1,$A38)</f>
        <v>0</v>
      </c>
      <c r="AA38" s="210">
        <f ca="1">OFFSET(Stats!$G$1,AA$2-1,$A38)</f>
        <v>0</v>
      </c>
      <c r="AB38" s="210">
        <f ca="1">OFFSET(Stats!$G$1,AB$2-1,$A38)</f>
        <v>0</v>
      </c>
      <c r="AC38" s="210">
        <f ca="1">OFFSET(Stats!$G$1,AC$2-1,$A38)</f>
        <v>0</v>
      </c>
    </row>
    <row r="39" spans="1:29" s="14" customFormat="1">
      <c r="A39" s="42">
        <v>35</v>
      </c>
      <c r="B39" s="40" t="str">
        <f>Sample!E36&amp;", "&amp;Sample!F36</f>
        <v xml:space="preserve">, </v>
      </c>
      <c r="C39" s="159">
        <f>Sample!B36</f>
        <v>0</v>
      </c>
      <c r="D39" s="210">
        <f ca="1">OFFSET(Stats!$G$1,D$2-1,$A39)</f>
        <v>0</v>
      </c>
      <c r="E39" s="210">
        <f ca="1">OFFSET(Stats!$G$1,E$2-1,$A39)</f>
        <v>0</v>
      </c>
      <c r="F39" s="210">
        <f ca="1">OFFSET(Stats!$G$1,F$2-1,$A39)</f>
        <v>0</v>
      </c>
      <c r="G39" s="210">
        <f ca="1">OFFSET(Stats!$G$1,G$2-1,$A39)</f>
        <v>0</v>
      </c>
      <c r="H39" s="210">
        <f ca="1">OFFSET(Stats!$G$1,H$2-1,$A39)</f>
        <v>0</v>
      </c>
      <c r="I39" s="210">
        <f ca="1">OFFSET(Stats!$G$1,I$2-1,$A39)</f>
        <v>0</v>
      </c>
      <c r="J39" s="210">
        <f ca="1">OFFSET(Stats!$G$1,J$2-1,$A39)</f>
        <v>0</v>
      </c>
      <c r="K39" s="210">
        <f ca="1">OFFSET(Stats!$G$1,K$2-1,$A39)</f>
        <v>0</v>
      </c>
      <c r="L39" s="210">
        <f ca="1">OFFSET(Stats!$G$1,L$2-1,$A39)</f>
        <v>0</v>
      </c>
      <c r="M39" s="210">
        <f ca="1">OFFSET(Stats!$G$1,M$2-1,$A39)</f>
        <v>0</v>
      </c>
      <c r="N39" s="210">
        <f ca="1">OFFSET(Stats!$G$1,N$2-1,$A39)</f>
        <v>0</v>
      </c>
      <c r="O39" s="210">
        <f ca="1">OFFSET(Stats!$G$1,O$2-1,$A39)</f>
        <v>0</v>
      </c>
      <c r="P39" s="210">
        <f ca="1">OFFSET(Stats!$G$1,P$2-1,$A39)</f>
        <v>0</v>
      </c>
      <c r="Q39" s="210">
        <f ca="1">OFFSET(Stats!$G$1,Q$2-1,$A39)</f>
        <v>0</v>
      </c>
      <c r="R39" s="210">
        <f ca="1">OFFSET(Stats!$G$1,R$2-1,$A39)</f>
        <v>0</v>
      </c>
      <c r="S39" s="210">
        <f ca="1">OFFSET(Stats!$G$1,S$2-1,$A39)</f>
        <v>0</v>
      </c>
      <c r="T39" s="210">
        <f ca="1">OFFSET(Stats!$G$1,T$2-1,$A39)</f>
        <v>0</v>
      </c>
      <c r="U39" s="210">
        <f ca="1">OFFSET(Stats!$G$1,U$2-1,$A39)</f>
        <v>0</v>
      </c>
      <c r="V39" s="210">
        <f ca="1">OFFSET(Stats!$G$1,V$2-1,$A39)</f>
        <v>0</v>
      </c>
      <c r="W39" s="210">
        <f ca="1">OFFSET(Stats!$G$1,W$2-1,$A39)</f>
        <v>0</v>
      </c>
      <c r="X39" s="210">
        <f ca="1">OFFSET(Stats!$G$1,X$2-1,$A39)</f>
        <v>0</v>
      </c>
      <c r="Y39" s="210">
        <f ca="1">OFFSET(Stats!$G$1,Y$2-1,$A39)</f>
        <v>0</v>
      </c>
      <c r="Z39" s="210">
        <f ca="1">OFFSET(Stats!$G$1,Z$2-1,$A39)</f>
        <v>0</v>
      </c>
      <c r="AA39" s="210">
        <f ca="1">OFFSET(Stats!$G$1,AA$2-1,$A39)</f>
        <v>0</v>
      </c>
      <c r="AB39" s="210">
        <f ca="1">OFFSET(Stats!$G$1,AB$2-1,$A39)</f>
        <v>0</v>
      </c>
      <c r="AC39" s="210">
        <f ca="1">OFFSET(Stats!$G$1,AC$2-1,$A39)</f>
        <v>0</v>
      </c>
    </row>
    <row r="40" spans="1:29" s="14" customFormat="1">
      <c r="A40" s="42">
        <v>36</v>
      </c>
      <c r="B40" s="40" t="str">
        <f>Sample!E37&amp;", "&amp;Sample!F37</f>
        <v xml:space="preserve">, </v>
      </c>
      <c r="C40" s="159">
        <f>Sample!B37</f>
        <v>0</v>
      </c>
      <c r="D40" s="210">
        <f ca="1">OFFSET(Stats!$G$1,D$2-1,$A40)</f>
        <v>0</v>
      </c>
      <c r="E40" s="210">
        <f ca="1">OFFSET(Stats!$G$1,E$2-1,$A40)</f>
        <v>0</v>
      </c>
      <c r="F40" s="210">
        <f ca="1">OFFSET(Stats!$G$1,F$2-1,$A40)</f>
        <v>0</v>
      </c>
      <c r="G40" s="210">
        <f ca="1">OFFSET(Stats!$G$1,G$2-1,$A40)</f>
        <v>0</v>
      </c>
      <c r="H40" s="210">
        <f ca="1">OFFSET(Stats!$G$1,H$2-1,$A40)</f>
        <v>0</v>
      </c>
      <c r="I40" s="210">
        <f ca="1">OFFSET(Stats!$G$1,I$2-1,$A40)</f>
        <v>0</v>
      </c>
      <c r="J40" s="210">
        <f ca="1">OFFSET(Stats!$G$1,J$2-1,$A40)</f>
        <v>0</v>
      </c>
      <c r="K40" s="210">
        <f ca="1">OFFSET(Stats!$G$1,K$2-1,$A40)</f>
        <v>0</v>
      </c>
      <c r="L40" s="210">
        <f ca="1">OFFSET(Stats!$G$1,L$2-1,$A40)</f>
        <v>0</v>
      </c>
      <c r="M40" s="210">
        <f ca="1">OFFSET(Stats!$G$1,M$2-1,$A40)</f>
        <v>0</v>
      </c>
      <c r="N40" s="210">
        <f ca="1">OFFSET(Stats!$G$1,N$2-1,$A40)</f>
        <v>0</v>
      </c>
      <c r="O40" s="210">
        <f ca="1">OFFSET(Stats!$G$1,O$2-1,$A40)</f>
        <v>0</v>
      </c>
      <c r="P40" s="210">
        <f ca="1">OFFSET(Stats!$G$1,P$2-1,$A40)</f>
        <v>0</v>
      </c>
      <c r="Q40" s="210">
        <f ca="1">OFFSET(Stats!$G$1,Q$2-1,$A40)</f>
        <v>0</v>
      </c>
      <c r="R40" s="210">
        <f ca="1">OFFSET(Stats!$G$1,R$2-1,$A40)</f>
        <v>0</v>
      </c>
      <c r="S40" s="210">
        <f ca="1">OFFSET(Stats!$G$1,S$2-1,$A40)</f>
        <v>0</v>
      </c>
      <c r="T40" s="210">
        <f ca="1">OFFSET(Stats!$G$1,T$2-1,$A40)</f>
        <v>0</v>
      </c>
      <c r="U40" s="210">
        <f ca="1">OFFSET(Stats!$G$1,U$2-1,$A40)</f>
        <v>0</v>
      </c>
      <c r="V40" s="210">
        <f ca="1">OFFSET(Stats!$G$1,V$2-1,$A40)</f>
        <v>0</v>
      </c>
      <c r="W40" s="210">
        <f ca="1">OFFSET(Stats!$G$1,W$2-1,$A40)</f>
        <v>0</v>
      </c>
      <c r="X40" s="210">
        <f ca="1">OFFSET(Stats!$G$1,X$2-1,$A40)</f>
        <v>0</v>
      </c>
      <c r="Y40" s="210">
        <f ca="1">OFFSET(Stats!$G$1,Y$2-1,$A40)</f>
        <v>0</v>
      </c>
      <c r="Z40" s="210">
        <f ca="1">OFFSET(Stats!$G$1,Z$2-1,$A40)</f>
        <v>0</v>
      </c>
      <c r="AA40" s="210">
        <f ca="1">OFFSET(Stats!$G$1,AA$2-1,$A40)</f>
        <v>0</v>
      </c>
      <c r="AB40" s="210">
        <f ca="1">OFFSET(Stats!$G$1,AB$2-1,$A40)</f>
        <v>0</v>
      </c>
      <c r="AC40" s="210">
        <f ca="1">OFFSET(Stats!$G$1,AC$2-1,$A40)</f>
        <v>0</v>
      </c>
    </row>
    <row r="41" spans="1:29" s="14" customFormat="1">
      <c r="A41" s="42">
        <v>37</v>
      </c>
      <c r="B41" s="40" t="str">
        <f>Sample!E38&amp;", "&amp;Sample!F38</f>
        <v xml:space="preserve">, </v>
      </c>
      <c r="C41" s="159">
        <f>Sample!B38</f>
        <v>0</v>
      </c>
      <c r="D41" s="210">
        <f ca="1">OFFSET(Stats!$G$1,D$2-1,$A41)</f>
        <v>0</v>
      </c>
      <c r="E41" s="210">
        <f ca="1">OFFSET(Stats!$G$1,E$2-1,$A41)</f>
        <v>0</v>
      </c>
      <c r="F41" s="210">
        <f ca="1">OFFSET(Stats!$G$1,F$2-1,$A41)</f>
        <v>0</v>
      </c>
      <c r="G41" s="210">
        <f ca="1">OFFSET(Stats!$G$1,G$2-1,$A41)</f>
        <v>0</v>
      </c>
      <c r="H41" s="210">
        <f ca="1">OFFSET(Stats!$G$1,H$2-1,$A41)</f>
        <v>0</v>
      </c>
      <c r="I41" s="210">
        <f ca="1">OFFSET(Stats!$G$1,I$2-1,$A41)</f>
        <v>0</v>
      </c>
      <c r="J41" s="210">
        <f ca="1">OFFSET(Stats!$G$1,J$2-1,$A41)</f>
        <v>0</v>
      </c>
      <c r="K41" s="210">
        <f ca="1">OFFSET(Stats!$G$1,K$2-1,$A41)</f>
        <v>0</v>
      </c>
      <c r="L41" s="210">
        <f ca="1">OFFSET(Stats!$G$1,L$2-1,$A41)</f>
        <v>0</v>
      </c>
      <c r="M41" s="210">
        <f ca="1">OFFSET(Stats!$G$1,M$2-1,$A41)</f>
        <v>0</v>
      </c>
      <c r="N41" s="210">
        <f ca="1">OFFSET(Stats!$G$1,N$2-1,$A41)</f>
        <v>0</v>
      </c>
      <c r="O41" s="210">
        <f ca="1">OFFSET(Stats!$G$1,O$2-1,$A41)</f>
        <v>0</v>
      </c>
      <c r="P41" s="210">
        <f ca="1">OFFSET(Stats!$G$1,P$2-1,$A41)</f>
        <v>0</v>
      </c>
      <c r="Q41" s="210">
        <f ca="1">OFFSET(Stats!$G$1,Q$2-1,$A41)</f>
        <v>0</v>
      </c>
      <c r="R41" s="210">
        <f ca="1">OFFSET(Stats!$G$1,R$2-1,$A41)</f>
        <v>0</v>
      </c>
      <c r="S41" s="210">
        <f ca="1">OFFSET(Stats!$G$1,S$2-1,$A41)</f>
        <v>0</v>
      </c>
      <c r="T41" s="210">
        <f ca="1">OFFSET(Stats!$G$1,T$2-1,$A41)</f>
        <v>0</v>
      </c>
      <c r="U41" s="210">
        <f ca="1">OFFSET(Stats!$G$1,U$2-1,$A41)</f>
        <v>0</v>
      </c>
      <c r="V41" s="210">
        <f ca="1">OFFSET(Stats!$G$1,V$2-1,$A41)</f>
        <v>0</v>
      </c>
      <c r="W41" s="210">
        <f ca="1">OFFSET(Stats!$G$1,W$2-1,$A41)</f>
        <v>0</v>
      </c>
      <c r="X41" s="210">
        <f ca="1">OFFSET(Stats!$G$1,X$2-1,$A41)</f>
        <v>0</v>
      </c>
      <c r="Y41" s="210">
        <f ca="1">OFFSET(Stats!$G$1,Y$2-1,$A41)</f>
        <v>0</v>
      </c>
      <c r="Z41" s="210">
        <f ca="1">OFFSET(Stats!$G$1,Z$2-1,$A41)</f>
        <v>0</v>
      </c>
      <c r="AA41" s="210">
        <f ca="1">OFFSET(Stats!$G$1,AA$2-1,$A41)</f>
        <v>0</v>
      </c>
      <c r="AB41" s="210">
        <f ca="1">OFFSET(Stats!$G$1,AB$2-1,$A41)</f>
        <v>0</v>
      </c>
      <c r="AC41" s="210">
        <f ca="1">OFFSET(Stats!$G$1,AC$2-1,$A41)</f>
        <v>0</v>
      </c>
    </row>
    <row r="42" spans="1:29" s="14" customFormat="1">
      <c r="A42" s="42">
        <v>38</v>
      </c>
      <c r="B42" s="40" t="str">
        <f>Sample!E39&amp;", "&amp;Sample!F39</f>
        <v xml:space="preserve">, </v>
      </c>
      <c r="C42" s="159">
        <f>Sample!B39</f>
        <v>0</v>
      </c>
      <c r="D42" s="210">
        <f ca="1">OFFSET(Stats!$G$1,D$2-1,$A42)</f>
        <v>0</v>
      </c>
      <c r="E42" s="210">
        <f ca="1">OFFSET(Stats!$G$1,E$2-1,$A42)</f>
        <v>0</v>
      </c>
      <c r="F42" s="210">
        <f ca="1">OFFSET(Stats!$G$1,F$2-1,$A42)</f>
        <v>0</v>
      </c>
      <c r="G42" s="210">
        <f ca="1">OFFSET(Stats!$G$1,G$2-1,$A42)</f>
        <v>0</v>
      </c>
      <c r="H42" s="210">
        <f ca="1">OFFSET(Stats!$G$1,H$2-1,$A42)</f>
        <v>0</v>
      </c>
      <c r="I42" s="210">
        <f ca="1">OFFSET(Stats!$G$1,I$2-1,$A42)</f>
        <v>0</v>
      </c>
      <c r="J42" s="210">
        <f ca="1">OFFSET(Stats!$G$1,J$2-1,$A42)</f>
        <v>0</v>
      </c>
      <c r="K42" s="210">
        <f ca="1">OFFSET(Stats!$G$1,K$2-1,$A42)</f>
        <v>0</v>
      </c>
      <c r="L42" s="210">
        <f ca="1">OFFSET(Stats!$G$1,L$2-1,$A42)</f>
        <v>0</v>
      </c>
      <c r="M42" s="210">
        <f ca="1">OFFSET(Stats!$G$1,M$2-1,$A42)</f>
        <v>0</v>
      </c>
      <c r="N42" s="210">
        <f ca="1">OFFSET(Stats!$G$1,N$2-1,$A42)</f>
        <v>0</v>
      </c>
      <c r="O42" s="210">
        <f ca="1">OFFSET(Stats!$G$1,O$2-1,$A42)</f>
        <v>0</v>
      </c>
      <c r="P42" s="210">
        <f ca="1">OFFSET(Stats!$G$1,P$2-1,$A42)</f>
        <v>0</v>
      </c>
      <c r="Q42" s="210">
        <f ca="1">OFFSET(Stats!$G$1,Q$2-1,$A42)</f>
        <v>0</v>
      </c>
      <c r="R42" s="210">
        <f ca="1">OFFSET(Stats!$G$1,R$2-1,$A42)</f>
        <v>0</v>
      </c>
      <c r="S42" s="210">
        <f ca="1">OFFSET(Stats!$G$1,S$2-1,$A42)</f>
        <v>0</v>
      </c>
      <c r="T42" s="210">
        <f ca="1">OFFSET(Stats!$G$1,T$2-1,$A42)</f>
        <v>0</v>
      </c>
      <c r="U42" s="210">
        <f ca="1">OFFSET(Stats!$G$1,U$2-1,$A42)</f>
        <v>0</v>
      </c>
      <c r="V42" s="210">
        <f ca="1">OFFSET(Stats!$G$1,V$2-1,$A42)</f>
        <v>0</v>
      </c>
      <c r="W42" s="210">
        <f ca="1">OFFSET(Stats!$G$1,W$2-1,$A42)</f>
        <v>0</v>
      </c>
      <c r="X42" s="210">
        <f ca="1">OFFSET(Stats!$G$1,X$2-1,$A42)</f>
        <v>0</v>
      </c>
      <c r="Y42" s="210">
        <f ca="1">OFFSET(Stats!$G$1,Y$2-1,$A42)</f>
        <v>0</v>
      </c>
      <c r="Z42" s="210">
        <f ca="1">OFFSET(Stats!$G$1,Z$2-1,$A42)</f>
        <v>0</v>
      </c>
      <c r="AA42" s="210">
        <f ca="1">OFFSET(Stats!$G$1,AA$2-1,$A42)</f>
        <v>0</v>
      </c>
      <c r="AB42" s="210">
        <f ca="1">OFFSET(Stats!$G$1,AB$2-1,$A42)</f>
        <v>0</v>
      </c>
      <c r="AC42" s="210">
        <f ca="1">OFFSET(Stats!$G$1,AC$2-1,$A42)</f>
        <v>0</v>
      </c>
    </row>
    <row r="43" spans="1:29" s="14" customFormat="1">
      <c r="A43" s="42">
        <v>39</v>
      </c>
      <c r="B43" s="40" t="str">
        <f>Sample!E40&amp;", "&amp;Sample!F40</f>
        <v xml:space="preserve">, </v>
      </c>
      <c r="C43" s="159">
        <f>Sample!B40</f>
        <v>0</v>
      </c>
      <c r="D43" s="210">
        <f ca="1">OFFSET(Stats!$G$1,D$2-1,$A43)</f>
        <v>0</v>
      </c>
      <c r="E43" s="210">
        <f ca="1">OFFSET(Stats!$G$1,E$2-1,$A43)</f>
        <v>0</v>
      </c>
      <c r="F43" s="210">
        <f ca="1">OFFSET(Stats!$G$1,F$2-1,$A43)</f>
        <v>0</v>
      </c>
      <c r="G43" s="210">
        <f ca="1">OFFSET(Stats!$G$1,G$2-1,$A43)</f>
        <v>0</v>
      </c>
      <c r="H43" s="210">
        <f ca="1">OFFSET(Stats!$G$1,H$2-1,$A43)</f>
        <v>0</v>
      </c>
      <c r="I43" s="210">
        <f ca="1">OFFSET(Stats!$G$1,I$2-1,$A43)</f>
        <v>0</v>
      </c>
      <c r="J43" s="210">
        <f ca="1">OFFSET(Stats!$G$1,J$2-1,$A43)</f>
        <v>0</v>
      </c>
      <c r="K43" s="210">
        <f ca="1">OFFSET(Stats!$G$1,K$2-1,$A43)</f>
        <v>0</v>
      </c>
      <c r="L43" s="210">
        <f ca="1">OFFSET(Stats!$G$1,L$2-1,$A43)</f>
        <v>0</v>
      </c>
      <c r="M43" s="210">
        <f ca="1">OFFSET(Stats!$G$1,M$2-1,$A43)</f>
        <v>0</v>
      </c>
      <c r="N43" s="210">
        <f ca="1">OFFSET(Stats!$G$1,N$2-1,$A43)</f>
        <v>0</v>
      </c>
      <c r="O43" s="210">
        <f ca="1">OFFSET(Stats!$G$1,O$2-1,$A43)</f>
        <v>0</v>
      </c>
      <c r="P43" s="210">
        <f ca="1">OFFSET(Stats!$G$1,P$2-1,$A43)</f>
        <v>0</v>
      </c>
      <c r="Q43" s="210">
        <f ca="1">OFFSET(Stats!$G$1,Q$2-1,$A43)</f>
        <v>0</v>
      </c>
      <c r="R43" s="210">
        <f ca="1">OFFSET(Stats!$G$1,R$2-1,$A43)</f>
        <v>0</v>
      </c>
      <c r="S43" s="210">
        <f ca="1">OFFSET(Stats!$G$1,S$2-1,$A43)</f>
        <v>0</v>
      </c>
      <c r="T43" s="210">
        <f ca="1">OFFSET(Stats!$G$1,T$2-1,$A43)</f>
        <v>0</v>
      </c>
      <c r="U43" s="210">
        <f ca="1">OFFSET(Stats!$G$1,U$2-1,$A43)</f>
        <v>0</v>
      </c>
      <c r="V43" s="210">
        <f ca="1">OFFSET(Stats!$G$1,V$2-1,$A43)</f>
        <v>0</v>
      </c>
      <c r="W43" s="210">
        <f ca="1">OFFSET(Stats!$G$1,W$2-1,$A43)</f>
        <v>0</v>
      </c>
      <c r="X43" s="210">
        <f ca="1">OFFSET(Stats!$G$1,X$2-1,$A43)</f>
        <v>0</v>
      </c>
      <c r="Y43" s="210">
        <f ca="1">OFFSET(Stats!$G$1,Y$2-1,$A43)</f>
        <v>0</v>
      </c>
      <c r="Z43" s="210">
        <f ca="1">OFFSET(Stats!$G$1,Z$2-1,$A43)</f>
        <v>0</v>
      </c>
      <c r="AA43" s="210">
        <f ca="1">OFFSET(Stats!$G$1,AA$2-1,$A43)</f>
        <v>0</v>
      </c>
      <c r="AB43" s="210">
        <f ca="1">OFFSET(Stats!$G$1,AB$2-1,$A43)</f>
        <v>0</v>
      </c>
      <c r="AC43" s="210">
        <f ca="1">OFFSET(Stats!$G$1,AC$2-1,$A43)</f>
        <v>0</v>
      </c>
    </row>
    <row r="44" spans="1:29" s="14" customFormat="1">
      <c r="A44" s="42">
        <v>40</v>
      </c>
      <c r="B44" s="40" t="str">
        <f>Sample!E41&amp;", "&amp;Sample!F41</f>
        <v xml:space="preserve">, </v>
      </c>
      <c r="C44" s="159">
        <f>Sample!B41</f>
        <v>0</v>
      </c>
      <c r="D44" s="210">
        <f ca="1">OFFSET(Stats!$G$1,D$2-1,$A44)</f>
        <v>0</v>
      </c>
      <c r="E44" s="210">
        <f ca="1">OFFSET(Stats!$G$1,E$2-1,$A44)</f>
        <v>0</v>
      </c>
      <c r="F44" s="210">
        <f ca="1">OFFSET(Stats!$G$1,F$2-1,$A44)</f>
        <v>0</v>
      </c>
      <c r="G44" s="210">
        <f ca="1">OFFSET(Stats!$G$1,G$2-1,$A44)</f>
        <v>0</v>
      </c>
      <c r="H44" s="210">
        <f ca="1">OFFSET(Stats!$G$1,H$2-1,$A44)</f>
        <v>0</v>
      </c>
      <c r="I44" s="210">
        <f ca="1">OFFSET(Stats!$G$1,I$2-1,$A44)</f>
        <v>0</v>
      </c>
      <c r="J44" s="210">
        <f ca="1">OFFSET(Stats!$G$1,J$2-1,$A44)</f>
        <v>0</v>
      </c>
      <c r="K44" s="210">
        <f ca="1">OFFSET(Stats!$G$1,K$2-1,$A44)</f>
        <v>0</v>
      </c>
      <c r="L44" s="210">
        <f ca="1">OFFSET(Stats!$G$1,L$2-1,$A44)</f>
        <v>0</v>
      </c>
      <c r="M44" s="210">
        <f ca="1">OFFSET(Stats!$G$1,M$2-1,$A44)</f>
        <v>0</v>
      </c>
      <c r="N44" s="210">
        <f ca="1">OFFSET(Stats!$G$1,N$2-1,$A44)</f>
        <v>0</v>
      </c>
      <c r="O44" s="210">
        <f ca="1">OFFSET(Stats!$G$1,O$2-1,$A44)</f>
        <v>0</v>
      </c>
      <c r="P44" s="210">
        <f ca="1">OFFSET(Stats!$G$1,P$2-1,$A44)</f>
        <v>0</v>
      </c>
      <c r="Q44" s="210">
        <f ca="1">OFFSET(Stats!$G$1,Q$2-1,$A44)</f>
        <v>0</v>
      </c>
      <c r="R44" s="210">
        <f ca="1">OFFSET(Stats!$G$1,R$2-1,$A44)</f>
        <v>0</v>
      </c>
      <c r="S44" s="210">
        <f ca="1">OFFSET(Stats!$G$1,S$2-1,$A44)</f>
        <v>0</v>
      </c>
      <c r="T44" s="210">
        <f ca="1">OFFSET(Stats!$G$1,T$2-1,$A44)</f>
        <v>0</v>
      </c>
      <c r="U44" s="210">
        <f ca="1">OFFSET(Stats!$G$1,U$2-1,$A44)</f>
        <v>0</v>
      </c>
      <c r="V44" s="210">
        <f ca="1">OFFSET(Stats!$G$1,V$2-1,$A44)</f>
        <v>0</v>
      </c>
      <c r="W44" s="210">
        <f ca="1">OFFSET(Stats!$G$1,W$2-1,$A44)</f>
        <v>0</v>
      </c>
      <c r="X44" s="210">
        <f ca="1">OFFSET(Stats!$G$1,X$2-1,$A44)</f>
        <v>0</v>
      </c>
      <c r="Y44" s="210">
        <f ca="1">OFFSET(Stats!$G$1,Y$2-1,$A44)</f>
        <v>0</v>
      </c>
      <c r="Z44" s="210">
        <f ca="1">OFFSET(Stats!$G$1,Z$2-1,$A44)</f>
        <v>0</v>
      </c>
      <c r="AA44" s="210">
        <f ca="1">OFFSET(Stats!$G$1,AA$2-1,$A44)</f>
        <v>0</v>
      </c>
      <c r="AB44" s="210">
        <f ca="1">OFFSET(Stats!$G$1,AB$2-1,$A44)</f>
        <v>0</v>
      </c>
      <c r="AC44" s="210">
        <f ca="1">OFFSET(Stats!$G$1,AC$2-1,$A44)</f>
        <v>0</v>
      </c>
    </row>
    <row r="45" spans="1:29" s="14" customFormat="1">
      <c r="A45" s="42">
        <v>41</v>
      </c>
      <c r="B45" s="40" t="str">
        <f>Sample!E42&amp;", "&amp;Sample!F42</f>
        <v xml:space="preserve">, </v>
      </c>
      <c r="C45" s="159">
        <f>Sample!B42</f>
        <v>0</v>
      </c>
      <c r="D45" s="210">
        <f ca="1">OFFSET(Stats!$G$1,D$2-1,$A45)</f>
        <v>0</v>
      </c>
      <c r="E45" s="210">
        <f ca="1">OFFSET(Stats!$G$1,E$2-1,$A45)</f>
        <v>0</v>
      </c>
      <c r="F45" s="210">
        <f ca="1">OFFSET(Stats!$G$1,F$2-1,$A45)</f>
        <v>0</v>
      </c>
      <c r="G45" s="210">
        <f ca="1">OFFSET(Stats!$G$1,G$2-1,$A45)</f>
        <v>0</v>
      </c>
      <c r="H45" s="210">
        <f ca="1">OFFSET(Stats!$G$1,H$2-1,$A45)</f>
        <v>0</v>
      </c>
      <c r="I45" s="210">
        <f ca="1">OFFSET(Stats!$G$1,I$2-1,$A45)</f>
        <v>0</v>
      </c>
      <c r="J45" s="210">
        <f ca="1">OFFSET(Stats!$G$1,J$2-1,$A45)</f>
        <v>0</v>
      </c>
      <c r="K45" s="210">
        <f ca="1">OFFSET(Stats!$G$1,K$2-1,$A45)</f>
        <v>0</v>
      </c>
      <c r="L45" s="210">
        <f ca="1">OFFSET(Stats!$G$1,L$2-1,$A45)</f>
        <v>0</v>
      </c>
      <c r="M45" s="210">
        <f ca="1">OFFSET(Stats!$G$1,M$2-1,$A45)</f>
        <v>0</v>
      </c>
      <c r="N45" s="210">
        <f ca="1">OFFSET(Stats!$G$1,N$2-1,$A45)</f>
        <v>0</v>
      </c>
      <c r="O45" s="210">
        <f ca="1">OFFSET(Stats!$G$1,O$2-1,$A45)</f>
        <v>0</v>
      </c>
      <c r="P45" s="210">
        <f ca="1">OFFSET(Stats!$G$1,P$2-1,$A45)</f>
        <v>0</v>
      </c>
      <c r="Q45" s="210">
        <f ca="1">OFFSET(Stats!$G$1,Q$2-1,$A45)</f>
        <v>0</v>
      </c>
      <c r="R45" s="210">
        <f ca="1">OFFSET(Stats!$G$1,R$2-1,$A45)</f>
        <v>0</v>
      </c>
      <c r="S45" s="210">
        <f ca="1">OFFSET(Stats!$G$1,S$2-1,$A45)</f>
        <v>0</v>
      </c>
      <c r="T45" s="210">
        <f ca="1">OFFSET(Stats!$G$1,T$2-1,$A45)</f>
        <v>0</v>
      </c>
      <c r="U45" s="210">
        <f ca="1">OFFSET(Stats!$G$1,U$2-1,$A45)</f>
        <v>0</v>
      </c>
      <c r="V45" s="210">
        <f ca="1">OFFSET(Stats!$G$1,V$2-1,$A45)</f>
        <v>0</v>
      </c>
      <c r="W45" s="210">
        <f ca="1">OFFSET(Stats!$G$1,W$2-1,$A45)</f>
        <v>0</v>
      </c>
      <c r="X45" s="210">
        <f ca="1">OFFSET(Stats!$G$1,X$2-1,$A45)</f>
        <v>0</v>
      </c>
      <c r="Y45" s="210">
        <f ca="1">OFFSET(Stats!$G$1,Y$2-1,$A45)</f>
        <v>0</v>
      </c>
      <c r="Z45" s="210">
        <f ca="1">OFFSET(Stats!$G$1,Z$2-1,$A45)</f>
        <v>0</v>
      </c>
      <c r="AA45" s="210">
        <f ca="1">OFFSET(Stats!$G$1,AA$2-1,$A45)</f>
        <v>0</v>
      </c>
      <c r="AB45" s="210">
        <f ca="1">OFFSET(Stats!$G$1,AB$2-1,$A45)</f>
        <v>0</v>
      </c>
      <c r="AC45" s="210">
        <f ca="1">OFFSET(Stats!$G$1,AC$2-1,$A45)</f>
        <v>0</v>
      </c>
    </row>
    <row r="46" spans="1:29" s="14" customFormat="1">
      <c r="A46" s="42">
        <v>42</v>
      </c>
      <c r="B46" s="40" t="str">
        <f>Sample!E43&amp;", "&amp;Sample!F43</f>
        <v xml:space="preserve">, </v>
      </c>
      <c r="C46" s="159">
        <f>Sample!B43</f>
        <v>0</v>
      </c>
      <c r="D46" s="210">
        <f ca="1">OFFSET(Stats!$G$1,D$2-1,$A46)</f>
        <v>0</v>
      </c>
      <c r="E46" s="210">
        <f ca="1">OFFSET(Stats!$G$1,E$2-1,$A46)</f>
        <v>0</v>
      </c>
      <c r="F46" s="210">
        <f ca="1">OFFSET(Stats!$G$1,F$2-1,$A46)</f>
        <v>0</v>
      </c>
      <c r="G46" s="210">
        <f ca="1">OFFSET(Stats!$G$1,G$2-1,$A46)</f>
        <v>0</v>
      </c>
      <c r="H46" s="210">
        <f ca="1">OFFSET(Stats!$G$1,H$2-1,$A46)</f>
        <v>0</v>
      </c>
      <c r="I46" s="210">
        <f ca="1">OFFSET(Stats!$G$1,I$2-1,$A46)</f>
        <v>0</v>
      </c>
      <c r="J46" s="210">
        <f ca="1">OFFSET(Stats!$G$1,J$2-1,$A46)</f>
        <v>0</v>
      </c>
      <c r="K46" s="210">
        <f ca="1">OFFSET(Stats!$G$1,K$2-1,$A46)</f>
        <v>0</v>
      </c>
      <c r="L46" s="210">
        <f ca="1">OFFSET(Stats!$G$1,L$2-1,$A46)</f>
        <v>0</v>
      </c>
      <c r="M46" s="210">
        <f ca="1">OFFSET(Stats!$G$1,M$2-1,$A46)</f>
        <v>0</v>
      </c>
      <c r="N46" s="210">
        <f ca="1">OFFSET(Stats!$G$1,N$2-1,$A46)</f>
        <v>0</v>
      </c>
      <c r="O46" s="210">
        <f ca="1">OFFSET(Stats!$G$1,O$2-1,$A46)</f>
        <v>0</v>
      </c>
      <c r="P46" s="210">
        <f ca="1">OFFSET(Stats!$G$1,P$2-1,$A46)</f>
        <v>0</v>
      </c>
      <c r="Q46" s="210">
        <f ca="1">OFFSET(Stats!$G$1,Q$2-1,$A46)</f>
        <v>0</v>
      </c>
      <c r="R46" s="210">
        <f ca="1">OFFSET(Stats!$G$1,R$2-1,$A46)</f>
        <v>0</v>
      </c>
      <c r="S46" s="210">
        <f ca="1">OFFSET(Stats!$G$1,S$2-1,$A46)</f>
        <v>0</v>
      </c>
      <c r="T46" s="210">
        <f ca="1">OFFSET(Stats!$G$1,T$2-1,$A46)</f>
        <v>0</v>
      </c>
      <c r="U46" s="210">
        <f ca="1">OFFSET(Stats!$G$1,U$2-1,$A46)</f>
        <v>0</v>
      </c>
      <c r="V46" s="210">
        <f ca="1">OFFSET(Stats!$G$1,V$2-1,$A46)</f>
        <v>0</v>
      </c>
      <c r="W46" s="210">
        <f ca="1">OFFSET(Stats!$G$1,W$2-1,$A46)</f>
        <v>0</v>
      </c>
      <c r="X46" s="210">
        <f ca="1">OFFSET(Stats!$G$1,X$2-1,$A46)</f>
        <v>0</v>
      </c>
      <c r="Y46" s="210">
        <f ca="1">OFFSET(Stats!$G$1,Y$2-1,$A46)</f>
        <v>0</v>
      </c>
      <c r="Z46" s="210">
        <f ca="1">OFFSET(Stats!$G$1,Z$2-1,$A46)</f>
        <v>0</v>
      </c>
      <c r="AA46" s="210">
        <f ca="1">OFFSET(Stats!$G$1,AA$2-1,$A46)</f>
        <v>0</v>
      </c>
      <c r="AB46" s="210">
        <f ca="1">OFFSET(Stats!$G$1,AB$2-1,$A46)</f>
        <v>0</v>
      </c>
      <c r="AC46" s="210">
        <f ca="1">OFFSET(Stats!$G$1,AC$2-1,$A46)</f>
        <v>0</v>
      </c>
    </row>
    <row r="47" spans="1:29" s="14" customFormat="1">
      <c r="A47" s="42">
        <v>43</v>
      </c>
      <c r="B47" s="40" t="str">
        <f>Sample!E44&amp;", "&amp;Sample!F44</f>
        <v xml:space="preserve">, </v>
      </c>
      <c r="C47" s="159">
        <f>Sample!B44</f>
        <v>0</v>
      </c>
      <c r="D47" s="210">
        <f ca="1">OFFSET(Stats!$G$1,D$2-1,$A47)</f>
        <v>0</v>
      </c>
      <c r="E47" s="210">
        <f ca="1">OFFSET(Stats!$G$1,E$2-1,$A47)</f>
        <v>0</v>
      </c>
      <c r="F47" s="210">
        <f ca="1">OFFSET(Stats!$G$1,F$2-1,$A47)</f>
        <v>0</v>
      </c>
      <c r="G47" s="210">
        <f ca="1">OFFSET(Stats!$G$1,G$2-1,$A47)</f>
        <v>0</v>
      </c>
      <c r="H47" s="210">
        <f ca="1">OFFSET(Stats!$G$1,H$2-1,$A47)</f>
        <v>0</v>
      </c>
      <c r="I47" s="210">
        <f ca="1">OFFSET(Stats!$G$1,I$2-1,$A47)</f>
        <v>0</v>
      </c>
      <c r="J47" s="210">
        <f ca="1">OFFSET(Stats!$G$1,J$2-1,$A47)</f>
        <v>0</v>
      </c>
      <c r="K47" s="210">
        <f ca="1">OFFSET(Stats!$G$1,K$2-1,$A47)</f>
        <v>0</v>
      </c>
      <c r="L47" s="210">
        <f ca="1">OFFSET(Stats!$G$1,L$2-1,$A47)</f>
        <v>0</v>
      </c>
      <c r="M47" s="210">
        <f ca="1">OFFSET(Stats!$G$1,M$2-1,$A47)</f>
        <v>0</v>
      </c>
      <c r="N47" s="210">
        <f ca="1">OFFSET(Stats!$G$1,N$2-1,$A47)</f>
        <v>0</v>
      </c>
      <c r="O47" s="210">
        <f ca="1">OFFSET(Stats!$G$1,O$2-1,$A47)</f>
        <v>0</v>
      </c>
      <c r="P47" s="210">
        <f ca="1">OFFSET(Stats!$G$1,P$2-1,$A47)</f>
        <v>0</v>
      </c>
      <c r="Q47" s="210">
        <f ca="1">OFFSET(Stats!$G$1,Q$2-1,$A47)</f>
        <v>0</v>
      </c>
      <c r="R47" s="210">
        <f ca="1">OFFSET(Stats!$G$1,R$2-1,$A47)</f>
        <v>0</v>
      </c>
      <c r="S47" s="210">
        <f ca="1">OFFSET(Stats!$G$1,S$2-1,$A47)</f>
        <v>0</v>
      </c>
      <c r="T47" s="210">
        <f ca="1">OFFSET(Stats!$G$1,T$2-1,$A47)</f>
        <v>0</v>
      </c>
      <c r="U47" s="210">
        <f ca="1">OFFSET(Stats!$G$1,U$2-1,$A47)</f>
        <v>0</v>
      </c>
      <c r="V47" s="210">
        <f ca="1">OFFSET(Stats!$G$1,V$2-1,$A47)</f>
        <v>0</v>
      </c>
      <c r="W47" s="210">
        <f ca="1">OFFSET(Stats!$G$1,W$2-1,$A47)</f>
        <v>0</v>
      </c>
      <c r="X47" s="210">
        <f ca="1">OFFSET(Stats!$G$1,X$2-1,$A47)</f>
        <v>0</v>
      </c>
      <c r="Y47" s="210">
        <f ca="1">OFFSET(Stats!$G$1,Y$2-1,$A47)</f>
        <v>0</v>
      </c>
      <c r="Z47" s="210">
        <f ca="1">OFFSET(Stats!$G$1,Z$2-1,$A47)</f>
        <v>0</v>
      </c>
      <c r="AA47" s="210">
        <f ca="1">OFFSET(Stats!$G$1,AA$2-1,$A47)</f>
        <v>0</v>
      </c>
      <c r="AB47" s="210">
        <f ca="1">OFFSET(Stats!$G$1,AB$2-1,$A47)</f>
        <v>0</v>
      </c>
      <c r="AC47" s="210">
        <f ca="1">OFFSET(Stats!$G$1,AC$2-1,$A47)</f>
        <v>0</v>
      </c>
    </row>
    <row r="48" spans="1:29" s="14" customFormat="1">
      <c r="A48" s="42">
        <v>44</v>
      </c>
      <c r="B48" s="40" t="str">
        <f>Sample!E45&amp;", "&amp;Sample!F45</f>
        <v xml:space="preserve">, </v>
      </c>
      <c r="C48" s="159">
        <f>Sample!B45</f>
        <v>0</v>
      </c>
      <c r="D48" s="210">
        <f ca="1">OFFSET(Stats!$G$1,D$2-1,$A48)</f>
        <v>0</v>
      </c>
      <c r="E48" s="210">
        <f ca="1">OFFSET(Stats!$G$1,E$2-1,$A48)</f>
        <v>0</v>
      </c>
      <c r="F48" s="210">
        <f ca="1">OFFSET(Stats!$G$1,F$2-1,$A48)</f>
        <v>0</v>
      </c>
      <c r="G48" s="210">
        <f ca="1">OFFSET(Stats!$G$1,G$2-1,$A48)</f>
        <v>0</v>
      </c>
      <c r="H48" s="210">
        <f ca="1">OFFSET(Stats!$G$1,H$2-1,$A48)</f>
        <v>0</v>
      </c>
      <c r="I48" s="210">
        <f ca="1">OFFSET(Stats!$G$1,I$2-1,$A48)</f>
        <v>0</v>
      </c>
      <c r="J48" s="210">
        <f ca="1">OFFSET(Stats!$G$1,J$2-1,$A48)</f>
        <v>0</v>
      </c>
      <c r="K48" s="210">
        <f ca="1">OFFSET(Stats!$G$1,K$2-1,$A48)</f>
        <v>0</v>
      </c>
      <c r="L48" s="210">
        <f ca="1">OFFSET(Stats!$G$1,L$2-1,$A48)</f>
        <v>0</v>
      </c>
      <c r="M48" s="210">
        <f ca="1">OFFSET(Stats!$G$1,M$2-1,$A48)</f>
        <v>0</v>
      </c>
      <c r="N48" s="210">
        <f ca="1">OFFSET(Stats!$G$1,N$2-1,$A48)</f>
        <v>0</v>
      </c>
      <c r="O48" s="210">
        <f ca="1">OFFSET(Stats!$G$1,O$2-1,$A48)</f>
        <v>0</v>
      </c>
      <c r="P48" s="210">
        <f ca="1">OFFSET(Stats!$G$1,P$2-1,$A48)</f>
        <v>0</v>
      </c>
      <c r="Q48" s="210">
        <f ca="1">OFFSET(Stats!$G$1,Q$2-1,$A48)</f>
        <v>0</v>
      </c>
      <c r="R48" s="210">
        <f ca="1">OFFSET(Stats!$G$1,R$2-1,$A48)</f>
        <v>0</v>
      </c>
      <c r="S48" s="210">
        <f ca="1">OFFSET(Stats!$G$1,S$2-1,$A48)</f>
        <v>0</v>
      </c>
      <c r="T48" s="210">
        <f ca="1">OFFSET(Stats!$G$1,T$2-1,$A48)</f>
        <v>0</v>
      </c>
      <c r="U48" s="210">
        <f ca="1">OFFSET(Stats!$G$1,U$2-1,$A48)</f>
        <v>0</v>
      </c>
      <c r="V48" s="210">
        <f ca="1">OFFSET(Stats!$G$1,V$2-1,$A48)</f>
        <v>0</v>
      </c>
      <c r="W48" s="210">
        <f ca="1">OFFSET(Stats!$G$1,W$2-1,$A48)</f>
        <v>0</v>
      </c>
      <c r="X48" s="210">
        <f ca="1">OFFSET(Stats!$G$1,X$2-1,$A48)</f>
        <v>0</v>
      </c>
      <c r="Y48" s="210">
        <f ca="1">OFFSET(Stats!$G$1,Y$2-1,$A48)</f>
        <v>0</v>
      </c>
      <c r="Z48" s="210">
        <f ca="1">OFFSET(Stats!$G$1,Z$2-1,$A48)</f>
        <v>0</v>
      </c>
      <c r="AA48" s="210">
        <f ca="1">OFFSET(Stats!$G$1,AA$2-1,$A48)</f>
        <v>0</v>
      </c>
      <c r="AB48" s="210">
        <f ca="1">OFFSET(Stats!$G$1,AB$2-1,$A48)</f>
        <v>0</v>
      </c>
      <c r="AC48" s="210">
        <f ca="1">OFFSET(Stats!$G$1,AC$2-1,$A48)</f>
        <v>0</v>
      </c>
    </row>
    <row r="49" spans="1:29" s="14" customFormat="1">
      <c r="A49" s="42">
        <v>45</v>
      </c>
      <c r="B49" s="40" t="str">
        <f>Sample!E46&amp;", "&amp;Sample!F46</f>
        <v xml:space="preserve">, </v>
      </c>
      <c r="C49" s="159">
        <f>Sample!B46</f>
        <v>0</v>
      </c>
      <c r="D49" s="210">
        <f ca="1">OFFSET(Stats!$G$1,D$2-1,$A49)</f>
        <v>0</v>
      </c>
      <c r="E49" s="210">
        <f ca="1">OFFSET(Stats!$G$1,E$2-1,$A49)</f>
        <v>0</v>
      </c>
      <c r="F49" s="210">
        <f ca="1">OFFSET(Stats!$G$1,F$2-1,$A49)</f>
        <v>0</v>
      </c>
      <c r="G49" s="210">
        <f ca="1">OFFSET(Stats!$G$1,G$2-1,$A49)</f>
        <v>0</v>
      </c>
      <c r="H49" s="210">
        <f ca="1">OFFSET(Stats!$G$1,H$2-1,$A49)</f>
        <v>0</v>
      </c>
      <c r="I49" s="210">
        <f ca="1">OFFSET(Stats!$G$1,I$2-1,$A49)</f>
        <v>0</v>
      </c>
      <c r="J49" s="210">
        <f ca="1">OFFSET(Stats!$G$1,J$2-1,$A49)</f>
        <v>0</v>
      </c>
      <c r="K49" s="210">
        <f ca="1">OFFSET(Stats!$G$1,K$2-1,$A49)</f>
        <v>0</v>
      </c>
      <c r="L49" s="210">
        <f ca="1">OFFSET(Stats!$G$1,L$2-1,$A49)</f>
        <v>0</v>
      </c>
      <c r="M49" s="210">
        <f ca="1">OFFSET(Stats!$G$1,M$2-1,$A49)</f>
        <v>0</v>
      </c>
      <c r="N49" s="210">
        <f ca="1">OFFSET(Stats!$G$1,N$2-1,$A49)</f>
        <v>0</v>
      </c>
      <c r="O49" s="210">
        <f ca="1">OFFSET(Stats!$G$1,O$2-1,$A49)</f>
        <v>0</v>
      </c>
      <c r="P49" s="210">
        <f ca="1">OFFSET(Stats!$G$1,P$2-1,$A49)</f>
        <v>0</v>
      </c>
      <c r="Q49" s="210">
        <f ca="1">OFFSET(Stats!$G$1,Q$2-1,$A49)</f>
        <v>0</v>
      </c>
      <c r="R49" s="210">
        <f ca="1">OFFSET(Stats!$G$1,R$2-1,$A49)</f>
        <v>0</v>
      </c>
      <c r="S49" s="210">
        <f ca="1">OFFSET(Stats!$G$1,S$2-1,$A49)</f>
        <v>0</v>
      </c>
      <c r="T49" s="210">
        <f ca="1">OFFSET(Stats!$G$1,T$2-1,$A49)</f>
        <v>0</v>
      </c>
      <c r="U49" s="210">
        <f ca="1">OFFSET(Stats!$G$1,U$2-1,$A49)</f>
        <v>0</v>
      </c>
      <c r="V49" s="210">
        <f ca="1">OFFSET(Stats!$G$1,V$2-1,$A49)</f>
        <v>0</v>
      </c>
      <c r="W49" s="210">
        <f ca="1">OFFSET(Stats!$G$1,W$2-1,$A49)</f>
        <v>0</v>
      </c>
      <c r="X49" s="210">
        <f ca="1">OFFSET(Stats!$G$1,X$2-1,$A49)</f>
        <v>0</v>
      </c>
      <c r="Y49" s="210">
        <f ca="1">OFFSET(Stats!$G$1,Y$2-1,$A49)</f>
        <v>0</v>
      </c>
      <c r="Z49" s="210">
        <f ca="1">OFFSET(Stats!$G$1,Z$2-1,$A49)</f>
        <v>0</v>
      </c>
      <c r="AA49" s="210">
        <f ca="1">OFFSET(Stats!$G$1,AA$2-1,$A49)</f>
        <v>0</v>
      </c>
      <c r="AB49" s="210">
        <f ca="1">OFFSET(Stats!$G$1,AB$2-1,$A49)</f>
        <v>0</v>
      </c>
      <c r="AC49" s="210">
        <f ca="1">OFFSET(Stats!$G$1,AC$2-1,$A49)</f>
        <v>0</v>
      </c>
    </row>
    <row r="50" spans="1:29" s="14" customFormat="1">
      <c r="A50" s="42">
        <v>46</v>
      </c>
      <c r="B50" s="40" t="str">
        <f>Sample!E47&amp;", "&amp;Sample!F47</f>
        <v xml:space="preserve">, </v>
      </c>
      <c r="C50" s="159">
        <f>Sample!B47</f>
        <v>0</v>
      </c>
      <c r="D50" s="210">
        <f ca="1">OFFSET(Stats!$G$1,D$2-1,$A50)</f>
        <v>0</v>
      </c>
      <c r="E50" s="210">
        <f ca="1">OFFSET(Stats!$G$1,E$2-1,$A50)</f>
        <v>0</v>
      </c>
      <c r="F50" s="210">
        <f ca="1">OFFSET(Stats!$G$1,F$2-1,$A50)</f>
        <v>0</v>
      </c>
      <c r="G50" s="210">
        <f ca="1">OFFSET(Stats!$G$1,G$2-1,$A50)</f>
        <v>0</v>
      </c>
      <c r="H50" s="210">
        <f ca="1">OFFSET(Stats!$G$1,H$2-1,$A50)</f>
        <v>0</v>
      </c>
      <c r="I50" s="210">
        <f ca="1">OFFSET(Stats!$G$1,I$2-1,$A50)</f>
        <v>0</v>
      </c>
      <c r="J50" s="210">
        <f ca="1">OFFSET(Stats!$G$1,J$2-1,$A50)</f>
        <v>0</v>
      </c>
      <c r="K50" s="210">
        <f ca="1">OFFSET(Stats!$G$1,K$2-1,$A50)</f>
        <v>0</v>
      </c>
      <c r="L50" s="210">
        <f ca="1">OFFSET(Stats!$G$1,L$2-1,$A50)</f>
        <v>0</v>
      </c>
      <c r="M50" s="210">
        <f ca="1">OFFSET(Stats!$G$1,M$2-1,$A50)</f>
        <v>0</v>
      </c>
      <c r="N50" s="210">
        <f ca="1">OFFSET(Stats!$G$1,N$2-1,$A50)</f>
        <v>0</v>
      </c>
      <c r="O50" s="210">
        <f ca="1">OFFSET(Stats!$G$1,O$2-1,$A50)</f>
        <v>0</v>
      </c>
      <c r="P50" s="210">
        <f ca="1">OFFSET(Stats!$G$1,P$2-1,$A50)</f>
        <v>0</v>
      </c>
      <c r="Q50" s="210">
        <f ca="1">OFFSET(Stats!$G$1,Q$2-1,$A50)</f>
        <v>0</v>
      </c>
      <c r="R50" s="210">
        <f ca="1">OFFSET(Stats!$G$1,R$2-1,$A50)</f>
        <v>0</v>
      </c>
      <c r="S50" s="210">
        <f ca="1">OFFSET(Stats!$G$1,S$2-1,$A50)</f>
        <v>0</v>
      </c>
      <c r="T50" s="210">
        <f ca="1">OFFSET(Stats!$G$1,T$2-1,$A50)</f>
        <v>0</v>
      </c>
      <c r="U50" s="210">
        <f ca="1">OFFSET(Stats!$G$1,U$2-1,$A50)</f>
        <v>0</v>
      </c>
      <c r="V50" s="210">
        <f ca="1">OFFSET(Stats!$G$1,V$2-1,$A50)</f>
        <v>0</v>
      </c>
      <c r="W50" s="210">
        <f ca="1">OFFSET(Stats!$G$1,W$2-1,$A50)</f>
        <v>0</v>
      </c>
      <c r="X50" s="210">
        <f ca="1">OFFSET(Stats!$G$1,X$2-1,$A50)</f>
        <v>0</v>
      </c>
      <c r="Y50" s="210">
        <f ca="1">OFFSET(Stats!$G$1,Y$2-1,$A50)</f>
        <v>0</v>
      </c>
      <c r="Z50" s="210">
        <f ca="1">OFFSET(Stats!$G$1,Z$2-1,$A50)</f>
        <v>0</v>
      </c>
      <c r="AA50" s="210">
        <f ca="1">OFFSET(Stats!$G$1,AA$2-1,$A50)</f>
        <v>0</v>
      </c>
      <c r="AB50" s="210">
        <f ca="1">OFFSET(Stats!$G$1,AB$2-1,$A50)</f>
        <v>0</v>
      </c>
      <c r="AC50" s="210">
        <f ca="1">OFFSET(Stats!$G$1,AC$2-1,$A50)</f>
        <v>0</v>
      </c>
    </row>
    <row r="51" spans="1:29" s="14" customFormat="1">
      <c r="A51" s="42">
        <v>47</v>
      </c>
      <c r="B51" s="40" t="str">
        <f>Sample!E48&amp;", "&amp;Sample!F48</f>
        <v xml:space="preserve">, </v>
      </c>
      <c r="C51" s="159">
        <f>Sample!B48</f>
        <v>0</v>
      </c>
      <c r="D51" s="210">
        <f ca="1">OFFSET(Stats!$G$1,D$2-1,$A51)</f>
        <v>0</v>
      </c>
      <c r="E51" s="210">
        <f ca="1">OFFSET(Stats!$G$1,E$2-1,$A51)</f>
        <v>0</v>
      </c>
      <c r="F51" s="210">
        <f ca="1">OFFSET(Stats!$G$1,F$2-1,$A51)</f>
        <v>0</v>
      </c>
      <c r="G51" s="210">
        <f ca="1">OFFSET(Stats!$G$1,G$2-1,$A51)</f>
        <v>0</v>
      </c>
      <c r="H51" s="210">
        <f ca="1">OFFSET(Stats!$G$1,H$2-1,$A51)</f>
        <v>0</v>
      </c>
      <c r="I51" s="210">
        <f ca="1">OFFSET(Stats!$G$1,I$2-1,$A51)</f>
        <v>0</v>
      </c>
      <c r="J51" s="210">
        <f ca="1">OFFSET(Stats!$G$1,J$2-1,$A51)</f>
        <v>0</v>
      </c>
      <c r="K51" s="210">
        <f ca="1">OFFSET(Stats!$G$1,K$2-1,$A51)</f>
        <v>0</v>
      </c>
      <c r="L51" s="210">
        <f ca="1">OFFSET(Stats!$G$1,L$2-1,$A51)</f>
        <v>0</v>
      </c>
      <c r="M51" s="210">
        <f ca="1">OFFSET(Stats!$G$1,M$2-1,$A51)</f>
        <v>0</v>
      </c>
      <c r="N51" s="210">
        <f ca="1">OFFSET(Stats!$G$1,N$2-1,$A51)</f>
        <v>0</v>
      </c>
      <c r="O51" s="210">
        <f ca="1">OFFSET(Stats!$G$1,O$2-1,$A51)</f>
        <v>0</v>
      </c>
      <c r="P51" s="210">
        <f ca="1">OFFSET(Stats!$G$1,P$2-1,$A51)</f>
        <v>0</v>
      </c>
      <c r="Q51" s="210">
        <f ca="1">OFFSET(Stats!$G$1,Q$2-1,$A51)</f>
        <v>0</v>
      </c>
      <c r="R51" s="210">
        <f ca="1">OFFSET(Stats!$G$1,R$2-1,$A51)</f>
        <v>0</v>
      </c>
      <c r="S51" s="210">
        <f ca="1">OFFSET(Stats!$G$1,S$2-1,$A51)</f>
        <v>0</v>
      </c>
      <c r="T51" s="210">
        <f ca="1">OFFSET(Stats!$G$1,T$2-1,$A51)</f>
        <v>0</v>
      </c>
      <c r="U51" s="210">
        <f ca="1">OFFSET(Stats!$G$1,U$2-1,$A51)</f>
        <v>0</v>
      </c>
      <c r="V51" s="210">
        <f ca="1">OFFSET(Stats!$G$1,V$2-1,$A51)</f>
        <v>0</v>
      </c>
      <c r="W51" s="210">
        <f ca="1">OFFSET(Stats!$G$1,W$2-1,$A51)</f>
        <v>0</v>
      </c>
      <c r="X51" s="210">
        <f ca="1">OFFSET(Stats!$G$1,X$2-1,$A51)</f>
        <v>0</v>
      </c>
      <c r="Y51" s="210">
        <f ca="1">OFFSET(Stats!$G$1,Y$2-1,$A51)</f>
        <v>0</v>
      </c>
      <c r="Z51" s="210">
        <f ca="1">OFFSET(Stats!$G$1,Z$2-1,$A51)</f>
        <v>0</v>
      </c>
      <c r="AA51" s="210">
        <f ca="1">OFFSET(Stats!$G$1,AA$2-1,$A51)</f>
        <v>0</v>
      </c>
      <c r="AB51" s="210">
        <f ca="1">OFFSET(Stats!$G$1,AB$2-1,$A51)</f>
        <v>0</v>
      </c>
      <c r="AC51" s="210">
        <f ca="1">OFFSET(Stats!$G$1,AC$2-1,$A51)</f>
        <v>0</v>
      </c>
    </row>
    <row r="52" spans="1:29" s="14" customFormat="1">
      <c r="A52" s="42">
        <v>48</v>
      </c>
      <c r="B52" s="40" t="str">
        <f>Sample!E49&amp;", "&amp;Sample!F49</f>
        <v xml:space="preserve">, </v>
      </c>
      <c r="C52" s="159">
        <f>Sample!B49</f>
        <v>0</v>
      </c>
      <c r="D52" s="210">
        <f ca="1">OFFSET(Stats!$G$1,D$2-1,$A52)</f>
        <v>0</v>
      </c>
      <c r="E52" s="210">
        <f ca="1">OFFSET(Stats!$G$1,E$2-1,$A52)</f>
        <v>0</v>
      </c>
      <c r="F52" s="210">
        <f ca="1">OFFSET(Stats!$G$1,F$2-1,$A52)</f>
        <v>0</v>
      </c>
      <c r="G52" s="210">
        <f ca="1">OFFSET(Stats!$G$1,G$2-1,$A52)</f>
        <v>0</v>
      </c>
      <c r="H52" s="210">
        <f ca="1">OFFSET(Stats!$G$1,H$2-1,$A52)</f>
        <v>0</v>
      </c>
      <c r="I52" s="210">
        <f ca="1">OFFSET(Stats!$G$1,I$2-1,$A52)</f>
        <v>0</v>
      </c>
      <c r="J52" s="210">
        <f ca="1">OFFSET(Stats!$G$1,J$2-1,$A52)</f>
        <v>0</v>
      </c>
      <c r="K52" s="210">
        <f ca="1">OFFSET(Stats!$G$1,K$2-1,$A52)</f>
        <v>0</v>
      </c>
      <c r="L52" s="210">
        <f ca="1">OFFSET(Stats!$G$1,L$2-1,$A52)</f>
        <v>0</v>
      </c>
      <c r="M52" s="210">
        <f ca="1">OFFSET(Stats!$G$1,M$2-1,$A52)</f>
        <v>0</v>
      </c>
      <c r="N52" s="210">
        <f ca="1">OFFSET(Stats!$G$1,N$2-1,$A52)</f>
        <v>0</v>
      </c>
      <c r="O52" s="210">
        <f ca="1">OFFSET(Stats!$G$1,O$2-1,$A52)</f>
        <v>0</v>
      </c>
      <c r="P52" s="210">
        <f ca="1">OFFSET(Stats!$G$1,P$2-1,$A52)</f>
        <v>0</v>
      </c>
      <c r="Q52" s="210">
        <f ca="1">OFFSET(Stats!$G$1,Q$2-1,$A52)</f>
        <v>0</v>
      </c>
      <c r="R52" s="210">
        <f ca="1">OFFSET(Stats!$G$1,R$2-1,$A52)</f>
        <v>0</v>
      </c>
      <c r="S52" s="210">
        <f ca="1">OFFSET(Stats!$G$1,S$2-1,$A52)</f>
        <v>0</v>
      </c>
      <c r="T52" s="210">
        <f ca="1">OFFSET(Stats!$G$1,T$2-1,$A52)</f>
        <v>0</v>
      </c>
      <c r="U52" s="210">
        <f ca="1">OFFSET(Stats!$G$1,U$2-1,$A52)</f>
        <v>0</v>
      </c>
      <c r="V52" s="210">
        <f ca="1">OFFSET(Stats!$G$1,V$2-1,$A52)</f>
        <v>0</v>
      </c>
      <c r="W52" s="210">
        <f ca="1">OFFSET(Stats!$G$1,W$2-1,$A52)</f>
        <v>0</v>
      </c>
      <c r="X52" s="210">
        <f ca="1">OFFSET(Stats!$G$1,X$2-1,$A52)</f>
        <v>0</v>
      </c>
      <c r="Y52" s="210">
        <f ca="1">OFFSET(Stats!$G$1,Y$2-1,$A52)</f>
        <v>0</v>
      </c>
      <c r="Z52" s="210">
        <f ca="1">OFFSET(Stats!$G$1,Z$2-1,$A52)</f>
        <v>0</v>
      </c>
      <c r="AA52" s="210">
        <f ca="1">OFFSET(Stats!$G$1,AA$2-1,$A52)</f>
        <v>0</v>
      </c>
      <c r="AB52" s="210">
        <f ca="1">OFFSET(Stats!$G$1,AB$2-1,$A52)</f>
        <v>0</v>
      </c>
      <c r="AC52" s="210">
        <f ca="1">OFFSET(Stats!$G$1,AC$2-1,$A52)</f>
        <v>0</v>
      </c>
    </row>
    <row r="53" spans="1:29" s="14" customFormat="1">
      <c r="A53" s="42">
        <v>49</v>
      </c>
      <c r="B53" s="40" t="str">
        <f>Sample!E50&amp;", "&amp;Sample!F50</f>
        <v xml:space="preserve">, </v>
      </c>
      <c r="C53" s="159">
        <f>Sample!B50</f>
        <v>0</v>
      </c>
      <c r="D53" s="210">
        <f ca="1">OFFSET(Stats!$G$1,D$2-1,$A53)</f>
        <v>0</v>
      </c>
      <c r="E53" s="210">
        <f ca="1">OFFSET(Stats!$G$1,E$2-1,$A53)</f>
        <v>0</v>
      </c>
      <c r="F53" s="210">
        <f ca="1">OFFSET(Stats!$G$1,F$2-1,$A53)</f>
        <v>0</v>
      </c>
      <c r="G53" s="210">
        <f ca="1">OFFSET(Stats!$G$1,G$2-1,$A53)</f>
        <v>0</v>
      </c>
      <c r="H53" s="210">
        <f ca="1">OFFSET(Stats!$G$1,H$2-1,$A53)</f>
        <v>0</v>
      </c>
      <c r="I53" s="210">
        <f ca="1">OFFSET(Stats!$G$1,I$2-1,$A53)</f>
        <v>0</v>
      </c>
      <c r="J53" s="210">
        <f ca="1">OFFSET(Stats!$G$1,J$2-1,$A53)</f>
        <v>0</v>
      </c>
      <c r="K53" s="210">
        <f ca="1">OFFSET(Stats!$G$1,K$2-1,$A53)</f>
        <v>0</v>
      </c>
      <c r="L53" s="210">
        <f ca="1">OFFSET(Stats!$G$1,L$2-1,$A53)</f>
        <v>0</v>
      </c>
      <c r="M53" s="210">
        <f ca="1">OFFSET(Stats!$G$1,M$2-1,$A53)</f>
        <v>0</v>
      </c>
      <c r="N53" s="210">
        <f ca="1">OFFSET(Stats!$G$1,N$2-1,$A53)</f>
        <v>0</v>
      </c>
      <c r="O53" s="210">
        <f ca="1">OFFSET(Stats!$G$1,O$2-1,$A53)</f>
        <v>0</v>
      </c>
      <c r="P53" s="210">
        <f ca="1">OFFSET(Stats!$G$1,P$2-1,$A53)</f>
        <v>0</v>
      </c>
      <c r="Q53" s="210">
        <f ca="1">OFFSET(Stats!$G$1,Q$2-1,$A53)</f>
        <v>0</v>
      </c>
      <c r="R53" s="210">
        <f ca="1">OFFSET(Stats!$G$1,R$2-1,$A53)</f>
        <v>0</v>
      </c>
      <c r="S53" s="210">
        <f ca="1">OFFSET(Stats!$G$1,S$2-1,$A53)</f>
        <v>0</v>
      </c>
      <c r="T53" s="210">
        <f ca="1">OFFSET(Stats!$G$1,T$2-1,$A53)</f>
        <v>0</v>
      </c>
      <c r="U53" s="210">
        <f ca="1">OFFSET(Stats!$G$1,U$2-1,$A53)</f>
        <v>0</v>
      </c>
      <c r="V53" s="210">
        <f ca="1">OFFSET(Stats!$G$1,V$2-1,$A53)</f>
        <v>0</v>
      </c>
      <c r="W53" s="210">
        <f ca="1">OFFSET(Stats!$G$1,W$2-1,$A53)</f>
        <v>0</v>
      </c>
      <c r="X53" s="210">
        <f ca="1">OFFSET(Stats!$G$1,X$2-1,$A53)</f>
        <v>0</v>
      </c>
      <c r="Y53" s="210">
        <f ca="1">OFFSET(Stats!$G$1,Y$2-1,$A53)</f>
        <v>0</v>
      </c>
      <c r="Z53" s="210">
        <f ca="1">OFFSET(Stats!$G$1,Z$2-1,$A53)</f>
        <v>0</v>
      </c>
      <c r="AA53" s="210">
        <f ca="1">OFFSET(Stats!$G$1,AA$2-1,$A53)</f>
        <v>0</v>
      </c>
      <c r="AB53" s="210">
        <f ca="1">OFFSET(Stats!$G$1,AB$2-1,$A53)</f>
        <v>0</v>
      </c>
      <c r="AC53" s="210">
        <f ca="1">OFFSET(Stats!$G$1,AC$2-1,$A53)</f>
        <v>0</v>
      </c>
    </row>
    <row r="54" spans="1:29" s="14" customFormat="1">
      <c r="A54" s="42">
        <v>50</v>
      </c>
      <c r="B54" s="40" t="str">
        <f>Sample!E51&amp;", "&amp;Sample!F51</f>
        <v xml:space="preserve">, </v>
      </c>
      <c r="C54" s="159">
        <f>Sample!B51</f>
        <v>0</v>
      </c>
      <c r="D54" s="210">
        <f ca="1">OFFSET(Stats!$G$1,D$2-1,$A54)</f>
        <v>0</v>
      </c>
      <c r="E54" s="210">
        <f ca="1">OFFSET(Stats!$G$1,E$2-1,$A54)</f>
        <v>0</v>
      </c>
      <c r="F54" s="210">
        <f ca="1">OFFSET(Stats!$G$1,F$2-1,$A54)</f>
        <v>0</v>
      </c>
      <c r="G54" s="210">
        <f ca="1">OFFSET(Stats!$G$1,G$2-1,$A54)</f>
        <v>0</v>
      </c>
      <c r="H54" s="210">
        <f ca="1">OFFSET(Stats!$G$1,H$2-1,$A54)</f>
        <v>0</v>
      </c>
      <c r="I54" s="210">
        <f ca="1">OFFSET(Stats!$G$1,I$2-1,$A54)</f>
        <v>0</v>
      </c>
      <c r="J54" s="210">
        <f ca="1">OFFSET(Stats!$G$1,J$2-1,$A54)</f>
        <v>0</v>
      </c>
      <c r="K54" s="210">
        <f ca="1">OFFSET(Stats!$G$1,K$2-1,$A54)</f>
        <v>0</v>
      </c>
      <c r="L54" s="210">
        <f ca="1">OFFSET(Stats!$G$1,L$2-1,$A54)</f>
        <v>0</v>
      </c>
      <c r="M54" s="210">
        <f ca="1">OFFSET(Stats!$G$1,M$2-1,$A54)</f>
        <v>0</v>
      </c>
      <c r="N54" s="210">
        <f ca="1">OFFSET(Stats!$G$1,N$2-1,$A54)</f>
        <v>0</v>
      </c>
      <c r="O54" s="210">
        <f ca="1">OFFSET(Stats!$G$1,O$2-1,$A54)</f>
        <v>0</v>
      </c>
      <c r="P54" s="210">
        <f ca="1">OFFSET(Stats!$G$1,P$2-1,$A54)</f>
        <v>0</v>
      </c>
      <c r="Q54" s="210">
        <f ca="1">OFFSET(Stats!$G$1,Q$2-1,$A54)</f>
        <v>0</v>
      </c>
      <c r="R54" s="210">
        <f ca="1">OFFSET(Stats!$G$1,R$2-1,$A54)</f>
        <v>0</v>
      </c>
      <c r="S54" s="210">
        <f ca="1">OFFSET(Stats!$G$1,S$2-1,$A54)</f>
        <v>0</v>
      </c>
      <c r="T54" s="210">
        <f ca="1">OFFSET(Stats!$G$1,T$2-1,$A54)</f>
        <v>0</v>
      </c>
      <c r="U54" s="210">
        <f ca="1">OFFSET(Stats!$G$1,U$2-1,$A54)</f>
        <v>0</v>
      </c>
      <c r="V54" s="210">
        <f ca="1">OFFSET(Stats!$G$1,V$2-1,$A54)</f>
        <v>0</v>
      </c>
      <c r="W54" s="210">
        <f ca="1">OFFSET(Stats!$G$1,W$2-1,$A54)</f>
        <v>0</v>
      </c>
      <c r="X54" s="210">
        <f ca="1">OFFSET(Stats!$G$1,X$2-1,$A54)</f>
        <v>0</v>
      </c>
      <c r="Y54" s="210">
        <f ca="1">OFFSET(Stats!$G$1,Y$2-1,$A54)</f>
        <v>0</v>
      </c>
      <c r="Z54" s="210">
        <f ca="1">OFFSET(Stats!$G$1,Z$2-1,$A54)</f>
        <v>0</v>
      </c>
      <c r="AA54" s="210">
        <f ca="1">OFFSET(Stats!$G$1,AA$2-1,$A54)</f>
        <v>0</v>
      </c>
      <c r="AB54" s="210">
        <f ca="1">OFFSET(Stats!$G$1,AB$2-1,$A54)</f>
        <v>0</v>
      </c>
      <c r="AC54" s="210">
        <f ca="1">OFFSET(Stats!$G$1,AC$2-1,$A54)</f>
        <v>0</v>
      </c>
    </row>
    <row r="56" spans="1:29" ht="13.2">
      <c r="B56" s="255" t="s">
        <v>16</v>
      </c>
      <c r="C56" s="256"/>
    </row>
    <row r="57" spans="1:29" ht="13.2">
      <c r="B57" s="257" t="s">
        <v>17</v>
      </c>
      <c r="C57" s="256"/>
    </row>
    <row r="58" spans="1:29" ht="13.2">
      <c r="B58" s="258" t="s">
        <v>211</v>
      </c>
      <c r="C58" s="256"/>
    </row>
  </sheetData>
  <mergeCells count="4">
    <mergeCell ref="A1:C1"/>
    <mergeCell ref="B56:C56"/>
    <mergeCell ref="B57:C57"/>
    <mergeCell ref="B58:C58"/>
  </mergeCells>
  <phoneticPr fontId="0" type="noConversion"/>
  <conditionalFormatting sqref="T4 L4 N4 W4 Z4 AC4">
    <cfRule type="cellIs" dxfId="7" priority="1" stopIfTrue="1" operator="equal">
      <formula>"STOP"</formula>
    </cfRule>
  </conditionalFormatting>
  <conditionalFormatting sqref="O4:P4">
    <cfRule type="cellIs" dxfId="6" priority="2" stopIfTrue="1" operator="equal">
      <formula>"n"</formula>
    </cfRule>
  </conditionalFormatting>
  <conditionalFormatting sqref="F4:I4 L4 O4 R4 U4 X4 AA4">
    <cfRule type="cellIs" dxfId="5" priority="4" stopIfTrue="1" operator="equal">
      <formula>"n"</formula>
    </cfRule>
    <cfRule type="cellIs" dxfId="4" priority="5" stopIfTrue="1" operator="equal">
      <formula>"closed"</formula>
    </cfRule>
  </conditionalFormatting>
  <conditionalFormatting sqref="D5:AC54">
    <cfRule type="expression" dxfId="3" priority="6" stopIfTrue="1">
      <formula>D5=D$3</formula>
    </cfRule>
    <cfRule type="expression" dxfId="2" priority="7" stopIfTrue="1">
      <formula>D5="?"</formula>
    </cfRule>
    <cfRule type="expression" dxfId="1" priority="8" stopIfTrue="1">
      <formula>D5=0</formula>
    </cfRule>
  </conditionalFormatting>
  <conditionalFormatting sqref="D4:E4 G4:H4 J4:K4 M4:N4 P4:Q4 S4 V4 Y4 AB4">
    <cfRule type="cellIs" dxfId="0" priority="9" stopIfTrue="1" operator="equal">
      <formula>"y"</formula>
    </cfRule>
  </conditionalFormatting>
  <printOptions horizontalCentered="1" verticalCentered="1"/>
  <pageMargins left="0.5" right="0.5" top="0.5" bottom="0.5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2:J60"/>
  <sheetViews>
    <sheetView showGridLines="0" workbookViewId="0"/>
  </sheetViews>
  <sheetFormatPr defaultColWidth="9.109375" defaultRowHeight="10.199999999999999"/>
  <cols>
    <col min="1" max="1" width="2.6640625" style="14" customWidth="1"/>
    <col min="2" max="2" width="4.6640625" style="14" customWidth="1"/>
    <col min="3" max="3" width="39.109375" style="14" customWidth="1"/>
    <col min="4" max="6" width="2.6640625" style="14" customWidth="1"/>
    <col min="7" max="7" width="8.6640625" style="14" customWidth="1"/>
    <col min="8" max="8" width="3.6640625" style="14" customWidth="1"/>
    <col min="9" max="9" width="6.6640625" style="14" customWidth="1"/>
    <col min="10" max="10" width="20.5546875" style="14" customWidth="1"/>
    <col min="11" max="11" width="2.6640625" style="14" customWidth="1"/>
    <col min="12" max="16384" width="9.109375" style="14"/>
  </cols>
  <sheetData>
    <row r="2" spans="2:10" ht="15" customHeight="1">
      <c r="C2" s="98" t="e">
        <f>"RWB "&amp;Sample!#REF!&amp;" FSET Monitoring"</f>
        <v>#REF!</v>
      </c>
    </row>
    <row r="3" spans="2:10" ht="15" customHeight="1">
      <c r="C3" s="99" t="str">
        <f>RWB!B9&amp;" - "&amp;RWB!B10</f>
        <v>January 0, 1900 - January 0, 1900</v>
      </c>
      <c r="G3" s="77" t="s">
        <v>69</v>
      </c>
      <c r="H3" s="78">
        <v>1</v>
      </c>
    </row>
    <row r="4" spans="2:10" ht="15" customHeight="1">
      <c r="B4" s="35">
        <v>1</v>
      </c>
      <c r="C4" s="70" t="s">
        <v>2</v>
      </c>
      <c r="D4" s="88" t="str">
        <f ca="1">PROPER(OFFSET(Stats!$G$3,1,'Data Entry Form'!$H$3))&amp;", "&amp;PROPER(OFFSET(Stats!$G$3,0,'Data Entry Form'!$H$3))</f>
        <v>0, 0</v>
      </c>
      <c r="E4" s="53"/>
      <c r="F4" s="53"/>
      <c r="G4" s="53"/>
      <c r="H4" s="53"/>
      <c r="I4" s="53"/>
      <c r="J4" s="53"/>
    </row>
    <row r="5" spans="2:10" ht="15" customHeight="1">
      <c r="B5" s="35">
        <v>4</v>
      </c>
      <c r="C5" s="65" t="s">
        <v>71</v>
      </c>
      <c r="D5" s="89" t="str">
        <f>"   SSN: "</f>
        <v xml:space="preserve">   SSN: </v>
      </c>
      <c r="G5" s="266">
        <f ca="1">OFFSET(Stats!$G$3,2,'Data Entry Form'!$H$3)</f>
        <v>0</v>
      </c>
      <c r="H5" s="266"/>
      <c r="I5" s="53" t="str">
        <f ca="1">"R/C/U: "&amp;OFFSET(Stats!$G$3,3,'Data Entry Form'!$H$3)</f>
        <v>R/C/U: 0</v>
      </c>
      <c r="J5" s="80"/>
    </row>
    <row r="6" spans="2:10" ht="15" customHeight="1">
      <c r="B6" s="35">
        <v>5</v>
      </c>
      <c r="C6" s="65" t="s">
        <v>4</v>
      </c>
      <c r="D6" s="267" t="str">
        <f ca="1">PROPER(OFFSET(Stats!$G$3,4,'Data Entry Form'!$H$3))</f>
        <v>0</v>
      </c>
      <c r="E6" s="267"/>
      <c r="F6" s="267"/>
      <c r="G6" s="267"/>
      <c r="H6" s="80"/>
      <c r="I6" s="80"/>
      <c r="J6" s="80"/>
    </row>
    <row r="7" spans="2:10" ht="15" customHeight="1">
      <c r="B7" s="35">
        <v>6</v>
      </c>
      <c r="C7" s="65" t="s">
        <v>5</v>
      </c>
      <c r="D7" s="261"/>
      <c r="E7" s="261"/>
      <c r="F7" s="261"/>
      <c r="G7" s="261"/>
      <c r="H7" s="261"/>
      <c r="I7" s="261"/>
    </row>
    <row r="8" spans="2:10" ht="15" customHeight="1">
      <c r="B8" s="35" t="s">
        <v>20</v>
      </c>
      <c r="C8" s="65" t="s">
        <v>63</v>
      </c>
      <c r="D8" s="261"/>
      <c r="E8" s="261"/>
      <c r="F8" s="261"/>
      <c r="G8" s="261"/>
      <c r="H8" s="261"/>
      <c r="I8" s="261"/>
    </row>
    <row r="9" spans="2:10" ht="15" customHeight="1">
      <c r="B9" s="35" t="s">
        <v>19</v>
      </c>
      <c r="C9" s="65" t="s">
        <v>18</v>
      </c>
      <c r="D9" s="261"/>
      <c r="E9" s="261"/>
      <c r="F9" s="261"/>
      <c r="G9" s="261"/>
      <c r="H9" s="261"/>
      <c r="I9" s="261"/>
    </row>
    <row r="10" spans="2:10" ht="6" customHeight="1">
      <c r="B10" s="30"/>
      <c r="C10" s="64"/>
    </row>
    <row r="11" spans="2:10" ht="15" customHeight="1">
      <c r="B11" s="35">
        <v>8</v>
      </c>
      <c r="C11" s="65" t="s">
        <v>54</v>
      </c>
      <c r="D11" s="259"/>
      <c r="E11" s="262"/>
      <c r="F11" s="262"/>
      <c r="G11" s="262"/>
      <c r="H11" s="260"/>
    </row>
    <row r="12" spans="2:10" ht="15" customHeight="1">
      <c r="B12" s="35">
        <v>9</v>
      </c>
      <c r="C12" s="65" t="s">
        <v>53</v>
      </c>
      <c r="D12" s="263"/>
      <c r="E12" s="264"/>
      <c r="F12" s="35" t="s">
        <v>70</v>
      </c>
    </row>
    <row r="13" spans="2:10" ht="6" customHeight="1">
      <c r="B13" s="30"/>
      <c r="C13" s="64"/>
    </row>
    <row r="14" spans="2:10">
      <c r="B14" s="35" t="s">
        <v>22</v>
      </c>
      <c r="C14" s="65" t="s">
        <v>95</v>
      </c>
      <c r="D14" s="66" t="s">
        <v>49</v>
      </c>
      <c r="E14" s="42" t="s">
        <v>50</v>
      </c>
      <c r="F14" s="35" t="s">
        <v>70</v>
      </c>
    </row>
    <row r="15" spans="2:10">
      <c r="B15" s="35" t="s">
        <v>23</v>
      </c>
      <c r="C15" s="65" t="s">
        <v>96</v>
      </c>
      <c r="D15" s="67" t="s">
        <v>49</v>
      </c>
      <c r="E15" s="42" t="s">
        <v>50</v>
      </c>
      <c r="F15" s="35" t="s">
        <v>70</v>
      </c>
    </row>
    <row r="16" spans="2:10">
      <c r="B16" s="35" t="s">
        <v>24</v>
      </c>
      <c r="C16" s="65" t="s">
        <v>56</v>
      </c>
      <c r="D16" s="63"/>
    </row>
    <row r="17" spans="2:10" ht="15" customHeight="1">
      <c r="B17" s="35" t="s">
        <v>25</v>
      </c>
      <c r="C17" s="65" t="s">
        <v>76</v>
      </c>
      <c r="D17" s="259"/>
      <c r="E17" s="262"/>
      <c r="F17" s="262"/>
      <c r="G17" s="262"/>
      <c r="H17" s="260"/>
    </row>
    <row r="18" spans="2:10" ht="15" customHeight="1">
      <c r="B18" s="35" t="s">
        <v>26</v>
      </c>
      <c r="C18" s="65" t="s">
        <v>97</v>
      </c>
      <c r="D18" s="259"/>
      <c r="E18" s="262"/>
      <c r="F18" s="262"/>
      <c r="G18" s="262"/>
      <c r="H18" s="260"/>
    </row>
    <row r="19" spans="2:10" ht="15" customHeight="1">
      <c r="B19" s="35" t="s">
        <v>27</v>
      </c>
      <c r="C19" s="65" t="s">
        <v>57</v>
      </c>
      <c r="D19" s="260"/>
      <c r="E19" s="261"/>
      <c r="F19" s="35" t="s">
        <v>70</v>
      </c>
    </row>
    <row r="20" spans="2:10">
      <c r="B20" s="35" t="s">
        <v>28</v>
      </c>
      <c r="C20" s="65" t="s">
        <v>77</v>
      </c>
      <c r="D20" s="66" t="s">
        <v>49</v>
      </c>
      <c r="E20" s="42" t="s">
        <v>50</v>
      </c>
      <c r="F20" s="35" t="s">
        <v>70</v>
      </c>
    </row>
    <row r="21" spans="2:10">
      <c r="B21" s="35" t="s">
        <v>29</v>
      </c>
      <c r="C21" s="65" t="s">
        <v>78</v>
      </c>
      <c r="D21" s="66" t="s">
        <v>49</v>
      </c>
      <c r="E21" s="42" t="s">
        <v>50</v>
      </c>
      <c r="F21" s="35" t="s">
        <v>70</v>
      </c>
    </row>
    <row r="22" spans="2:10">
      <c r="B22" s="35" t="s">
        <v>30</v>
      </c>
      <c r="C22" s="65" t="s">
        <v>79</v>
      </c>
      <c r="D22" s="66" t="s">
        <v>49</v>
      </c>
      <c r="E22" s="42" t="s">
        <v>50</v>
      </c>
      <c r="F22" s="35" t="s">
        <v>70</v>
      </c>
    </row>
    <row r="23" spans="2:10">
      <c r="B23" s="35">
        <v>12</v>
      </c>
      <c r="C23" s="65" t="s">
        <v>99</v>
      </c>
      <c r="D23" s="66" t="s">
        <v>49</v>
      </c>
      <c r="E23" s="42" t="s">
        <v>50</v>
      </c>
      <c r="F23" s="35" t="s">
        <v>70</v>
      </c>
    </row>
    <row r="24" spans="2:10">
      <c r="B24" s="35">
        <v>13</v>
      </c>
      <c r="C24" s="69" t="s">
        <v>98</v>
      </c>
      <c r="D24" s="66" t="s">
        <v>49</v>
      </c>
      <c r="E24" s="42" t="s">
        <v>50</v>
      </c>
      <c r="F24" s="35" t="s">
        <v>70</v>
      </c>
    </row>
    <row r="25" spans="2:10">
      <c r="B25" s="30"/>
      <c r="C25" s="71" t="s">
        <v>12</v>
      </c>
      <c r="E25" s="52"/>
      <c r="F25" s="52"/>
    </row>
    <row r="26" spans="2:10">
      <c r="B26" s="35" t="s">
        <v>31</v>
      </c>
      <c r="C26" s="70" t="s">
        <v>100</v>
      </c>
      <c r="D26" s="67" t="s">
        <v>49</v>
      </c>
      <c r="E26" s="42" t="s">
        <v>50</v>
      </c>
      <c r="F26" s="35" t="s">
        <v>70</v>
      </c>
    </row>
    <row r="27" spans="2:10">
      <c r="B27" s="35" t="s">
        <v>32</v>
      </c>
      <c r="C27" s="65" t="s">
        <v>55</v>
      </c>
      <c r="D27" s="63"/>
    </row>
    <row r="28" spans="2:10">
      <c r="B28" s="35" t="s">
        <v>33</v>
      </c>
      <c r="C28" s="65" t="s">
        <v>80</v>
      </c>
      <c r="D28" s="83" t="s">
        <v>49</v>
      </c>
      <c r="E28" s="61" t="s">
        <v>50</v>
      </c>
      <c r="F28" s="41" t="s">
        <v>70</v>
      </c>
      <c r="G28" s="72"/>
      <c r="H28" s="82"/>
      <c r="I28" s="82"/>
      <c r="J28" s="85"/>
    </row>
    <row r="29" spans="2:10">
      <c r="B29" s="35" t="s">
        <v>13</v>
      </c>
      <c r="C29" s="65" t="s">
        <v>58</v>
      </c>
      <c r="D29" s="42" t="s">
        <v>49</v>
      </c>
      <c r="E29" s="42" t="s">
        <v>50</v>
      </c>
      <c r="F29" s="35" t="s">
        <v>70</v>
      </c>
      <c r="G29" s="28"/>
      <c r="H29" s="28"/>
      <c r="I29" s="28"/>
      <c r="J29" s="86"/>
    </row>
    <row r="30" spans="2:10" ht="15" customHeight="1">
      <c r="B30" s="35" t="s">
        <v>14</v>
      </c>
      <c r="C30" s="79" t="s">
        <v>101</v>
      </c>
      <c r="D30" s="263"/>
      <c r="E30" s="264"/>
      <c r="F30" s="264"/>
      <c r="G30" s="265"/>
      <c r="H30" s="265"/>
      <c r="I30" s="265"/>
      <c r="J30" s="265"/>
    </row>
    <row r="31" spans="2:10">
      <c r="B31" s="35" t="s">
        <v>15</v>
      </c>
      <c r="C31" s="65" t="s">
        <v>102</v>
      </c>
      <c r="D31" s="62" t="s">
        <v>64</v>
      </c>
      <c r="E31" s="62" t="s">
        <v>65</v>
      </c>
      <c r="F31" s="103" t="s">
        <v>70</v>
      </c>
      <c r="G31" s="73"/>
      <c r="H31" s="87"/>
      <c r="I31" s="87"/>
      <c r="J31" s="39"/>
    </row>
    <row r="32" spans="2:10">
      <c r="B32" s="30"/>
      <c r="C32" s="65" t="s">
        <v>94</v>
      </c>
      <c r="D32" s="84"/>
    </row>
    <row r="33" spans="2:10">
      <c r="B33" s="30"/>
      <c r="C33" s="69" t="s">
        <v>103</v>
      </c>
      <c r="D33" s="73"/>
    </row>
    <row r="34" spans="2:10">
      <c r="B34" s="35" t="s">
        <v>34</v>
      </c>
      <c r="C34" s="65" t="s">
        <v>81</v>
      </c>
      <c r="D34" s="67" t="s">
        <v>49</v>
      </c>
      <c r="E34" s="61" t="s">
        <v>50</v>
      </c>
      <c r="F34" s="35" t="s">
        <v>70</v>
      </c>
      <c r="G34" s="72"/>
      <c r="H34" s="82"/>
      <c r="I34" s="82"/>
      <c r="J34" s="85"/>
    </row>
    <row r="35" spans="2:10" ht="15" customHeight="1">
      <c r="B35" s="35" t="s">
        <v>35</v>
      </c>
      <c r="C35" s="79" t="s">
        <v>68</v>
      </c>
      <c r="D35" s="260"/>
      <c r="E35" s="261"/>
      <c r="F35" s="261"/>
      <c r="G35" s="265"/>
      <c r="H35" s="265"/>
      <c r="I35" s="265"/>
      <c r="J35" s="265"/>
    </row>
    <row r="36" spans="2:10">
      <c r="B36" s="35">
        <v>17</v>
      </c>
      <c r="C36" s="65" t="s">
        <v>82</v>
      </c>
      <c r="D36" s="68" t="s">
        <v>49</v>
      </c>
      <c r="E36" s="62" t="s">
        <v>50</v>
      </c>
      <c r="F36" s="35" t="s">
        <v>70</v>
      </c>
      <c r="G36" s="84"/>
      <c r="H36" s="28"/>
      <c r="I36" s="28"/>
      <c r="J36" s="86"/>
    </row>
    <row r="37" spans="2:10">
      <c r="B37" s="35">
        <v>18</v>
      </c>
      <c r="C37" s="65" t="s">
        <v>104</v>
      </c>
      <c r="D37" s="66" t="s">
        <v>49</v>
      </c>
      <c r="E37" s="42" t="s">
        <v>50</v>
      </c>
      <c r="F37" s="35" t="s">
        <v>70</v>
      </c>
      <c r="G37" s="84"/>
      <c r="H37" s="28"/>
      <c r="I37" s="28"/>
      <c r="J37" s="86"/>
    </row>
    <row r="38" spans="2:10">
      <c r="B38" s="35">
        <v>19</v>
      </c>
      <c r="C38" s="65" t="s">
        <v>105</v>
      </c>
      <c r="D38" s="66" t="s">
        <v>49</v>
      </c>
      <c r="E38" s="42" t="s">
        <v>50</v>
      </c>
      <c r="F38" s="35" t="s">
        <v>70</v>
      </c>
      <c r="G38" s="84"/>
      <c r="H38" s="28"/>
      <c r="I38" s="28"/>
      <c r="J38" s="86"/>
    </row>
    <row r="39" spans="2:10">
      <c r="B39" s="35">
        <v>20</v>
      </c>
      <c r="C39" s="69" t="s">
        <v>106</v>
      </c>
      <c r="D39" s="66" t="s">
        <v>49</v>
      </c>
      <c r="E39" s="42" t="s">
        <v>50</v>
      </c>
      <c r="F39" s="35" t="s">
        <v>70</v>
      </c>
      <c r="G39" s="73"/>
      <c r="H39" s="87"/>
      <c r="I39" s="87"/>
      <c r="J39" s="39"/>
    </row>
    <row r="40" spans="2:10">
      <c r="B40" s="30"/>
      <c r="C40" s="71" t="s">
        <v>6</v>
      </c>
      <c r="E40" s="52"/>
      <c r="F40" s="52"/>
    </row>
    <row r="41" spans="2:10">
      <c r="B41" s="35">
        <v>21</v>
      </c>
      <c r="C41" s="70" t="s">
        <v>59</v>
      </c>
      <c r="D41" s="66">
        <v>1</v>
      </c>
      <c r="E41" s="42">
        <v>2</v>
      </c>
      <c r="F41" s="35" t="s">
        <v>70</v>
      </c>
    </row>
    <row r="42" spans="2:10">
      <c r="B42" s="35">
        <v>22</v>
      </c>
      <c r="C42" s="65" t="s">
        <v>83</v>
      </c>
      <c r="D42" s="66" t="s">
        <v>49</v>
      </c>
      <c r="E42" s="42" t="s">
        <v>50</v>
      </c>
      <c r="F42" s="35" t="s">
        <v>70</v>
      </c>
    </row>
    <row r="43" spans="2:10">
      <c r="B43" s="35">
        <v>23</v>
      </c>
      <c r="C43" s="65" t="s">
        <v>84</v>
      </c>
      <c r="D43" s="66" t="s">
        <v>49</v>
      </c>
      <c r="E43" s="42" t="s">
        <v>50</v>
      </c>
      <c r="F43" s="35" t="s">
        <v>70</v>
      </c>
    </row>
    <row r="44" spans="2:10">
      <c r="B44" s="35" t="s">
        <v>36</v>
      </c>
      <c r="C44" s="65" t="s">
        <v>60</v>
      </c>
      <c r="D44" s="66" t="s">
        <v>49</v>
      </c>
      <c r="E44" s="42" t="s">
        <v>50</v>
      </c>
      <c r="F44" s="35" t="s">
        <v>70</v>
      </c>
    </row>
    <row r="45" spans="2:10" ht="15" customHeight="1">
      <c r="B45" s="35" t="s">
        <v>37</v>
      </c>
      <c r="C45" s="69" t="s">
        <v>85</v>
      </c>
      <c r="D45" s="259"/>
      <c r="E45" s="260"/>
      <c r="F45" s="35" t="s">
        <v>70</v>
      </c>
    </row>
    <row r="46" spans="2:10">
      <c r="B46" s="30"/>
      <c r="C46" s="71" t="s">
        <v>66</v>
      </c>
      <c r="E46" s="52"/>
      <c r="F46" s="52"/>
    </row>
    <row r="47" spans="2:10">
      <c r="B47" s="35" t="s">
        <v>38</v>
      </c>
      <c r="C47" s="70" t="s">
        <v>86</v>
      </c>
      <c r="D47" s="66" t="s">
        <v>49</v>
      </c>
      <c r="E47" s="42" t="s">
        <v>50</v>
      </c>
      <c r="F47" s="35" t="s">
        <v>70</v>
      </c>
    </row>
    <row r="48" spans="2:10" ht="15" customHeight="1">
      <c r="B48" s="35" t="s">
        <v>39</v>
      </c>
      <c r="C48" s="65" t="s">
        <v>87</v>
      </c>
      <c r="D48" s="259"/>
      <c r="E48" s="262"/>
      <c r="F48" s="262"/>
      <c r="G48" s="262"/>
      <c r="H48" s="260"/>
    </row>
    <row r="49" spans="2:6">
      <c r="B49" s="35">
        <v>26</v>
      </c>
      <c r="C49" s="65" t="s">
        <v>61</v>
      </c>
      <c r="D49" s="66" t="s">
        <v>49</v>
      </c>
      <c r="E49" s="42" t="s">
        <v>50</v>
      </c>
      <c r="F49" s="35" t="s">
        <v>70</v>
      </c>
    </row>
    <row r="50" spans="2:6">
      <c r="B50" s="35" t="s">
        <v>42</v>
      </c>
      <c r="C50" s="65" t="s">
        <v>89</v>
      </c>
      <c r="D50" s="66" t="s">
        <v>49</v>
      </c>
      <c r="E50" s="42" t="s">
        <v>50</v>
      </c>
      <c r="F50" s="35" t="s">
        <v>70</v>
      </c>
    </row>
    <row r="51" spans="2:6">
      <c r="B51" s="35" t="s">
        <v>43</v>
      </c>
      <c r="C51" s="65" t="s">
        <v>88</v>
      </c>
      <c r="D51" s="66" t="s">
        <v>49</v>
      </c>
      <c r="E51" s="42" t="s">
        <v>50</v>
      </c>
      <c r="F51" s="35" t="s">
        <v>70</v>
      </c>
    </row>
    <row r="52" spans="2:6" ht="15" customHeight="1">
      <c r="B52" s="35">
        <v>28</v>
      </c>
      <c r="C52" s="69" t="s">
        <v>90</v>
      </c>
      <c r="D52" s="259"/>
      <c r="E52" s="260"/>
      <c r="F52" s="35" t="s">
        <v>70</v>
      </c>
    </row>
    <row r="53" spans="2:6">
      <c r="B53" s="30"/>
      <c r="C53" s="71" t="s">
        <v>7</v>
      </c>
      <c r="E53" s="52"/>
      <c r="F53" s="52"/>
    </row>
    <row r="54" spans="2:6">
      <c r="B54" s="35">
        <v>29</v>
      </c>
      <c r="C54" s="70" t="s">
        <v>91</v>
      </c>
      <c r="D54" s="66" t="s">
        <v>49</v>
      </c>
      <c r="E54" s="42" t="s">
        <v>50</v>
      </c>
      <c r="F54" s="35" t="s">
        <v>70</v>
      </c>
    </row>
    <row r="55" spans="2:6">
      <c r="B55" s="35">
        <v>30</v>
      </c>
      <c r="C55" s="69" t="s">
        <v>92</v>
      </c>
      <c r="D55" s="66" t="s">
        <v>49</v>
      </c>
      <c r="E55" s="42" t="s">
        <v>50</v>
      </c>
      <c r="F55" s="35" t="s">
        <v>70</v>
      </c>
    </row>
    <row r="56" spans="2:6">
      <c r="B56" s="30"/>
      <c r="C56" s="71" t="s">
        <v>8</v>
      </c>
      <c r="E56" s="52"/>
      <c r="F56" s="52"/>
    </row>
    <row r="57" spans="2:6" ht="15" customHeight="1">
      <c r="B57" s="35" t="s">
        <v>40</v>
      </c>
      <c r="C57" s="70" t="s">
        <v>62</v>
      </c>
      <c r="D57" s="259"/>
      <c r="E57" s="260"/>
      <c r="F57" s="35" t="s">
        <v>70</v>
      </c>
    </row>
    <row r="58" spans="2:6" ht="15" customHeight="1">
      <c r="B58" s="35" t="s">
        <v>41</v>
      </c>
      <c r="C58" s="65" t="s">
        <v>67</v>
      </c>
      <c r="D58" s="259"/>
      <c r="E58" s="260"/>
      <c r="F58" s="35" t="s">
        <v>70</v>
      </c>
    </row>
    <row r="59" spans="2:6" ht="6" customHeight="1">
      <c r="B59" s="74"/>
      <c r="C59" s="75"/>
      <c r="D59" s="76"/>
      <c r="E59" s="76"/>
      <c r="F59" s="81"/>
    </row>
    <row r="60" spans="2:6">
      <c r="B60" s="35">
        <v>32</v>
      </c>
      <c r="C60" s="65" t="s">
        <v>93</v>
      </c>
      <c r="D60" s="66" t="s">
        <v>49</v>
      </c>
      <c r="E60" s="42" t="s">
        <v>50</v>
      </c>
      <c r="F60" s="35" t="s">
        <v>70</v>
      </c>
    </row>
  </sheetData>
  <mergeCells count="17">
    <mergeCell ref="G5:H5"/>
    <mergeCell ref="D45:E45"/>
    <mergeCell ref="D52:E52"/>
    <mergeCell ref="D12:E12"/>
    <mergeCell ref="D6:G6"/>
    <mergeCell ref="D18:H18"/>
    <mergeCell ref="D48:H48"/>
    <mergeCell ref="D57:E57"/>
    <mergeCell ref="D58:E58"/>
    <mergeCell ref="D7:I7"/>
    <mergeCell ref="D8:I8"/>
    <mergeCell ref="D9:I9"/>
    <mergeCell ref="D11:H11"/>
    <mergeCell ref="D17:H17"/>
    <mergeCell ref="D30:J30"/>
    <mergeCell ref="D35:J35"/>
    <mergeCell ref="D19:E19"/>
  </mergeCells>
  <phoneticPr fontId="0" type="noConversion"/>
  <printOptions verticalCentered="1"/>
  <pageMargins left="0.75" right="0.25" top="0.25" bottom="0.25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316"/>
  <sheetViews>
    <sheetView zoomScaleNormal="100" workbookViewId="0">
      <selection activeCell="H53" sqref="H53:H54"/>
    </sheetView>
  </sheetViews>
  <sheetFormatPr defaultColWidth="6.5546875" defaultRowHeight="13.2"/>
  <cols>
    <col min="1" max="1" width="6.5546875" style="131"/>
    <col min="2" max="2" width="8.6640625" style="131" customWidth="1"/>
    <col min="3" max="3" width="11" style="128" bestFit="1" customWidth="1"/>
    <col min="4" max="4" width="11.109375" style="128" bestFit="1" customWidth="1"/>
    <col min="5" max="5" width="14" style="128" bestFit="1" customWidth="1"/>
    <col min="6" max="6" width="11.6640625" style="128" bestFit="1" customWidth="1"/>
    <col min="7" max="7" width="8.109375" style="128" customWidth="1"/>
    <col min="8" max="8" width="8.5546875" style="128" bestFit="1" customWidth="1"/>
    <col min="9" max="9" width="7.6640625" style="128" bestFit="1" customWidth="1"/>
    <col min="10" max="10" width="5.33203125" style="128" bestFit="1" customWidth="1"/>
    <col min="11" max="11" width="23.109375" style="128" customWidth="1"/>
    <col min="12" max="12" width="11.44140625" style="128" customWidth="1"/>
    <col min="13" max="13" width="11.6640625" style="128" customWidth="1"/>
    <col min="14" max="14" width="8.5546875" style="128" bestFit="1" customWidth="1"/>
    <col min="15" max="15" width="47.5546875" style="128" bestFit="1" customWidth="1"/>
    <col min="16" max="16" width="26.109375" style="128" bestFit="1" customWidth="1"/>
    <col min="17" max="17" width="33" style="128" bestFit="1" customWidth="1"/>
    <col min="18" max="19" width="14.109375" style="128" customWidth="1"/>
    <col min="20" max="20" width="16.33203125" style="128" customWidth="1"/>
    <col min="21" max="21" width="8.88671875" style="128" customWidth="1"/>
    <col min="22" max="22" width="9.109375" style="128" bestFit="1" customWidth="1"/>
    <col min="23" max="16384" width="6.5546875" style="128"/>
  </cols>
  <sheetData>
    <row r="1" spans="1:22" s="127" customFormat="1" ht="52.8">
      <c r="A1" s="20"/>
      <c r="B1" s="135" t="s">
        <v>159</v>
      </c>
      <c r="C1" s="132" t="s">
        <v>160</v>
      </c>
      <c r="D1" s="132" t="s">
        <v>161</v>
      </c>
      <c r="E1" s="132" t="s">
        <v>162</v>
      </c>
      <c r="F1" s="132" t="s">
        <v>163</v>
      </c>
      <c r="G1" s="132" t="s">
        <v>164</v>
      </c>
      <c r="H1" s="132" t="s">
        <v>165</v>
      </c>
      <c r="I1" s="132" t="s">
        <v>166</v>
      </c>
      <c r="J1" s="132" t="s">
        <v>167</v>
      </c>
      <c r="K1" s="132" t="s">
        <v>168</v>
      </c>
      <c r="L1" s="132" t="s">
        <v>169</v>
      </c>
      <c r="M1" s="133" t="s">
        <v>170</v>
      </c>
      <c r="N1" s="133" t="s">
        <v>171</v>
      </c>
      <c r="O1" s="132" t="s">
        <v>172</v>
      </c>
      <c r="P1" s="132" t="s">
        <v>173</v>
      </c>
      <c r="Q1" s="132" t="s">
        <v>174</v>
      </c>
      <c r="R1" s="132" t="s">
        <v>178</v>
      </c>
      <c r="S1" s="132" t="s">
        <v>175</v>
      </c>
      <c r="T1" s="132" t="s">
        <v>176</v>
      </c>
      <c r="U1" s="137" t="s">
        <v>177</v>
      </c>
      <c r="V1" s="138" t="s">
        <v>9</v>
      </c>
    </row>
    <row r="2" spans="1:22">
      <c r="A2" s="134">
        <v>1</v>
      </c>
      <c r="B2" s="168"/>
      <c r="C2" s="168"/>
      <c r="D2" s="168"/>
      <c r="E2" s="168"/>
      <c r="F2" s="168"/>
      <c r="G2" s="168"/>
      <c r="H2" s="168"/>
      <c r="I2" s="129"/>
      <c r="J2" s="168"/>
      <c r="K2" s="168"/>
      <c r="L2" s="168"/>
      <c r="M2" s="168"/>
      <c r="N2" s="168"/>
      <c r="O2" s="170"/>
      <c r="P2" s="168"/>
      <c r="Q2" s="129"/>
      <c r="R2" s="129"/>
      <c r="S2" s="129"/>
      <c r="T2" s="129"/>
      <c r="U2" s="171"/>
      <c r="V2" s="129"/>
    </row>
    <row r="3" spans="1:22">
      <c r="A3" s="134">
        <v>2</v>
      </c>
      <c r="B3" s="168"/>
      <c r="C3" s="168"/>
      <c r="D3" s="168"/>
      <c r="E3" s="168"/>
      <c r="F3" s="168"/>
      <c r="G3" s="168"/>
      <c r="H3" s="168"/>
      <c r="I3" s="129"/>
      <c r="J3" s="168"/>
      <c r="K3" s="168"/>
      <c r="L3" s="168"/>
      <c r="M3" s="168"/>
      <c r="N3" s="168"/>
      <c r="O3" s="170"/>
      <c r="P3" s="168"/>
      <c r="Q3" s="129"/>
      <c r="R3" s="129"/>
      <c r="S3" s="129"/>
      <c r="T3" s="129"/>
      <c r="U3" s="171"/>
      <c r="V3" s="129"/>
    </row>
    <row r="4" spans="1:22" s="130" customFormat="1">
      <c r="A4" s="134">
        <v>3</v>
      </c>
      <c r="B4" s="168"/>
      <c r="C4" s="168"/>
      <c r="D4" s="168"/>
      <c r="E4" s="168"/>
      <c r="F4" s="168"/>
      <c r="G4" s="168"/>
      <c r="H4" s="168"/>
      <c r="I4" s="115"/>
      <c r="J4" s="168"/>
      <c r="K4" s="168"/>
      <c r="L4" s="168"/>
      <c r="M4" s="168"/>
      <c r="N4" s="168"/>
      <c r="O4" s="170"/>
      <c r="P4" s="168"/>
      <c r="Q4" s="115"/>
      <c r="R4" s="115"/>
      <c r="S4" s="115"/>
      <c r="T4" s="115"/>
      <c r="U4" s="171"/>
      <c r="V4" s="129"/>
    </row>
    <row r="5" spans="1:22" s="130" customFormat="1">
      <c r="A5" s="134">
        <v>4</v>
      </c>
      <c r="B5" s="168"/>
      <c r="C5" s="168"/>
      <c r="D5" s="168"/>
      <c r="E5" s="168"/>
      <c r="F5" s="168"/>
      <c r="G5" s="168"/>
      <c r="H5" s="168"/>
      <c r="I5" s="115"/>
      <c r="J5" s="168"/>
      <c r="K5" s="168"/>
      <c r="L5" s="168"/>
      <c r="M5" s="168"/>
      <c r="N5" s="168"/>
      <c r="O5" s="170"/>
      <c r="P5" s="168"/>
      <c r="Q5" s="115"/>
      <c r="R5" s="115"/>
      <c r="S5" s="115"/>
      <c r="T5" s="115"/>
      <c r="U5" s="171"/>
      <c r="V5" s="129"/>
    </row>
    <row r="6" spans="1:22" s="130" customFormat="1">
      <c r="A6" s="134">
        <v>5</v>
      </c>
      <c r="B6" s="168"/>
      <c r="C6" s="168"/>
      <c r="D6" s="168"/>
      <c r="E6" s="168"/>
      <c r="F6" s="168"/>
      <c r="G6" s="168"/>
      <c r="H6" s="168"/>
      <c r="I6" s="115"/>
      <c r="J6" s="168"/>
      <c r="K6" s="168"/>
      <c r="L6" s="168"/>
      <c r="M6" s="168"/>
      <c r="N6" s="168"/>
      <c r="O6" s="170"/>
      <c r="P6" s="168"/>
      <c r="Q6" s="115"/>
      <c r="R6" s="115"/>
      <c r="S6" s="115"/>
      <c r="T6" s="115"/>
      <c r="U6" s="171"/>
      <c r="V6" s="129"/>
    </row>
    <row r="7" spans="1:22" s="130" customFormat="1">
      <c r="A7" s="134">
        <v>6</v>
      </c>
      <c r="B7" s="168"/>
      <c r="C7" s="168"/>
      <c r="D7" s="168"/>
      <c r="E7" s="168"/>
      <c r="F7" s="168"/>
      <c r="G7" s="168"/>
      <c r="H7" s="168"/>
      <c r="I7" s="115"/>
      <c r="J7" s="168"/>
      <c r="K7" s="168"/>
      <c r="L7" s="168"/>
      <c r="M7" s="168"/>
      <c r="N7" s="168"/>
      <c r="O7" s="170"/>
      <c r="P7" s="168"/>
      <c r="Q7" s="115"/>
      <c r="R7" s="115"/>
      <c r="S7" s="115"/>
      <c r="T7" s="115"/>
      <c r="U7" s="171"/>
      <c r="V7" s="129"/>
    </row>
    <row r="8" spans="1:22" s="130" customFormat="1">
      <c r="A8" s="134">
        <v>7</v>
      </c>
      <c r="B8" s="168"/>
      <c r="C8" s="168"/>
      <c r="D8" s="168"/>
      <c r="E8" s="168"/>
      <c r="F8" s="168"/>
      <c r="G8" s="168"/>
      <c r="H8" s="168"/>
      <c r="I8" s="115"/>
      <c r="J8" s="168"/>
      <c r="K8" s="168"/>
      <c r="L8" s="168"/>
      <c r="M8" s="168"/>
      <c r="N8" s="168"/>
      <c r="O8" s="170"/>
      <c r="P8" s="168"/>
      <c r="Q8" s="115"/>
      <c r="R8" s="115"/>
      <c r="S8" s="115"/>
      <c r="T8" s="115"/>
      <c r="U8" s="171"/>
      <c r="V8" s="129"/>
    </row>
    <row r="9" spans="1:22" s="130" customFormat="1">
      <c r="A9" s="134">
        <v>8</v>
      </c>
      <c r="B9" s="168"/>
      <c r="C9" s="168"/>
      <c r="D9" s="168"/>
      <c r="E9" s="168"/>
      <c r="F9" s="168"/>
      <c r="G9" s="168"/>
      <c r="H9" s="168"/>
      <c r="I9" s="115"/>
      <c r="J9" s="168"/>
      <c r="K9" s="168"/>
      <c r="L9" s="168"/>
      <c r="M9" s="168"/>
      <c r="N9" s="168"/>
      <c r="O9" s="170"/>
      <c r="P9" s="168"/>
      <c r="Q9" s="115"/>
      <c r="R9" s="115"/>
      <c r="S9" s="115"/>
      <c r="T9" s="115"/>
      <c r="U9" s="171"/>
      <c r="V9" s="129"/>
    </row>
    <row r="10" spans="1:22" s="130" customFormat="1">
      <c r="A10" s="134">
        <v>9</v>
      </c>
      <c r="B10" s="168"/>
      <c r="C10" s="168"/>
      <c r="D10" s="168"/>
      <c r="E10" s="168"/>
      <c r="F10" s="168"/>
      <c r="G10" s="168"/>
      <c r="H10" s="168"/>
      <c r="I10" s="115"/>
      <c r="J10" s="168"/>
      <c r="K10" s="168"/>
      <c r="L10" s="168"/>
      <c r="M10" s="168"/>
      <c r="N10" s="168"/>
      <c r="O10" s="170"/>
      <c r="P10" s="168"/>
      <c r="Q10" s="115"/>
      <c r="R10" s="115"/>
      <c r="S10" s="115"/>
      <c r="T10" s="115"/>
      <c r="U10" s="171"/>
      <c r="V10" s="129"/>
    </row>
    <row r="11" spans="1:22" s="130" customFormat="1">
      <c r="A11" s="134">
        <v>10</v>
      </c>
      <c r="B11" s="168"/>
      <c r="C11" s="168"/>
      <c r="D11" s="168"/>
      <c r="E11" s="168"/>
      <c r="F11" s="168"/>
      <c r="G11" s="168"/>
      <c r="H11" s="168"/>
      <c r="I11" s="115"/>
      <c r="J11" s="168"/>
      <c r="K11" s="168"/>
      <c r="L11" s="168"/>
      <c r="M11" s="168"/>
      <c r="N11" s="168"/>
      <c r="O11" s="170"/>
      <c r="P11" s="168"/>
      <c r="Q11" s="115"/>
      <c r="R11" s="115"/>
      <c r="S11" s="115"/>
      <c r="T11" s="115"/>
      <c r="U11" s="171"/>
      <c r="V11" s="129"/>
    </row>
    <row r="12" spans="1:22" s="130" customFormat="1">
      <c r="A12" s="134">
        <v>11</v>
      </c>
      <c r="B12" s="168"/>
      <c r="C12" s="168"/>
      <c r="D12" s="168"/>
      <c r="E12" s="168"/>
      <c r="F12" s="168"/>
      <c r="G12" s="168"/>
      <c r="H12" s="168"/>
      <c r="I12" s="115"/>
      <c r="J12" s="168"/>
      <c r="K12" s="168"/>
      <c r="L12" s="168"/>
      <c r="M12" s="168"/>
      <c r="N12" s="168"/>
      <c r="O12" s="170"/>
      <c r="P12" s="168"/>
      <c r="Q12" s="115"/>
      <c r="R12" s="115"/>
      <c r="S12" s="115"/>
      <c r="T12" s="115"/>
      <c r="U12" s="171"/>
      <c r="V12" s="129"/>
    </row>
    <row r="13" spans="1:22" s="130" customFormat="1">
      <c r="A13" s="134">
        <v>12</v>
      </c>
      <c r="B13" s="168"/>
      <c r="C13" s="168"/>
      <c r="D13" s="168"/>
      <c r="E13" s="168"/>
      <c r="F13" s="168"/>
      <c r="G13" s="168"/>
      <c r="H13" s="168"/>
      <c r="I13" s="115"/>
      <c r="J13" s="168"/>
      <c r="K13" s="168"/>
      <c r="L13" s="168"/>
      <c r="M13" s="168"/>
      <c r="N13" s="168"/>
      <c r="O13" s="170"/>
      <c r="P13" s="168"/>
      <c r="Q13" s="115"/>
      <c r="R13" s="115"/>
      <c r="S13" s="115"/>
      <c r="T13" s="115"/>
      <c r="U13" s="171"/>
      <c r="V13" s="129"/>
    </row>
    <row r="14" spans="1:22" s="130" customFormat="1">
      <c r="A14" s="134">
        <v>13</v>
      </c>
      <c r="B14" s="168"/>
      <c r="C14" s="168"/>
      <c r="D14" s="168"/>
      <c r="E14" s="168"/>
      <c r="F14" s="168"/>
      <c r="G14" s="168"/>
      <c r="H14" s="168"/>
      <c r="I14" s="115"/>
      <c r="J14" s="168"/>
      <c r="K14" s="168"/>
      <c r="L14" s="168"/>
      <c r="M14" s="168"/>
      <c r="N14" s="168"/>
      <c r="O14" s="170"/>
      <c r="P14" s="168"/>
      <c r="Q14" s="115"/>
      <c r="R14" s="115"/>
      <c r="S14" s="115"/>
      <c r="T14" s="115"/>
      <c r="U14" s="171"/>
      <c r="V14" s="129"/>
    </row>
    <row r="15" spans="1:22" s="130" customFormat="1">
      <c r="A15" s="134">
        <v>14</v>
      </c>
      <c r="B15" s="168"/>
      <c r="C15" s="168"/>
      <c r="D15" s="168"/>
      <c r="E15" s="168"/>
      <c r="F15" s="168"/>
      <c r="G15" s="168"/>
      <c r="H15" s="168"/>
      <c r="I15" s="115"/>
      <c r="J15" s="168"/>
      <c r="K15" s="168"/>
      <c r="L15" s="168"/>
      <c r="M15" s="168"/>
      <c r="N15" s="168"/>
      <c r="O15" s="170"/>
      <c r="P15" s="168"/>
      <c r="Q15" s="115"/>
      <c r="R15" s="115"/>
      <c r="S15" s="115"/>
      <c r="T15" s="115"/>
      <c r="U15" s="171"/>
      <c r="V15" s="129"/>
    </row>
    <row r="16" spans="1:22" s="130" customFormat="1">
      <c r="A16" s="134">
        <v>15</v>
      </c>
      <c r="B16" s="168"/>
      <c r="C16" s="168"/>
      <c r="D16" s="168"/>
      <c r="E16" s="168"/>
      <c r="F16" s="168"/>
      <c r="G16" s="168"/>
      <c r="H16" s="168"/>
      <c r="I16" s="115"/>
      <c r="J16" s="168"/>
      <c r="K16" s="168"/>
      <c r="L16" s="168"/>
      <c r="M16" s="168"/>
      <c r="N16" s="168"/>
      <c r="O16" s="170"/>
      <c r="P16" s="168"/>
      <c r="Q16" s="115"/>
      <c r="R16" s="115"/>
      <c r="S16" s="115"/>
      <c r="T16" s="115"/>
      <c r="U16" s="171"/>
      <c r="V16" s="129"/>
    </row>
    <row r="17" spans="1:22" s="130" customFormat="1">
      <c r="A17" s="134">
        <v>16</v>
      </c>
      <c r="B17" s="168"/>
      <c r="C17" s="168"/>
      <c r="D17" s="168"/>
      <c r="E17" s="168"/>
      <c r="F17" s="168"/>
      <c r="G17" s="168"/>
      <c r="H17" s="168"/>
      <c r="I17" s="115"/>
      <c r="J17" s="168"/>
      <c r="K17" s="168"/>
      <c r="L17" s="168"/>
      <c r="M17" s="168"/>
      <c r="N17" s="168"/>
      <c r="O17" s="170"/>
      <c r="P17" s="168"/>
      <c r="Q17" s="115"/>
      <c r="R17" s="115"/>
      <c r="S17" s="115"/>
      <c r="T17" s="115"/>
      <c r="U17" s="171"/>
      <c r="V17" s="129"/>
    </row>
    <row r="18" spans="1:22" s="130" customFormat="1">
      <c r="A18" s="134">
        <v>17</v>
      </c>
      <c r="B18" s="168"/>
      <c r="C18" s="168"/>
      <c r="D18" s="168"/>
      <c r="E18" s="168"/>
      <c r="F18" s="168"/>
      <c r="G18" s="168"/>
      <c r="H18" s="168"/>
      <c r="I18" s="115"/>
      <c r="J18" s="168"/>
      <c r="K18" s="168"/>
      <c r="L18" s="168"/>
      <c r="M18" s="168"/>
      <c r="N18" s="168"/>
      <c r="O18" s="170"/>
      <c r="P18" s="168"/>
      <c r="Q18" s="115"/>
      <c r="R18" s="115"/>
      <c r="S18" s="115"/>
      <c r="T18" s="115"/>
      <c r="U18" s="171"/>
      <c r="V18" s="129"/>
    </row>
    <row r="19" spans="1:22" s="130" customFormat="1">
      <c r="A19" s="134">
        <v>18</v>
      </c>
      <c r="B19" s="168"/>
      <c r="C19" s="168"/>
      <c r="D19" s="168"/>
      <c r="E19" s="168"/>
      <c r="F19" s="168"/>
      <c r="G19" s="168"/>
      <c r="H19" s="168"/>
      <c r="I19" s="115"/>
      <c r="J19" s="168"/>
      <c r="K19" s="168"/>
      <c r="L19" s="168"/>
      <c r="M19" s="168"/>
      <c r="N19" s="168"/>
      <c r="O19" s="170"/>
      <c r="P19" s="168"/>
      <c r="Q19" s="115"/>
      <c r="R19" s="115"/>
      <c r="S19" s="115"/>
      <c r="T19" s="115"/>
      <c r="U19" s="171"/>
      <c r="V19" s="129"/>
    </row>
    <row r="20" spans="1:22" s="130" customFormat="1">
      <c r="A20" s="134">
        <v>19</v>
      </c>
      <c r="B20" s="168"/>
      <c r="C20" s="168"/>
      <c r="D20" s="168"/>
      <c r="E20" s="168"/>
      <c r="F20" s="168"/>
      <c r="G20" s="168"/>
      <c r="H20" s="168"/>
      <c r="I20" s="115"/>
      <c r="J20" s="168"/>
      <c r="K20" s="168"/>
      <c r="L20" s="168"/>
      <c r="M20" s="168"/>
      <c r="N20" s="168"/>
      <c r="O20" s="170"/>
      <c r="P20" s="168"/>
      <c r="Q20" s="115"/>
      <c r="R20" s="115"/>
      <c r="S20" s="115"/>
      <c r="T20" s="115"/>
      <c r="U20" s="171"/>
      <c r="V20" s="129"/>
    </row>
    <row r="21" spans="1:22" s="130" customFormat="1">
      <c r="A21" s="134">
        <v>20</v>
      </c>
      <c r="B21" s="168"/>
      <c r="C21" s="168"/>
      <c r="D21" s="168"/>
      <c r="E21" s="168"/>
      <c r="F21" s="168"/>
      <c r="G21" s="168"/>
      <c r="H21" s="168"/>
      <c r="I21" s="115"/>
      <c r="J21" s="168"/>
      <c r="K21" s="168"/>
      <c r="L21" s="168"/>
      <c r="M21" s="168"/>
      <c r="N21" s="168"/>
      <c r="O21" s="170"/>
      <c r="P21" s="168"/>
      <c r="Q21" s="115"/>
      <c r="R21" s="115"/>
      <c r="S21" s="115"/>
      <c r="T21" s="115"/>
      <c r="U21" s="171"/>
      <c r="V21" s="129"/>
    </row>
    <row r="22" spans="1:22" s="130" customFormat="1">
      <c r="A22" s="134">
        <v>21</v>
      </c>
      <c r="B22" s="168"/>
      <c r="C22" s="168"/>
      <c r="D22" s="168"/>
      <c r="E22" s="168"/>
      <c r="F22" s="168"/>
      <c r="G22" s="168"/>
      <c r="H22" s="168"/>
      <c r="I22" s="115"/>
      <c r="J22" s="168"/>
      <c r="K22" s="168"/>
      <c r="L22" s="168"/>
      <c r="M22" s="168"/>
      <c r="N22" s="168"/>
      <c r="O22" s="170"/>
      <c r="P22" s="168"/>
      <c r="Q22" s="115"/>
      <c r="R22" s="115"/>
      <c r="S22" s="115"/>
      <c r="T22" s="115"/>
      <c r="U22" s="171"/>
      <c r="V22" s="129"/>
    </row>
    <row r="23" spans="1:22" s="130" customFormat="1">
      <c r="A23" s="134">
        <v>22</v>
      </c>
      <c r="B23" s="168"/>
      <c r="C23" s="168"/>
      <c r="D23" s="168"/>
      <c r="E23" s="168"/>
      <c r="F23" s="168"/>
      <c r="G23" s="168"/>
      <c r="H23" s="168"/>
      <c r="I23" s="115"/>
      <c r="J23" s="168"/>
      <c r="K23" s="168"/>
      <c r="L23" s="168"/>
      <c r="M23" s="168"/>
      <c r="N23" s="168"/>
      <c r="O23" s="170"/>
      <c r="P23" s="168"/>
      <c r="Q23" s="115"/>
      <c r="R23" s="115"/>
      <c r="S23" s="115"/>
      <c r="T23" s="115"/>
      <c r="U23" s="171"/>
      <c r="V23" s="129"/>
    </row>
    <row r="24" spans="1:22" s="130" customFormat="1">
      <c r="A24" s="134">
        <v>23</v>
      </c>
      <c r="B24" s="168"/>
      <c r="C24" s="168"/>
      <c r="D24" s="168"/>
      <c r="E24" s="168"/>
      <c r="F24" s="168"/>
      <c r="G24" s="168"/>
      <c r="H24" s="168"/>
      <c r="I24" s="115"/>
      <c r="J24" s="168"/>
      <c r="K24" s="168"/>
      <c r="L24" s="168"/>
      <c r="M24" s="168"/>
      <c r="N24" s="168"/>
      <c r="O24" s="170"/>
      <c r="P24" s="168"/>
      <c r="Q24" s="115"/>
      <c r="R24" s="115"/>
      <c r="S24" s="115"/>
      <c r="T24" s="115"/>
      <c r="U24" s="171"/>
      <c r="V24" s="129"/>
    </row>
    <row r="25" spans="1:22" s="130" customFormat="1">
      <c r="A25" s="134">
        <v>24</v>
      </c>
      <c r="B25" s="168"/>
      <c r="C25" s="168"/>
      <c r="D25" s="168"/>
      <c r="E25" s="168"/>
      <c r="F25" s="168"/>
      <c r="G25" s="168"/>
      <c r="H25" s="168"/>
      <c r="I25" s="115"/>
      <c r="J25" s="168"/>
      <c r="K25" s="168"/>
      <c r="L25" s="168"/>
      <c r="M25" s="168"/>
      <c r="N25" s="168"/>
      <c r="O25" s="170"/>
      <c r="P25" s="168"/>
      <c r="Q25" s="115"/>
      <c r="R25" s="115"/>
      <c r="S25" s="115"/>
      <c r="T25" s="115"/>
      <c r="U25" s="171"/>
      <c r="V25" s="129"/>
    </row>
    <row r="26" spans="1:22" s="130" customFormat="1">
      <c r="A26" s="134">
        <v>25</v>
      </c>
      <c r="B26" s="168"/>
      <c r="C26" s="168"/>
      <c r="D26" s="168"/>
      <c r="E26" s="168"/>
      <c r="F26" s="168"/>
      <c r="G26" s="168"/>
      <c r="H26" s="168"/>
      <c r="I26" s="115"/>
      <c r="J26" s="168"/>
      <c r="K26" s="168"/>
      <c r="L26" s="168"/>
      <c r="M26" s="168"/>
      <c r="N26" s="168"/>
      <c r="O26" s="170"/>
      <c r="P26" s="168"/>
      <c r="Q26" s="115"/>
      <c r="R26" s="115"/>
      <c r="S26" s="115"/>
      <c r="T26" s="115"/>
      <c r="U26" s="171"/>
      <c r="V26" s="129"/>
    </row>
    <row r="27" spans="1:22" s="130" customFormat="1">
      <c r="A27" s="134">
        <v>26</v>
      </c>
      <c r="B27" s="168"/>
      <c r="C27" s="168"/>
      <c r="D27" s="168"/>
      <c r="E27" s="168"/>
      <c r="F27" s="168"/>
      <c r="G27" s="168"/>
      <c r="H27" s="168"/>
      <c r="I27" s="115"/>
      <c r="J27" s="168"/>
      <c r="K27" s="168"/>
      <c r="L27" s="168"/>
      <c r="M27" s="168"/>
      <c r="N27" s="168"/>
      <c r="O27" s="170"/>
      <c r="P27" s="168"/>
      <c r="Q27" s="115"/>
      <c r="R27" s="115"/>
      <c r="S27" s="115"/>
      <c r="T27" s="115"/>
      <c r="U27" s="171"/>
      <c r="V27" s="129"/>
    </row>
    <row r="28" spans="1:22" s="130" customFormat="1">
      <c r="A28" s="134">
        <v>27</v>
      </c>
      <c r="B28" s="168"/>
      <c r="C28" s="168"/>
      <c r="D28" s="168"/>
      <c r="E28" s="168"/>
      <c r="F28" s="168"/>
      <c r="G28" s="168"/>
      <c r="H28" s="168"/>
      <c r="I28" s="115"/>
      <c r="J28" s="168"/>
      <c r="K28" s="168"/>
      <c r="L28" s="168"/>
      <c r="M28" s="168"/>
      <c r="N28" s="168"/>
      <c r="O28" s="170"/>
      <c r="P28" s="168"/>
      <c r="Q28" s="115"/>
      <c r="R28" s="115"/>
      <c r="S28" s="115"/>
      <c r="T28" s="115"/>
      <c r="U28" s="171"/>
      <c r="V28" s="129"/>
    </row>
    <row r="29" spans="1:22" s="130" customFormat="1">
      <c r="A29" s="134">
        <v>28</v>
      </c>
      <c r="B29" s="168"/>
      <c r="C29" s="168"/>
      <c r="D29" s="168"/>
      <c r="E29" s="168"/>
      <c r="F29" s="168"/>
      <c r="G29" s="168"/>
      <c r="H29" s="168"/>
      <c r="I29" s="115"/>
      <c r="J29" s="168"/>
      <c r="K29" s="168"/>
      <c r="L29" s="168"/>
      <c r="M29" s="168"/>
      <c r="N29" s="168"/>
      <c r="O29" s="170"/>
      <c r="P29" s="168"/>
      <c r="Q29" s="115"/>
      <c r="R29" s="115"/>
      <c r="S29" s="115"/>
      <c r="T29" s="115"/>
      <c r="U29" s="171"/>
      <c r="V29" s="129"/>
    </row>
    <row r="30" spans="1:22" s="130" customFormat="1">
      <c r="A30" s="134">
        <v>29</v>
      </c>
      <c r="B30" s="168"/>
      <c r="C30" s="168"/>
      <c r="D30" s="168"/>
      <c r="E30" s="168"/>
      <c r="F30" s="168"/>
      <c r="G30" s="168"/>
      <c r="H30" s="168"/>
      <c r="I30" s="115"/>
      <c r="J30" s="168"/>
      <c r="K30" s="168"/>
      <c r="L30" s="168"/>
      <c r="M30" s="168"/>
      <c r="N30" s="168"/>
      <c r="O30" s="170"/>
      <c r="P30" s="168"/>
      <c r="Q30" s="115"/>
      <c r="R30" s="115"/>
      <c r="S30" s="115"/>
      <c r="T30" s="115"/>
      <c r="U30" s="171"/>
      <c r="V30" s="129"/>
    </row>
    <row r="31" spans="1:22" s="130" customFormat="1">
      <c r="A31" s="134">
        <v>30</v>
      </c>
      <c r="B31" s="168"/>
      <c r="C31" s="168"/>
      <c r="D31" s="168"/>
      <c r="E31" s="168"/>
      <c r="F31" s="168"/>
      <c r="G31" s="168"/>
      <c r="H31" s="168"/>
      <c r="I31" s="115"/>
      <c r="J31" s="168"/>
      <c r="K31" s="168"/>
      <c r="L31" s="168"/>
      <c r="M31" s="168"/>
      <c r="N31" s="168"/>
      <c r="O31" s="170"/>
      <c r="P31" s="168"/>
      <c r="Q31" s="115"/>
      <c r="R31" s="115"/>
      <c r="S31" s="115"/>
      <c r="T31" s="115"/>
      <c r="U31" s="171"/>
      <c r="V31" s="129"/>
    </row>
    <row r="32" spans="1:22" s="130" customFormat="1">
      <c r="A32" s="134">
        <v>31</v>
      </c>
      <c r="B32" s="168"/>
      <c r="C32" s="168"/>
      <c r="D32" s="168"/>
      <c r="E32" s="168"/>
      <c r="F32" s="168"/>
      <c r="G32" s="168"/>
      <c r="H32" s="168"/>
      <c r="I32" s="115"/>
      <c r="J32" s="168"/>
      <c r="K32" s="168"/>
      <c r="L32" s="168"/>
      <c r="M32" s="168"/>
      <c r="N32" s="168"/>
      <c r="O32" s="170"/>
      <c r="P32" s="168"/>
      <c r="Q32" s="115"/>
      <c r="R32" s="115"/>
      <c r="S32" s="115"/>
      <c r="T32" s="115"/>
      <c r="U32" s="171"/>
      <c r="V32" s="129"/>
    </row>
    <row r="33" spans="1:22" s="130" customFormat="1">
      <c r="A33" s="134">
        <v>32</v>
      </c>
      <c r="B33" s="168"/>
      <c r="C33" s="168"/>
      <c r="D33" s="168"/>
      <c r="E33" s="168"/>
      <c r="F33" s="168"/>
      <c r="G33" s="168"/>
      <c r="H33" s="168"/>
      <c r="I33" s="115"/>
      <c r="J33" s="168"/>
      <c r="K33" s="168"/>
      <c r="L33" s="168"/>
      <c r="M33" s="168"/>
      <c r="N33" s="168"/>
      <c r="O33" s="170"/>
      <c r="P33" s="168"/>
      <c r="Q33" s="115"/>
      <c r="R33" s="115"/>
      <c r="S33" s="115"/>
      <c r="T33" s="115"/>
      <c r="U33" s="171"/>
      <c r="V33" s="129"/>
    </row>
    <row r="34" spans="1:22" s="130" customFormat="1">
      <c r="A34" s="134">
        <v>33</v>
      </c>
      <c r="B34" s="168"/>
      <c r="C34" s="168"/>
      <c r="D34" s="168"/>
      <c r="E34" s="168"/>
      <c r="F34" s="168"/>
      <c r="G34" s="168"/>
      <c r="H34" s="168"/>
      <c r="I34" s="115"/>
      <c r="J34" s="168"/>
      <c r="K34" s="168"/>
      <c r="L34" s="168"/>
      <c r="M34" s="168"/>
      <c r="N34" s="168"/>
      <c r="O34" s="170"/>
      <c r="P34" s="168"/>
      <c r="Q34" s="115"/>
      <c r="R34" s="115"/>
      <c r="S34" s="115"/>
      <c r="T34" s="115"/>
      <c r="U34" s="171"/>
      <c r="V34" s="129"/>
    </row>
    <row r="35" spans="1:22" s="130" customFormat="1">
      <c r="A35" s="134">
        <v>34</v>
      </c>
      <c r="B35" s="168"/>
      <c r="C35" s="168"/>
      <c r="D35" s="168"/>
      <c r="E35" s="168"/>
      <c r="F35" s="168"/>
      <c r="G35" s="168"/>
      <c r="H35" s="168"/>
      <c r="I35" s="115"/>
      <c r="J35" s="168"/>
      <c r="K35" s="168"/>
      <c r="L35" s="168"/>
      <c r="M35" s="168"/>
      <c r="N35" s="168"/>
      <c r="O35" s="170"/>
      <c r="P35" s="168"/>
      <c r="Q35" s="115"/>
      <c r="R35" s="115"/>
      <c r="S35" s="115"/>
      <c r="T35" s="115"/>
      <c r="U35" s="171"/>
      <c r="V35" s="129"/>
    </row>
    <row r="36" spans="1:22" s="130" customFormat="1">
      <c r="A36" s="134">
        <v>35</v>
      </c>
      <c r="B36" s="168"/>
      <c r="C36" s="168"/>
      <c r="D36" s="168"/>
      <c r="E36" s="168"/>
      <c r="F36" s="168"/>
      <c r="G36" s="168"/>
      <c r="H36" s="168"/>
      <c r="I36" s="115"/>
      <c r="J36" s="168"/>
      <c r="K36" s="168"/>
      <c r="L36" s="168"/>
      <c r="M36" s="168"/>
      <c r="N36" s="168"/>
      <c r="O36" s="170"/>
      <c r="P36" s="168"/>
      <c r="Q36" s="115"/>
      <c r="R36" s="115"/>
      <c r="S36" s="115"/>
      <c r="T36" s="115"/>
      <c r="U36" s="171"/>
      <c r="V36" s="129"/>
    </row>
    <row r="37" spans="1:22" s="130" customFormat="1">
      <c r="A37" s="134">
        <v>36</v>
      </c>
      <c r="B37" s="168"/>
      <c r="C37" s="168"/>
      <c r="D37" s="168"/>
      <c r="E37" s="168"/>
      <c r="F37" s="168"/>
      <c r="G37" s="168"/>
      <c r="H37" s="168"/>
      <c r="I37" s="115"/>
      <c r="J37" s="168"/>
      <c r="K37" s="168"/>
      <c r="L37" s="168"/>
      <c r="M37" s="168"/>
      <c r="N37" s="168"/>
      <c r="O37" s="170"/>
      <c r="P37" s="168"/>
      <c r="Q37" s="115"/>
      <c r="R37" s="115"/>
      <c r="S37" s="115"/>
      <c r="T37" s="115"/>
      <c r="U37" s="171"/>
      <c r="V37" s="129"/>
    </row>
    <row r="38" spans="1:22" s="130" customFormat="1">
      <c r="A38" s="134">
        <v>37</v>
      </c>
      <c r="B38" s="168"/>
      <c r="C38" s="168"/>
      <c r="D38" s="168"/>
      <c r="E38" s="168"/>
      <c r="F38" s="168"/>
      <c r="G38" s="168"/>
      <c r="H38" s="168"/>
      <c r="I38" s="115"/>
      <c r="J38" s="168"/>
      <c r="K38" s="168"/>
      <c r="L38" s="168"/>
      <c r="M38" s="168"/>
      <c r="N38" s="168"/>
      <c r="O38" s="170"/>
      <c r="P38" s="168"/>
      <c r="Q38" s="115"/>
      <c r="R38" s="115"/>
      <c r="S38" s="115"/>
      <c r="T38" s="115"/>
      <c r="U38" s="171"/>
      <c r="V38" s="129"/>
    </row>
    <row r="39" spans="1:22" s="130" customFormat="1">
      <c r="A39" s="134">
        <v>38</v>
      </c>
      <c r="B39" s="168"/>
      <c r="C39" s="168"/>
      <c r="D39" s="168"/>
      <c r="E39" s="168"/>
      <c r="F39" s="168"/>
      <c r="G39" s="168"/>
      <c r="H39" s="168"/>
      <c r="I39" s="115"/>
      <c r="J39" s="168"/>
      <c r="K39" s="168"/>
      <c r="L39" s="168"/>
      <c r="M39" s="168"/>
      <c r="N39" s="168"/>
      <c r="O39" s="170"/>
      <c r="P39" s="168"/>
      <c r="Q39" s="115"/>
      <c r="R39" s="115"/>
      <c r="S39" s="115"/>
      <c r="T39" s="115"/>
      <c r="U39" s="171"/>
      <c r="V39" s="129"/>
    </row>
    <row r="40" spans="1:22" s="130" customFormat="1">
      <c r="A40" s="134">
        <v>39</v>
      </c>
      <c r="B40" s="168"/>
      <c r="C40" s="168"/>
      <c r="D40" s="168"/>
      <c r="E40" s="168"/>
      <c r="F40" s="168"/>
      <c r="G40" s="168"/>
      <c r="H40" s="168"/>
      <c r="I40" s="115"/>
      <c r="J40" s="168"/>
      <c r="K40" s="168"/>
      <c r="L40" s="168"/>
      <c r="M40" s="168"/>
      <c r="N40" s="168"/>
      <c r="O40" s="170"/>
      <c r="P40" s="168"/>
      <c r="Q40" s="115"/>
      <c r="R40" s="115"/>
      <c r="S40" s="115"/>
      <c r="T40" s="115"/>
      <c r="U40" s="171"/>
      <c r="V40" s="129"/>
    </row>
    <row r="41" spans="1:22" s="130" customFormat="1">
      <c r="A41" s="134">
        <v>40</v>
      </c>
      <c r="B41" s="168"/>
      <c r="C41" s="168"/>
      <c r="D41" s="168"/>
      <c r="E41" s="168"/>
      <c r="F41" s="168"/>
      <c r="G41" s="168"/>
      <c r="H41" s="168"/>
      <c r="I41" s="115"/>
      <c r="J41" s="168"/>
      <c r="K41" s="168"/>
      <c r="L41" s="168"/>
      <c r="M41" s="168"/>
      <c r="N41" s="168"/>
      <c r="O41" s="170"/>
      <c r="P41" s="168"/>
      <c r="Q41" s="115"/>
      <c r="R41" s="115"/>
      <c r="S41" s="115"/>
      <c r="T41" s="115"/>
      <c r="U41" s="171"/>
      <c r="V41" s="129"/>
    </row>
    <row r="42" spans="1:22" s="130" customFormat="1">
      <c r="A42" s="134">
        <v>41</v>
      </c>
      <c r="B42" s="168"/>
      <c r="C42" s="168"/>
      <c r="D42" s="168"/>
      <c r="E42" s="168"/>
      <c r="F42" s="168"/>
      <c r="G42" s="168"/>
      <c r="H42" s="168"/>
      <c r="I42" s="115"/>
      <c r="J42" s="168"/>
      <c r="K42" s="168"/>
      <c r="L42" s="168"/>
      <c r="M42" s="168"/>
      <c r="N42" s="168"/>
      <c r="O42" s="170"/>
      <c r="P42" s="168"/>
      <c r="Q42" s="115"/>
      <c r="R42" s="115"/>
      <c r="S42" s="115"/>
      <c r="T42" s="115"/>
      <c r="U42" s="171"/>
      <c r="V42" s="129"/>
    </row>
    <row r="43" spans="1:22" s="130" customFormat="1">
      <c r="A43" s="134">
        <v>42</v>
      </c>
      <c r="B43" s="168"/>
      <c r="C43" s="168"/>
      <c r="D43" s="168"/>
      <c r="E43" s="168"/>
      <c r="F43" s="168"/>
      <c r="G43" s="168"/>
      <c r="H43" s="168"/>
      <c r="I43" s="115"/>
      <c r="J43" s="168"/>
      <c r="K43" s="168"/>
      <c r="L43" s="168"/>
      <c r="M43" s="168"/>
      <c r="N43" s="168"/>
      <c r="O43" s="170"/>
      <c r="P43" s="168"/>
      <c r="Q43" s="115"/>
      <c r="R43" s="115"/>
      <c r="S43" s="115"/>
      <c r="T43" s="115"/>
      <c r="U43" s="171"/>
      <c r="V43" s="129"/>
    </row>
    <row r="44" spans="1:22" s="130" customFormat="1">
      <c r="A44" s="134">
        <v>43</v>
      </c>
      <c r="B44" s="168"/>
      <c r="C44" s="168"/>
      <c r="D44" s="168"/>
      <c r="E44" s="168"/>
      <c r="F44" s="168"/>
      <c r="G44" s="168"/>
      <c r="H44" s="168"/>
      <c r="I44" s="115"/>
      <c r="J44" s="168"/>
      <c r="K44" s="168"/>
      <c r="L44" s="168"/>
      <c r="M44" s="168"/>
      <c r="N44" s="168"/>
      <c r="O44" s="170"/>
      <c r="P44" s="168"/>
      <c r="Q44" s="115"/>
      <c r="R44" s="115"/>
      <c r="S44" s="115"/>
      <c r="T44" s="115"/>
      <c r="U44" s="171"/>
      <c r="V44" s="129"/>
    </row>
    <row r="45" spans="1:22" s="130" customFormat="1">
      <c r="A45" s="134">
        <v>44</v>
      </c>
      <c r="B45" s="168"/>
      <c r="C45" s="168"/>
      <c r="D45" s="168"/>
      <c r="E45" s="168"/>
      <c r="F45" s="168"/>
      <c r="G45" s="168"/>
      <c r="H45" s="168"/>
      <c r="I45" s="115"/>
      <c r="J45" s="168"/>
      <c r="K45" s="168"/>
      <c r="L45" s="168"/>
      <c r="M45" s="168"/>
      <c r="N45" s="168"/>
      <c r="O45" s="170"/>
      <c r="P45" s="168"/>
      <c r="Q45" s="115"/>
      <c r="R45" s="115"/>
      <c r="S45" s="115"/>
      <c r="T45" s="115"/>
      <c r="U45" s="171"/>
      <c r="V45" s="129"/>
    </row>
    <row r="46" spans="1:22" s="130" customFormat="1">
      <c r="A46" s="134">
        <v>45</v>
      </c>
      <c r="B46" s="168"/>
      <c r="C46" s="168"/>
      <c r="D46" s="168"/>
      <c r="E46" s="168"/>
      <c r="F46" s="168"/>
      <c r="G46" s="168"/>
      <c r="H46" s="168"/>
      <c r="I46" s="115"/>
      <c r="J46" s="168"/>
      <c r="K46" s="168"/>
      <c r="L46" s="168"/>
      <c r="M46" s="168"/>
      <c r="N46" s="168"/>
      <c r="O46" s="170"/>
      <c r="P46" s="168"/>
      <c r="Q46" s="115"/>
      <c r="R46" s="115"/>
      <c r="S46" s="115"/>
      <c r="T46" s="115"/>
      <c r="U46" s="171"/>
      <c r="V46" s="129"/>
    </row>
    <row r="47" spans="1:22" s="130" customFormat="1">
      <c r="A47" s="134">
        <v>46</v>
      </c>
      <c r="B47" s="169"/>
      <c r="C47" s="169"/>
      <c r="D47" s="169"/>
      <c r="E47" s="169"/>
      <c r="F47" s="169"/>
      <c r="G47" s="169"/>
      <c r="H47" s="169"/>
      <c r="I47" s="206"/>
      <c r="J47" s="169"/>
      <c r="K47" s="169"/>
      <c r="L47" s="169"/>
      <c r="M47" s="169"/>
      <c r="N47" s="169"/>
      <c r="O47" s="169"/>
      <c r="P47" s="169"/>
      <c r="Q47" s="206"/>
      <c r="R47" s="206"/>
      <c r="S47" s="206"/>
      <c r="T47" s="206"/>
      <c r="U47" s="172"/>
      <c r="V47" s="208"/>
    </row>
    <row r="48" spans="1:22" s="130" customFormat="1">
      <c r="A48" s="134">
        <v>47</v>
      </c>
      <c r="B48" s="169"/>
      <c r="C48" s="169"/>
      <c r="D48" s="169"/>
      <c r="E48" s="169"/>
      <c r="F48" s="169"/>
      <c r="G48" s="169"/>
      <c r="H48" s="169"/>
      <c r="I48" s="206"/>
      <c r="J48" s="169"/>
      <c r="K48" s="169"/>
      <c r="L48" s="169"/>
      <c r="M48" s="169"/>
      <c r="N48" s="169"/>
      <c r="O48" s="169"/>
      <c r="P48" s="169"/>
      <c r="Q48" s="206"/>
      <c r="R48" s="206"/>
      <c r="S48" s="206"/>
      <c r="T48" s="206"/>
      <c r="U48" s="172"/>
      <c r="V48" s="208"/>
    </row>
    <row r="49" spans="1:22" s="130" customFormat="1">
      <c r="A49" s="134">
        <v>48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8"/>
    </row>
    <row r="50" spans="1:22" s="130" customFormat="1">
      <c r="A50" s="134">
        <v>49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208"/>
    </row>
    <row r="51" spans="1:22" s="130" customFormat="1">
      <c r="A51" s="134">
        <v>50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208"/>
    </row>
    <row r="133" spans="2:2">
      <c r="B133" s="139"/>
    </row>
    <row r="314" spans="2:10">
      <c r="C314" s="140"/>
    </row>
    <row r="315" spans="2:10">
      <c r="J315" s="140"/>
    </row>
    <row r="316" spans="2:10">
      <c r="B316" s="141"/>
      <c r="D316" s="140"/>
      <c r="E316" s="140"/>
      <c r="F316" s="140"/>
      <c r="G316" s="140"/>
      <c r="H316" s="140"/>
      <c r="I316" s="140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14"/>
  <sheetViews>
    <sheetView workbookViewId="0">
      <selection activeCell="B8" sqref="B8"/>
    </sheetView>
  </sheetViews>
  <sheetFormatPr defaultColWidth="9.109375" defaultRowHeight="10.199999999999999"/>
  <cols>
    <col min="1" max="1" width="13.88671875" style="90" customWidth="1"/>
    <col min="2" max="2" width="14.6640625" style="14" customWidth="1"/>
    <col min="3" max="3" width="3.88671875" style="14" customWidth="1"/>
    <col min="4" max="4" width="3.6640625" style="13" customWidth="1"/>
    <col min="5" max="5" width="46.88671875" style="14" bestFit="1" customWidth="1"/>
    <col min="6" max="16384" width="9.109375" style="14"/>
  </cols>
  <sheetData>
    <row r="1" spans="1:187">
      <c r="D1" s="13">
        <v>1</v>
      </c>
      <c r="E1" s="14" t="s">
        <v>108</v>
      </c>
      <c r="F1" s="13"/>
      <c r="G1" s="54"/>
      <c r="H1" s="13"/>
      <c r="I1" s="54"/>
      <c r="J1" s="13"/>
      <c r="K1" s="54"/>
      <c r="L1" s="13"/>
      <c r="M1" s="54"/>
      <c r="N1" s="13"/>
      <c r="O1" s="54"/>
      <c r="P1" s="13"/>
      <c r="Q1" s="54"/>
      <c r="R1" s="13"/>
      <c r="S1" s="54"/>
      <c r="T1" s="13"/>
      <c r="U1" s="54"/>
      <c r="V1" s="54"/>
      <c r="W1" s="13"/>
      <c r="X1" s="54"/>
      <c r="Y1" s="13"/>
      <c r="Z1" s="54"/>
      <c r="AA1" s="13"/>
      <c r="AB1" s="54"/>
      <c r="AC1" s="13"/>
      <c r="AD1" s="54"/>
      <c r="AE1" s="13"/>
      <c r="AF1" s="54"/>
      <c r="AG1" s="13"/>
      <c r="AH1" s="54"/>
      <c r="AI1" s="13"/>
      <c r="AJ1" s="54"/>
      <c r="AK1" s="13"/>
      <c r="AL1" s="54"/>
      <c r="AM1" s="13"/>
      <c r="AN1" s="54"/>
      <c r="AO1" s="13"/>
      <c r="AP1" s="54"/>
      <c r="AQ1" s="13"/>
      <c r="AR1" s="54"/>
      <c r="AS1" s="13"/>
      <c r="AT1" s="54"/>
      <c r="AU1" s="13"/>
      <c r="AV1" s="54"/>
      <c r="AW1" s="13"/>
      <c r="AX1" s="54"/>
      <c r="AY1" s="13"/>
      <c r="AZ1" s="54"/>
      <c r="BA1" s="13"/>
      <c r="BB1" s="54"/>
      <c r="BC1" s="13"/>
      <c r="BD1" s="54"/>
      <c r="BE1" s="13"/>
      <c r="BF1" s="54"/>
      <c r="BG1" s="13"/>
      <c r="BH1" s="54"/>
      <c r="BI1" s="13"/>
      <c r="BJ1" s="54"/>
      <c r="BK1" s="13"/>
      <c r="BL1" s="54"/>
      <c r="BM1" s="54"/>
      <c r="BN1" s="13"/>
      <c r="BO1" s="54"/>
      <c r="BP1" s="13"/>
      <c r="BQ1" s="54"/>
      <c r="BR1" s="13"/>
      <c r="BS1" s="54"/>
      <c r="BT1" s="13"/>
      <c r="BU1" s="54"/>
      <c r="BV1" s="13"/>
      <c r="BW1" s="54"/>
      <c r="BX1" s="13"/>
      <c r="BY1" s="54"/>
      <c r="BZ1" s="13"/>
      <c r="CA1" s="54"/>
      <c r="CB1" s="13"/>
      <c r="CC1" s="54"/>
      <c r="CD1" s="13"/>
      <c r="CE1" s="54"/>
      <c r="CF1" s="13"/>
      <c r="CG1" s="54"/>
      <c r="CH1" s="13"/>
      <c r="CI1" s="54"/>
      <c r="CJ1" s="13"/>
      <c r="CK1" s="54"/>
      <c r="CL1" s="13"/>
      <c r="CM1" s="54"/>
      <c r="CN1" s="13"/>
      <c r="CO1" s="54"/>
      <c r="CP1" s="13"/>
      <c r="CQ1" s="54"/>
      <c r="CR1" s="13"/>
      <c r="CS1" s="54"/>
      <c r="CT1" s="13"/>
      <c r="CU1" s="54"/>
      <c r="CV1" s="13"/>
      <c r="CW1" s="54"/>
      <c r="CX1" s="13"/>
      <c r="CY1" s="54"/>
      <c r="CZ1" s="13"/>
      <c r="DA1" s="54"/>
      <c r="DB1" s="13"/>
      <c r="DC1" s="54"/>
      <c r="DD1" s="54"/>
      <c r="DE1" s="13"/>
      <c r="DF1" s="54"/>
      <c r="DG1" s="13"/>
      <c r="DH1" s="54"/>
      <c r="DI1" s="13"/>
      <c r="DJ1" s="54"/>
      <c r="DK1" s="13"/>
      <c r="DL1" s="54"/>
      <c r="DM1" s="13"/>
      <c r="DN1" s="54"/>
      <c r="DO1" s="13"/>
      <c r="DP1" s="54"/>
      <c r="DQ1" s="13"/>
      <c r="DR1" s="54"/>
      <c r="DS1" s="13"/>
      <c r="DT1" s="54"/>
      <c r="DU1" s="13"/>
      <c r="DV1" s="54"/>
      <c r="DW1" s="13"/>
      <c r="DX1" s="54"/>
      <c r="DY1" s="13"/>
      <c r="DZ1" s="54"/>
      <c r="EA1" s="13"/>
      <c r="EB1" s="54"/>
      <c r="EC1" s="13"/>
      <c r="ED1" s="54"/>
      <c r="EE1" s="13"/>
      <c r="EF1" s="54"/>
      <c r="EG1" s="13"/>
      <c r="EH1" s="54"/>
      <c r="EI1" s="13"/>
      <c r="EJ1" s="54"/>
      <c r="EK1" s="13"/>
      <c r="EL1" s="54"/>
      <c r="EM1" s="13"/>
      <c r="EN1" s="54"/>
      <c r="EO1" s="13"/>
      <c r="EP1" s="54"/>
      <c r="EQ1" s="13"/>
      <c r="ER1" s="54"/>
      <c r="ES1" s="13"/>
      <c r="ET1" s="54"/>
      <c r="EU1" s="54"/>
      <c r="EV1" s="13"/>
      <c r="EW1" s="54"/>
      <c r="EX1" s="13"/>
      <c r="EY1" s="54"/>
      <c r="EZ1" s="13"/>
      <c r="FA1" s="54"/>
      <c r="FB1" s="13"/>
      <c r="FC1" s="54"/>
      <c r="FD1" s="13"/>
      <c r="FE1" s="54"/>
      <c r="FF1" s="13"/>
      <c r="FG1" s="54"/>
      <c r="FH1" s="13"/>
      <c r="FI1" s="54"/>
      <c r="FJ1" s="13"/>
      <c r="FK1" s="54"/>
      <c r="FL1" s="13"/>
      <c r="FM1" s="54"/>
      <c r="FN1" s="13"/>
      <c r="FO1" s="54"/>
      <c r="FP1" s="13"/>
      <c r="FQ1" s="54"/>
      <c r="FR1" s="13"/>
      <c r="FS1" s="54"/>
      <c r="FT1" s="13"/>
      <c r="FU1" s="54"/>
      <c r="FV1" s="13"/>
      <c r="FW1" s="54"/>
      <c r="FX1" s="13"/>
      <c r="FY1" s="54"/>
      <c r="FZ1" s="13"/>
      <c r="GA1" s="54"/>
      <c r="GB1" s="13"/>
      <c r="GC1" s="54"/>
      <c r="GD1" s="13"/>
      <c r="GE1" s="54"/>
    </row>
    <row r="2" spans="1:187">
      <c r="A2" s="95" t="s">
        <v>72</v>
      </c>
      <c r="B2" s="13"/>
      <c r="C2" s="14" t="s">
        <v>109</v>
      </c>
      <c r="D2" s="13">
        <v>2</v>
      </c>
      <c r="E2" s="14" t="s">
        <v>122</v>
      </c>
    </row>
    <row r="3" spans="1:187">
      <c r="B3" s="13"/>
    </row>
    <row r="4" spans="1:187">
      <c r="A4" s="91" t="s">
        <v>74</v>
      </c>
    </row>
    <row r="5" spans="1:187">
      <c r="A5" s="96" t="s">
        <v>75</v>
      </c>
      <c r="B5" s="92"/>
      <c r="C5" s="14" t="s">
        <v>109</v>
      </c>
      <c r="D5" s="13">
        <v>3</v>
      </c>
      <c r="E5" s="14" t="s">
        <v>125</v>
      </c>
    </row>
    <row r="6" spans="1:187">
      <c r="A6" s="95" t="s">
        <v>73</v>
      </c>
      <c r="B6" s="92"/>
      <c r="C6" s="14" t="s">
        <v>109</v>
      </c>
      <c r="D6" s="13">
        <v>4</v>
      </c>
      <c r="E6" s="14" t="s">
        <v>126</v>
      </c>
    </row>
    <row r="7" spans="1:187">
      <c r="A7" s="95"/>
      <c r="B7" s="92"/>
      <c r="D7" s="13">
        <v>5</v>
      </c>
      <c r="E7" s="14" t="s">
        <v>107</v>
      </c>
    </row>
    <row r="9" spans="1:187">
      <c r="B9" s="94" t="str">
        <f>TEXT(B5, "mmmm d, yyyy")</f>
        <v>January 0, 1900</v>
      </c>
      <c r="C9" s="14" t="s">
        <v>109</v>
      </c>
      <c r="E9" s="14" t="s">
        <v>127</v>
      </c>
    </row>
    <row r="10" spans="1:187">
      <c r="B10" s="94" t="str">
        <f>TEXT(B6, "mmmm d, yyyy")</f>
        <v>January 0, 1900</v>
      </c>
      <c r="C10" s="14" t="s">
        <v>109</v>
      </c>
      <c r="E10" s="14" t="s">
        <v>128</v>
      </c>
    </row>
    <row r="14" spans="1:187">
      <c r="B14" s="9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3"/>
  <sheetViews>
    <sheetView workbookViewId="0"/>
  </sheetViews>
  <sheetFormatPr defaultColWidth="9.109375" defaultRowHeight="13.2"/>
  <cols>
    <col min="1" max="1" width="3.88671875" style="60" customWidth="1"/>
    <col min="2" max="2" width="3.6640625" style="60" customWidth="1"/>
    <col min="3" max="3" width="57.5546875" style="100" bestFit="1" customWidth="1"/>
    <col min="4" max="16384" width="9.109375" style="100"/>
  </cols>
  <sheetData>
    <row r="3" spans="1:3">
      <c r="A3" s="100"/>
      <c r="B3" s="102" t="s">
        <v>64</v>
      </c>
      <c r="C3" s="101" t="s">
        <v>119</v>
      </c>
    </row>
    <row r="4" spans="1:3">
      <c r="B4" s="60">
        <v>1</v>
      </c>
      <c r="C4" s="100" t="s">
        <v>122</v>
      </c>
    </row>
    <row r="5" spans="1:3">
      <c r="B5" s="60">
        <v>2</v>
      </c>
      <c r="C5" s="100" t="s">
        <v>123</v>
      </c>
    </row>
    <row r="6" spans="1:3">
      <c r="B6" s="60">
        <v>3</v>
      </c>
      <c r="C6" s="100" t="s">
        <v>124</v>
      </c>
    </row>
    <row r="7" spans="1:3">
      <c r="B7" s="60">
        <v>4</v>
      </c>
      <c r="C7" s="100" t="s">
        <v>107</v>
      </c>
    </row>
    <row r="10" spans="1:3">
      <c r="A10" s="100"/>
      <c r="B10" s="102" t="s">
        <v>65</v>
      </c>
      <c r="C10" s="101" t="s">
        <v>118</v>
      </c>
    </row>
    <row r="11" spans="1:3">
      <c r="B11" s="60">
        <v>1</v>
      </c>
      <c r="C11" s="32" t="s">
        <v>129</v>
      </c>
    </row>
    <row r="12" spans="1:3">
      <c r="B12" s="60">
        <v>2</v>
      </c>
      <c r="C12" s="100" t="s">
        <v>130</v>
      </c>
    </row>
    <row r="13" spans="1:3">
      <c r="B13" s="60">
        <v>3</v>
      </c>
      <c r="C13" s="32" t="s">
        <v>115</v>
      </c>
    </row>
    <row r="14" spans="1:3">
      <c r="C14" s="32"/>
    </row>
    <row r="16" spans="1:3">
      <c r="A16" s="100"/>
      <c r="B16" s="102" t="s">
        <v>112</v>
      </c>
      <c r="C16" s="101" t="s">
        <v>120</v>
      </c>
    </row>
    <row r="17" spans="1:3">
      <c r="B17" s="60">
        <v>1</v>
      </c>
      <c r="C17" s="32" t="s">
        <v>111</v>
      </c>
    </row>
    <row r="18" spans="1:3">
      <c r="B18" s="60">
        <v>2</v>
      </c>
      <c r="C18" s="100" t="s">
        <v>116</v>
      </c>
    </row>
    <row r="21" spans="1:3">
      <c r="A21" s="100"/>
      <c r="B21" s="102" t="s">
        <v>113</v>
      </c>
      <c r="C21" s="101" t="s">
        <v>121</v>
      </c>
    </row>
    <row r="22" spans="1:3">
      <c r="B22" s="60">
        <v>1</v>
      </c>
      <c r="C22" s="32" t="s">
        <v>110</v>
      </c>
    </row>
    <row r="23" spans="1:3">
      <c r="B23" s="60">
        <v>2</v>
      </c>
      <c r="C23" s="100" t="s">
        <v>114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Stats</vt:lpstr>
      <vt:lpstr>Report</vt:lpstr>
      <vt:lpstr>Check</vt:lpstr>
      <vt:lpstr>Data Entry Form</vt:lpstr>
      <vt:lpstr>Sample</vt:lpstr>
      <vt:lpstr>RWB</vt:lpstr>
      <vt:lpstr>Instructions</vt:lpstr>
      <vt:lpstr>Check!Print_Area</vt:lpstr>
      <vt:lpstr>'Data Entry Form'!Print_Area</vt:lpstr>
      <vt:lpstr>Report!Print_Area</vt:lpstr>
      <vt:lpstr>Stats!Print_Area</vt:lpstr>
      <vt:lpstr>Report!Print_Titles</vt:lpstr>
      <vt:lpstr>Stats!Print_Titles</vt:lpstr>
    </vt:vector>
  </TitlesOfParts>
  <Company>awi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</dc:creator>
  <cp:lastModifiedBy>mimscar</cp:lastModifiedBy>
  <cp:lastPrinted>2012-10-15T14:47:42Z</cp:lastPrinted>
  <dcterms:created xsi:type="dcterms:W3CDTF">2005-06-22T18:12:48Z</dcterms:created>
  <dcterms:modified xsi:type="dcterms:W3CDTF">2012-10-24T20:04:48Z</dcterms:modified>
</cp:coreProperties>
</file>