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 yWindow="216" windowWidth="18960" windowHeight="7356" tabRatio="853"/>
  </bookViews>
  <sheets>
    <sheet name="STAT" sheetId="2" r:id="rId1"/>
    <sheet name="RPT" sheetId="8" r:id="rId2"/>
    <sheet name="SUM" sheetId="9" r:id="rId3"/>
    <sheet name="Samp" sheetId="11" r:id="rId4"/>
    <sheet name="Sheet2" sheetId="23" state="hidden" r:id="rId5"/>
    <sheet name="Sheet3" sheetId="24" state="hidden" r:id="rId6"/>
    <sheet name="Youth" sheetId="25" state="hidden" r:id="rId7"/>
    <sheet name="Notes" sheetId="26" r:id="rId8"/>
  </sheets>
  <externalReferences>
    <externalReference r:id="rId9"/>
  </externalReferences>
  <definedNames>
    <definedName name="_xlnm._FilterDatabase" localSheetId="4" hidden="1">Sheet2!$D$1:$CM$31</definedName>
    <definedName name="_xlnm.Print_Area" localSheetId="1">RPT!$A$1:$F$188</definedName>
    <definedName name="_xlnm.Print_Area" localSheetId="0">STAT!$A$1:$F$61</definedName>
    <definedName name="_xlnm.Print_Area" localSheetId="2">SUM!$A$1:$AD$12</definedName>
    <definedName name="_xlnm.Print_Titles" localSheetId="1">RPT!$1:$2</definedName>
    <definedName name="_xlnm.Print_Titles" localSheetId="0">STAT!$3:$10</definedName>
  </definedNames>
  <calcPr calcId="125725"/>
</workbook>
</file>

<file path=xl/calcChain.xml><?xml version="1.0" encoding="utf-8"?>
<calcChain xmlns="http://schemas.openxmlformats.org/spreadsheetml/2006/main">
  <c r="I4" i="11"/>
  <c r="I5"/>
  <c r="I6"/>
  <c r="I7"/>
  <c r="I8"/>
  <c r="I9"/>
  <c r="I10"/>
  <c r="I11"/>
  <c r="I12"/>
  <c r="I13"/>
  <c r="I14"/>
  <c r="I15"/>
  <c r="I16"/>
  <c r="I17"/>
  <c r="I18"/>
  <c r="I19"/>
  <c r="I20"/>
  <c r="I21"/>
  <c r="I22"/>
  <c r="I23"/>
  <c r="I24"/>
  <c r="I25"/>
  <c r="I26"/>
  <c r="I27"/>
  <c r="I28"/>
  <c r="I29"/>
  <c r="I30"/>
  <c r="I31"/>
  <c r="I32"/>
  <c r="I33"/>
  <c r="I34"/>
  <c r="I35"/>
  <c r="I36"/>
  <c r="I37"/>
  <c r="I38"/>
  <c r="I39"/>
  <c r="I40"/>
  <c r="I41"/>
  <c r="H3" i="2"/>
  <c r="I3"/>
  <c r="J3"/>
  <c r="K3"/>
  <c r="L3"/>
  <c r="M3"/>
  <c r="N3"/>
  <c r="O3"/>
  <c r="P3"/>
  <c r="Q3"/>
  <c r="R3"/>
  <c r="S3"/>
  <c r="T3"/>
  <c r="U3"/>
  <c r="V3"/>
  <c r="W3"/>
  <c r="X3"/>
  <c r="Y3"/>
  <c r="Z3"/>
  <c r="AA3"/>
  <c r="AB3"/>
  <c r="AC3"/>
  <c r="AD3"/>
  <c r="AE3"/>
  <c r="AF3"/>
  <c r="AG3"/>
  <c r="AH3"/>
  <c r="AI3"/>
  <c r="AJ3"/>
  <c r="AK3"/>
  <c r="AL3"/>
  <c r="AM3"/>
  <c r="AN3"/>
  <c r="AO3"/>
  <c r="AP3"/>
  <c r="AQ3"/>
  <c r="AR3"/>
  <c r="AS3"/>
  <c r="AT3"/>
  <c r="H4"/>
  <c r="I4"/>
  <c r="J4"/>
  <c r="K4"/>
  <c r="L4"/>
  <c r="M4"/>
  <c r="N4"/>
  <c r="O4"/>
  <c r="P4"/>
  <c r="Q4"/>
  <c r="R4"/>
  <c r="S4"/>
  <c r="T4"/>
  <c r="U4"/>
  <c r="V4"/>
  <c r="W4"/>
  <c r="X4"/>
  <c r="Y4"/>
  <c r="Z4"/>
  <c r="AA4"/>
  <c r="AB4"/>
  <c r="AC4"/>
  <c r="AD4"/>
  <c r="AE4"/>
  <c r="AF4"/>
  <c r="AG4"/>
  <c r="AH4"/>
  <c r="AI4"/>
  <c r="AJ4"/>
  <c r="AK4"/>
  <c r="AL4"/>
  <c r="AM4"/>
  <c r="AN4"/>
  <c r="AO4"/>
  <c r="AP4"/>
  <c r="AQ4"/>
  <c r="AR4"/>
  <c r="AS4"/>
  <c r="AT4"/>
  <c r="H5"/>
  <c r="I5"/>
  <c r="J5"/>
  <c r="K5"/>
  <c r="L5"/>
  <c r="M5"/>
  <c r="N5"/>
  <c r="O5"/>
  <c r="P5"/>
  <c r="Q5"/>
  <c r="R5"/>
  <c r="S5"/>
  <c r="T5"/>
  <c r="U5"/>
  <c r="V5"/>
  <c r="W5"/>
  <c r="X5"/>
  <c r="Y5"/>
  <c r="Z5"/>
  <c r="AA5"/>
  <c r="AB5"/>
  <c r="AC5"/>
  <c r="AD5"/>
  <c r="AE5"/>
  <c r="AF5"/>
  <c r="AG5"/>
  <c r="AH5"/>
  <c r="AI5"/>
  <c r="AJ5"/>
  <c r="AK5"/>
  <c r="AL5"/>
  <c r="AM5"/>
  <c r="AN5"/>
  <c r="AO5"/>
  <c r="AP5"/>
  <c r="AQ5"/>
  <c r="AR5"/>
  <c r="AS5"/>
  <c r="AT5"/>
  <c r="H6"/>
  <c r="I6"/>
  <c r="J6"/>
  <c r="K6"/>
  <c r="L6"/>
  <c r="M6"/>
  <c r="N6"/>
  <c r="O6"/>
  <c r="P6"/>
  <c r="Q6"/>
  <c r="R6"/>
  <c r="S6"/>
  <c r="T6"/>
  <c r="U6"/>
  <c r="V6"/>
  <c r="W6"/>
  <c r="X6"/>
  <c r="Y6"/>
  <c r="Z6"/>
  <c r="AA6"/>
  <c r="AB6"/>
  <c r="AC6"/>
  <c r="AD6"/>
  <c r="AE6"/>
  <c r="AF6"/>
  <c r="AG6"/>
  <c r="AH6"/>
  <c r="AI6"/>
  <c r="AJ6"/>
  <c r="AK6"/>
  <c r="AL6"/>
  <c r="AM6"/>
  <c r="AN6"/>
  <c r="AO6"/>
  <c r="AP6"/>
  <c r="AQ6"/>
  <c r="AR6"/>
  <c r="AS6"/>
  <c r="AT6"/>
  <c r="G6"/>
  <c r="G5"/>
  <c r="G3"/>
  <c r="G4"/>
  <c r="A185" i="8"/>
  <c r="B6" i="9"/>
  <c r="C6"/>
  <c r="D6"/>
  <c r="B7"/>
  <c r="C7"/>
  <c r="D7"/>
  <c r="B8"/>
  <c r="C8"/>
  <c r="D8"/>
  <c r="B9"/>
  <c r="C9"/>
  <c r="D9"/>
  <c r="B10"/>
  <c r="C10"/>
  <c r="D10"/>
  <c r="B11"/>
  <c r="C11"/>
  <c r="D11"/>
  <c r="B12"/>
  <c r="C12"/>
  <c r="D12"/>
  <c r="B13"/>
  <c r="C13"/>
  <c r="D13"/>
  <c r="B14"/>
  <c r="C14"/>
  <c r="D14"/>
  <c r="B15"/>
  <c r="C15"/>
  <c r="D15"/>
  <c r="B16"/>
  <c r="C16"/>
  <c r="D16"/>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D5"/>
  <c r="C5"/>
  <c r="B5"/>
  <c r="F5"/>
  <c r="G5"/>
  <c r="H5"/>
  <c r="I5"/>
  <c r="J5"/>
  <c r="K5"/>
  <c r="L5"/>
  <c r="M5"/>
  <c r="N5"/>
  <c r="O5"/>
  <c r="P5"/>
  <c r="Q5"/>
  <c r="R5"/>
  <c r="S5"/>
  <c r="T5"/>
  <c r="U5"/>
  <c r="V5"/>
  <c r="W5"/>
  <c r="X5"/>
  <c r="Y5"/>
  <c r="Z5"/>
  <c r="AA5"/>
  <c r="AB5"/>
  <c r="AC5"/>
  <c r="AD5"/>
  <c r="AE5"/>
  <c r="AF5"/>
  <c r="AG5"/>
  <c r="AH5"/>
  <c r="AI5"/>
  <c r="AJ5"/>
  <c r="AK5"/>
  <c r="AL5"/>
  <c r="AM5"/>
  <c r="AN5"/>
  <c r="AO5"/>
  <c r="AP5"/>
  <c r="AQ5"/>
  <c r="AR5"/>
  <c r="F6"/>
  <c r="G6"/>
  <c r="H6"/>
  <c r="I6"/>
  <c r="J6"/>
  <c r="K6"/>
  <c r="L6"/>
  <c r="M6"/>
  <c r="N6"/>
  <c r="O6"/>
  <c r="P6"/>
  <c r="Q6"/>
  <c r="R6"/>
  <c r="S6"/>
  <c r="T6"/>
  <c r="U6"/>
  <c r="V6"/>
  <c r="W6"/>
  <c r="X6"/>
  <c r="Y6"/>
  <c r="Z6"/>
  <c r="AA6"/>
  <c r="AB6"/>
  <c r="AC6"/>
  <c r="AD6"/>
  <c r="AE6"/>
  <c r="AF6"/>
  <c r="AG6"/>
  <c r="AH6"/>
  <c r="AI6"/>
  <c r="AJ6"/>
  <c r="AK6"/>
  <c r="AL6"/>
  <c r="AM6"/>
  <c r="AN6"/>
  <c r="AO6"/>
  <c r="AP6"/>
  <c r="AQ6"/>
  <c r="AR6"/>
  <c r="F7"/>
  <c r="G7"/>
  <c r="H7"/>
  <c r="I7"/>
  <c r="J7"/>
  <c r="K7"/>
  <c r="L7"/>
  <c r="M7"/>
  <c r="N7"/>
  <c r="O7"/>
  <c r="P7"/>
  <c r="Q7"/>
  <c r="R7"/>
  <c r="S7"/>
  <c r="T7"/>
  <c r="U7"/>
  <c r="V7"/>
  <c r="W7"/>
  <c r="X7"/>
  <c r="Y7"/>
  <c r="Z7"/>
  <c r="AA7"/>
  <c r="AB7"/>
  <c r="AC7"/>
  <c r="AD7"/>
  <c r="AE7"/>
  <c r="AF7"/>
  <c r="AG7"/>
  <c r="AH7"/>
  <c r="AI7"/>
  <c r="AJ7"/>
  <c r="AK7"/>
  <c r="AL7"/>
  <c r="AM7"/>
  <c r="AN7"/>
  <c r="AO7"/>
  <c r="AP7"/>
  <c r="AQ7"/>
  <c r="AR7"/>
  <c r="F8"/>
  <c r="G8"/>
  <c r="H8"/>
  <c r="I8"/>
  <c r="J8"/>
  <c r="K8"/>
  <c r="L8"/>
  <c r="M8"/>
  <c r="N8"/>
  <c r="O8"/>
  <c r="P8"/>
  <c r="Q8"/>
  <c r="R8"/>
  <c r="S8"/>
  <c r="T8"/>
  <c r="U8"/>
  <c r="V8"/>
  <c r="W8"/>
  <c r="X8"/>
  <c r="Y8"/>
  <c r="Z8"/>
  <c r="AA8"/>
  <c r="AB8"/>
  <c r="AC8"/>
  <c r="AD8"/>
  <c r="AE8"/>
  <c r="AF8"/>
  <c r="AG8"/>
  <c r="AH8"/>
  <c r="AI8"/>
  <c r="AJ8"/>
  <c r="AK8"/>
  <c r="AL8"/>
  <c r="AM8"/>
  <c r="AN8"/>
  <c r="AO8"/>
  <c r="AP8"/>
  <c r="AQ8"/>
  <c r="AR8"/>
  <c r="F9"/>
  <c r="G9"/>
  <c r="H9"/>
  <c r="I9"/>
  <c r="J9"/>
  <c r="K9"/>
  <c r="L9"/>
  <c r="M9"/>
  <c r="N9"/>
  <c r="O9"/>
  <c r="P9"/>
  <c r="Q9"/>
  <c r="R9"/>
  <c r="S9"/>
  <c r="T9"/>
  <c r="U9"/>
  <c r="V9"/>
  <c r="W9"/>
  <c r="X9"/>
  <c r="Y9"/>
  <c r="Z9"/>
  <c r="AA9"/>
  <c r="AB9"/>
  <c r="AC9"/>
  <c r="AD9"/>
  <c r="AE9"/>
  <c r="AF9"/>
  <c r="AG9"/>
  <c r="AH9"/>
  <c r="AI9"/>
  <c r="AJ9"/>
  <c r="AK9"/>
  <c r="AL9"/>
  <c r="AM9"/>
  <c r="AN9"/>
  <c r="AO9"/>
  <c r="AP9"/>
  <c r="AQ9"/>
  <c r="AR9"/>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B135" i="8"/>
  <c r="A135"/>
  <c r="B130"/>
  <c r="A130"/>
  <c r="A119"/>
  <c r="B119"/>
  <c r="D120"/>
  <c r="C120"/>
  <c r="B174"/>
  <c r="B169"/>
  <c r="A174"/>
  <c r="F21" i="26"/>
  <c r="F20"/>
  <c r="F19"/>
  <c r="F18"/>
  <c r="F17"/>
  <c r="F10"/>
  <c r="F9"/>
  <c r="F8"/>
  <c r="F7"/>
  <c r="E6"/>
  <c r="C2"/>
  <c r="D6"/>
  <c r="C6"/>
  <c r="B6"/>
  <c r="F16"/>
  <c r="F15"/>
  <c r="F14"/>
  <c r="F13"/>
  <c r="F12"/>
  <c r="F11"/>
  <c r="F6"/>
  <c r="AR1" i="9" l="1"/>
  <c r="E21" i="26"/>
  <c r="E20"/>
  <c r="E19"/>
  <c r="E18"/>
  <c r="E17"/>
  <c r="E16"/>
  <c r="E15"/>
  <c r="E14"/>
  <c r="E13"/>
  <c r="E12"/>
  <c r="E11"/>
  <c r="E10"/>
  <c r="E9"/>
  <c r="E8"/>
  <c r="E7"/>
  <c r="D21"/>
  <c r="D20"/>
  <c r="D19"/>
  <c r="D18"/>
  <c r="D17"/>
  <c r="D16"/>
  <c r="D15"/>
  <c r="D14"/>
  <c r="D13"/>
  <c r="D12"/>
  <c r="D11"/>
  <c r="D10"/>
  <c r="D9"/>
  <c r="D8"/>
  <c r="D7"/>
  <c r="C21"/>
  <c r="C20"/>
  <c r="C19"/>
  <c r="C18"/>
  <c r="C17"/>
  <c r="C16"/>
  <c r="C15"/>
  <c r="C14"/>
  <c r="C13"/>
  <c r="C12"/>
  <c r="C11"/>
  <c r="C10"/>
  <c r="C9"/>
  <c r="C8"/>
  <c r="C7"/>
  <c r="B21"/>
  <c r="B20"/>
  <c r="B19"/>
  <c r="B18"/>
  <c r="B17"/>
  <c r="B16"/>
  <c r="B15"/>
  <c r="B14"/>
  <c r="B13"/>
  <c r="B12"/>
  <c r="B11"/>
  <c r="B10"/>
  <c r="B9"/>
  <c r="B8"/>
  <c r="B7"/>
  <c r="A1" i="9" l="1"/>
  <c r="B165" i="8"/>
  <c r="A165"/>
  <c r="B160"/>
  <c r="A160"/>
  <c r="B155"/>
  <c r="A155"/>
  <c r="B150"/>
  <c r="A150"/>
  <c r="M11" i="23" l="1"/>
  <c r="M28"/>
  <c r="M23"/>
  <c r="M2"/>
  <c r="M10"/>
  <c r="M4"/>
  <c r="M5"/>
  <c r="M6"/>
  <c r="M12"/>
  <c r="M3"/>
  <c r="M26"/>
  <c r="M27"/>
  <c r="M25"/>
  <c r="M17"/>
  <c r="M13"/>
  <c r="M14"/>
  <c r="M22"/>
  <c r="M15"/>
  <c r="M30"/>
  <c r="M16"/>
  <c r="M20"/>
  <c r="M18"/>
  <c r="M19"/>
  <c r="M31"/>
  <c r="M29"/>
  <c r="M24"/>
  <c r="M21"/>
  <c r="M9"/>
  <c r="M8"/>
  <c r="M7"/>
  <c r="B11"/>
  <c r="B28"/>
  <c r="B23"/>
  <c r="B2"/>
  <c r="B10"/>
  <c r="B4"/>
  <c r="B5"/>
  <c r="B6"/>
  <c r="B12"/>
  <c r="B3"/>
  <c r="B26"/>
  <c r="B27"/>
  <c r="B25"/>
  <c r="B17"/>
  <c r="B13"/>
  <c r="B14"/>
  <c r="B22"/>
  <c r="B15"/>
  <c r="B30"/>
  <c r="B16"/>
  <c r="B20"/>
  <c r="B18"/>
  <c r="B19"/>
  <c r="B31"/>
  <c r="B29"/>
  <c r="B24"/>
  <c r="B21"/>
  <c r="B9"/>
  <c r="B8"/>
  <c r="B7"/>
  <c r="A9"/>
  <c r="A7"/>
  <c r="A27"/>
  <c r="A17"/>
  <c r="A31"/>
  <c r="A11"/>
  <c r="A8"/>
  <c r="A10"/>
  <c r="A29"/>
  <c r="A3"/>
  <c r="A23"/>
  <c r="A21"/>
  <c r="A20"/>
  <c r="A13"/>
  <c r="A28"/>
  <c r="A2"/>
  <c r="A12"/>
  <c r="A19"/>
  <c r="A5"/>
  <c r="A24"/>
  <c r="A33"/>
  <c r="A6"/>
  <c r="A14"/>
  <c r="A42"/>
  <c r="A18"/>
  <c r="A37"/>
  <c r="A43"/>
  <c r="A36"/>
  <c r="A41"/>
  <c r="A34"/>
  <c r="A15"/>
  <c r="A32"/>
  <c r="A44"/>
  <c r="A22"/>
  <c r="A26"/>
  <c r="A4"/>
  <c r="A38"/>
  <c r="A35"/>
  <c r="A39"/>
  <c r="A40"/>
  <c r="A46"/>
  <c r="A16"/>
  <c r="A25"/>
  <c r="A45"/>
  <c r="A30"/>
  <c r="B34"/>
  <c r="B35"/>
  <c r="B33"/>
  <c r="B43"/>
  <c r="B45"/>
  <c r="B41"/>
  <c r="B44"/>
  <c r="B39"/>
  <c r="B40"/>
  <c r="B36"/>
  <c r="B37"/>
  <c r="B38"/>
  <c r="B46"/>
  <c r="B42"/>
  <c r="B32"/>
  <c r="AW6" i="9"/>
  <c r="AS6"/>
  <c r="AT6"/>
  <c r="AV6"/>
  <c r="B185" i="8"/>
  <c r="B180"/>
  <c r="A180"/>
  <c r="A169"/>
  <c r="B145"/>
  <c r="A145"/>
  <c r="B140"/>
  <c r="A140"/>
  <c r="B125"/>
  <c r="A125"/>
  <c r="B114"/>
  <c r="A114"/>
  <c r="B109"/>
  <c r="A109"/>
  <c r="B104"/>
  <c r="A104"/>
  <c r="B99"/>
  <c r="A99"/>
  <c r="B94"/>
  <c r="A94"/>
  <c r="B90"/>
  <c r="A90"/>
  <c r="B85"/>
  <c r="A85"/>
  <c r="B80"/>
  <c r="A80"/>
  <c r="B76"/>
  <c r="A76"/>
  <c r="B71"/>
  <c r="A71"/>
  <c r="B66"/>
  <c r="A66"/>
  <c r="B61"/>
  <c r="A61"/>
  <c r="B56"/>
  <c r="A56"/>
  <c r="B52"/>
  <c r="A52"/>
  <c r="B48"/>
  <c r="A48"/>
  <c r="B44"/>
  <c r="A44"/>
  <c r="B40"/>
  <c r="A40"/>
  <c r="B36"/>
  <c r="A36"/>
  <c r="B32"/>
  <c r="A32"/>
  <c r="H11" i="2"/>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G11"/>
  <c r="O1"/>
  <c r="P1"/>
  <c r="Q1"/>
  <c r="R1"/>
  <c r="S1"/>
  <c r="T1"/>
  <c r="U1"/>
  <c r="V1"/>
  <c r="W1"/>
  <c r="X1"/>
  <c r="Y1"/>
  <c r="Z1"/>
  <c r="AA1"/>
  <c r="AB1"/>
  <c r="AC1"/>
  <c r="AD1"/>
  <c r="AE1"/>
  <c r="AF1"/>
  <c r="AG1"/>
  <c r="AH1"/>
  <c r="AI1"/>
  <c r="AJ1"/>
  <c r="AK1"/>
  <c r="AL1"/>
  <c r="AM1"/>
  <c r="AN1"/>
  <c r="AO1"/>
  <c r="AP1"/>
  <c r="AQ1"/>
  <c r="AR1"/>
  <c r="AS1"/>
  <c r="AT1"/>
  <c r="AU6" i="9"/>
  <c r="A6"/>
  <c r="H2" i="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16" i="8"/>
  <c r="B20"/>
  <c r="B16"/>
  <c r="B12"/>
  <c r="B8"/>
  <c r="B28"/>
  <c r="A28"/>
  <c r="A20"/>
  <c r="B24"/>
  <c r="A24"/>
  <c r="A12"/>
  <c r="A8"/>
  <c r="B4"/>
  <c r="A4"/>
  <c r="E5" i="9"/>
  <c r="A7" l="1"/>
  <c r="A8" l="1"/>
  <c r="A9" l="1"/>
  <c r="A10" l="1"/>
  <c r="A11" l="1"/>
  <c r="A12" l="1"/>
  <c r="A13" l="1"/>
  <c r="A14" l="1"/>
  <c r="A15" l="1"/>
  <c r="A16" l="1"/>
  <c r="A17" l="1"/>
  <c r="A18" l="1"/>
  <c r="A19" l="1"/>
  <c r="A20" l="1"/>
  <c r="A21" l="1"/>
  <c r="A22" l="1"/>
  <c r="A23" l="1"/>
  <c r="A24" l="1"/>
  <c r="A25" l="1"/>
  <c r="A26" l="1"/>
  <c r="A27" l="1"/>
  <c r="A28" l="1"/>
  <c r="A29" l="1"/>
  <c r="A30" l="1"/>
  <c r="A31" l="1"/>
  <c r="A32" l="1"/>
  <c r="A33" l="1"/>
  <c r="A34" l="1"/>
  <c r="A35" l="1"/>
  <c r="A36" l="1"/>
  <c r="A37" l="1"/>
  <c r="A38" l="1"/>
  <c r="A39" l="1"/>
  <c r="A40" l="1"/>
  <c r="A41" l="1"/>
  <c r="A42" l="1"/>
  <c r="A43" l="1"/>
  <c r="A44" l="1"/>
  <c r="A45" l="1"/>
  <c r="A46" l="1"/>
  <c r="A47" l="1"/>
  <c r="A48" l="1"/>
  <c r="A49" l="1"/>
  <c r="A50" l="1"/>
  <c r="A51" l="1"/>
  <c r="A52" l="1"/>
  <c r="A53" l="1"/>
  <c r="A54" l="1"/>
  <c r="E73" l="1"/>
  <c r="A55"/>
  <c r="X73" l="1"/>
  <c r="X74"/>
  <c r="AF73"/>
  <c r="AF74"/>
  <c r="U73"/>
  <c r="U74"/>
  <c r="AO73"/>
  <c r="AO74"/>
  <c r="AK73"/>
  <c r="AK74"/>
  <c r="F73"/>
  <c r="F74"/>
  <c r="AQ74"/>
  <c r="AQ73"/>
  <c r="AP74"/>
  <c r="AP73"/>
  <c r="AC73"/>
  <c r="AC74"/>
  <c r="L74"/>
  <c r="L73"/>
  <c r="AL73"/>
  <c r="AL74"/>
  <c r="AM74"/>
  <c r="AM73"/>
  <c r="N73"/>
  <c r="N74"/>
  <c r="AD73"/>
  <c r="AD74"/>
  <c r="S74"/>
  <c r="S73"/>
  <c r="R73"/>
  <c r="R74"/>
  <c r="AA74"/>
  <c r="AA73"/>
  <c r="AH74"/>
  <c r="AH73"/>
  <c r="O73"/>
  <c r="O74"/>
  <c r="V73"/>
  <c r="V74"/>
  <c r="W73"/>
  <c r="W74"/>
  <c r="AJ73"/>
  <c r="AJ74"/>
  <c r="M73"/>
  <c r="M74"/>
  <c r="AN73"/>
  <c r="AN74"/>
  <c r="J74"/>
  <c r="J73"/>
  <c r="P74"/>
  <c r="P73"/>
  <c r="K73"/>
  <c r="K74"/>
  <c r="Y73"/>
  <c r="Y74"/>
  <c r="G74"/>
  <c r="G73"/>
  <c r="Q74"/>
  <c r="Q73"/>
  <c r="AB73"/>
  <c r="AB74"/>
  <c r="T73"/>
  <c r="T74"/>
  <c r="H73"/>
  <c r="H74"/>
  <c r="AE73"/>
  <c r="AE74"/>
  <c r="AG74"/>
  <c r="AG73"/>
  <c r="I73"/>
  <c r="I74"/>
  <c r="AI74"/>
  <c r="AI73"/>
  <c r="Z74"/>
  <c r="Z73"/>
  <c r="C55"/>
  <c r="B55"/>
  <c r="D55"/>
  <c r="A56"/>
  <c r="E74"/>
  <c r="B56" l="1"/>
  <c r="D56"/>
  <c r="C56"/>
  <c r="A57"/>
  <c r="C57" l="1"/>
  <c r="B57"/>
  <c r="D57"/>
  <c r="A58"/>
  <c r="C58" l="1"/>
  <c r="B58"/>
  <c r="D58"/>
  <c r="A59"/>
  <c r="C59" l="1"/>
  <c r="B59"/>
  <c r="D59"/>
  <c r="A60"/>
  <c r="B60" l="1"/>
  <c r="C60"/>
  <c r="D60"/>
  <c r="A61"/>
  <c r="C61" l="1"/>
  <c r="D61"/>
  <c r="B61"/>
  <c r="A62"/>
  <c r="C62" l="1"/>
  <c r="D62"/>
  <c r="B62"/>
  <c r="A63"/>
  <c r="C63" l="1"/>
  <c r="B63"/>
  <c r="D63"/>
  <c r="A64"/>
  <c r="B64" l="1"/>
  <c r="D64"/>
  <c r="C64"/>
  <c r="A65"/>
  <c r="D65" l="1"/>
  <c r="C65"/>
  <c r="B65"/>
  <c r="A66"/>
  <c r="D66" l="1"/>
  <c r="C66"/>
  <c r="B66"/>
  <c r="A67"/>
  <c r="C67" l="1"/>
  <c r="B67"/>
  <c r="D67"/>
  <c r="A68"/>
  <c r="B68" l="1"/>
  <c r="C68"/>
  <c r="D68"/>
  <c r="A69"/>
  <c r="A70" l="1"/>
  <c r="C69"/>
  <c r="B69"/>
  <c r="D69"/>
  <c r="A71" l="1"/>
  <c r="C70"/>
  <c r="B70"/>
  <c r="D70"/>
  <c r="C71" l="1"/>
  <c r="B71"/>
  <c r="D71"/>
  <c r="D135" i="8" l="1"/>
  <c r="C135"/>
  <c r="E135"/>
  <c r="E130"/>
  <c r="D130"/>
  <c r="C130"/>
  <c r="C119"/>
  <c r="D119"/>
  <c r="C174"/>
  <c r="D174"/>
  <c r="E174"/>
  <c r="E4"/>
  <c r="C104"/>
  <c r="E104"/>
  <c r="D104"/>
  <c r="C90"/>
  <c r="E90"/>
  <c r="D90"/>
  <c r="C16"/>
  <c r="E16"/>
  <c r="D16"/>
  <c r="D12"/>
  <c r="C12"/>
  <c r="D145"/>
  <c r="C145"/>
  <c r="D52"/>
  <c r="C52"/>
  <c r="D48"/>
  <c r="C48"/>
  <c r="D44"/>
  <c r="C44"/>
  <c r="D36"/>
  <c r="C36"/>
  <c r="D32"/>
  <c r="C32"/>
  <c r="C20"/>
  <c r="D20"/>
  <c r="E185"/>
  <c r="D185"/>
  <c r="C185"/>
  <c r="E180"/>
  <c r="D180"/>
  <c r="C180"/>
  <c r="E169"/>
  <c r="D169"/>
  <c r="C169"/>
  <c r="C165"/>
  <c r="D165"/>
  <c r="E165"/>
  <c r="D160"/>
  <c r="E160"/>
  <c r="C160"/>
  <c r="C155"/>
  <c r="D155"/>
  <c r="E155"/>
  <c r="E150"/>
  <c r="D150"/>
  <c r="C150"/>
  <c r="E140"/>
  <c r="D140"/>
  <c r="C140"/>
  <c r="D125"/>
  <c r="E125"/>
  <c r="C125"/>
  <c r="E114"/>
  <c r="D114"/>
  <c r="C114"/>
  <c r="E109"/>
  <c r="D109"/>
  <c r="C109"/>
  <c r="E99"/>
  <c r="D99"/>
  <c r="C99"/>
  <c r="C94"/>
  <c r="D94"/>
  <c r="E94"/>
  <c r="E85"/>
  <c r="D85"/>
  <c r="C85"/>
  <c r="D80"/>
  <c r="C80"/>
  <c r="E80"/>
  <c r="E76"/>
  <c r="D76"/>
  <c r="C76"/>
  <c r="E71"/>
  <c r="D71"/>
  <c r="C71"/>
  <c r="D66"/>
  <c r="E66"/>
  <c r="C66"/>
  <c r="C61"/>
  <c r="D61"/>
  <c r="E61"/>
  <c r="E56"/>
  <c r="D56"/>
  <c r="C56"/>
  <c r="C40"/>
  <c r="D40"/>
  <c r="E40"/>
  <c r="C28"/>
  <c r="D28"/>
  <c r="E28"/>
  <c r="C24"/>
  <c r="D24"/>
  <c r="E24"/>
  <c r="C4"/>
  <c r="D4"/>
  <c r="AP1" i="9"/>
  <c r="AF1"/>
  <c r="H1"/>
  <c r="AO1"/>
  <c r="N1"/>
  <c r="O1"/>
  <c r="AK1"/>
  <c r="AI1"/>
  <c r="D8" i="8"/>
  <c r="C8"/>
  <c r="F1" i="9"/>
  <c r="T1"/>
  <c r="U1"/>
  <c r="AN1"/>
  <c r="P1"/>
  <c r="AQ1"/>
  <c r="Q1"/>
  <c r="AC1"/>
  <c r="Y1"/>
  <c r="AA1"/>
  <c r="V1"/>
  <c r="X1"/>
  <c r="Z1"/>
  <c r="G1"/>
  <c r="R1"/>
  <c r="J1"/>
  <c r="K1"/>
  <c r="AD1"/>
  <c r="E1"/>
  <c r="E78" s="1"/>
  <c r="AE1"/>
  <c r="I1"/>
  <c r="S1"/>
  <c r="AB1"/>
  <c r="AG1"/>
  <c r="W1"/>
  <c r="AL1"/>
  <c r="AM1"/>
  <c r="AH1"/>
  <c r="L1"/>
  <c r="AJ1"/>
  <c r="M1"/>
  <c r="F135" i="8" l="1"/>
  <c r="F130"/>
  <c r="D131" s="1"/>
  <c r="E119"/>
  <c r="F174"/>
  <c r="S75" i="9"/>
  <c r="S78"/>
  <c r="S77"/>
  <c r="AD75"/>
  <c r="AD78"/>
  <c r="AD77"/>
  <c r="G75"/>
  <c r="G78"/>
  <c r="G77"/>
  <c r="AA75"/>
  <c r="AA78"/>
  <c r="AA77"/>
  <c r="AQ75"/>
  <c r="AQ78"/>
  <c r="AQ77"/>
  <c r="T75"/>
  <c r="T78"/>
  <c r="T77"/>
  <c r="AI75"/>
  <c r="AI78"/>
  <c r="AI77"/>
  <c r="AO75"/>
  <c r="AO78"/>
  <c r="AO77"/>
  <c r="M75"/>
  <c r="M78"/>
  <c r="M77"/>
  <c r="AB75"/>
  <c r="AB78"/>
  <c r="AB77"/>
  <c r="R75"/>
  <c r="R78"/>
  <c r="R77"/>
  <c r="V75"/>
  <c r="V78"/>
  <c r="V77"/>
  <c r="Q75"/>
  <c r="Q78"/>
  <c r="Q77"/>
  <c r="U75"/>
  <c r="U78"/>
  <c r="U77"/>
  <c r="N75"/>
  <c r="N78"/>
  <c r="N77"/>
  <c r="AP75"/>
  <c r="AP78"/>
  <c r="AP77"/>
  <c r="AJ75"/>
  <c r="AJ78"/>
  <c r="AJ77"/>
  <c r="AM75"/>
  <c r="AM78"/>
  <c r="AM77"/>
  <c r="AG75"/>
  <c r="AG78"/>
  <c r="AG77"/>
  <c r="AE75"/>
  <c r="AE78"/>
  <c r="AE77"/>
  <c r="J75"/>
  <c r="J78"/>
  <c r="J77"/>
  <c r="X75"/>
  <c r="X78"/>
  <c r="X77"/>
  <c r="AC75"/>
  <c r="AC78"/>
  <c r="AC77"/>
  <c r="AN75"/>
  <c r="AN78"/>
  <c r="AN77"/>
  <c r="O75"/>
  <c r="O78"/>
  <c r="O77"/>
  <c r="AF75"/>
  <c r="AF78"/>
  <c r="AF77"/>
  <c r="AL75"/>
  <c r="AL78"/>
  <c r="AL77"/>
  <c r="AH75"/>
  <c r="AH78"/>
  <c r="AH77"/>
  <c r="L75"/>
  <c r="L78"/>
  <c r="L77"/>
  <c r="W75"/>
  <c r="W78"/>
  <c r="W77"/>
  <c r="I75"/>
  <c r="I78"/>
  <c r="I77"/>
  <c r="K75"/>
  <c r="K78"/>
  <c r="K77"/>
  <c r="Z75"/>
  <c r="Z78"/>
  <c r="Z77"/>
  <c r="Y75"/>
  <c r="Y78"/>
  <c r="Y77"/>
  <c r="P75"/>
  <c r="P78"/>
  <c r="P77"/>
  <c r="F75"/>
  <c r="F78"/>
  <c r="F77"/>
  <c r="AK75"/>
  <c r="AK78"/>
  <c r="AK77"/>
  <c r="H75"/>
  <c r="H78"/>
  <c r="H77"/>
  <c r="E75"/>
  <c r="E77"/>
  <c r="F104" i="8"/>
  <c r="E105" s="1"/>
  <c r="F90"/>
  <c r="E91" s="1"/>
  <c r="F16"/>
  <c r="E17" s="1"/>
  <c r="E12"/>
  <c r="C13"/>
  <c r="D13"/>
  <c r="E145"/>
  <c r="C146"/>
  <c r="D146"/>
  <c r="E52"/>
  <c r="C53"/>
  <c r="D53"/>
  <c r="E48"/>
  <c r="C49"/>
  <c r="D49"/>
  <c r="E44"/>
  <c r="C45"/>
  <c r="D45"/>
  <c r="E36"/>
  <c r="C37"/>
  <c r="D37"/>
  <c r="E32"/>
  <c r="C33"/>
  <c r="D33"/>
  <c r="E20"/>
  <c r="C21"/>
  <c r="D21"/>
  <c r="F185"/>
  <c r="F180"/>
  <c r="F169"/>
  <c r="F165"/>
  <c r="D166" s="1"/>
  <c r="F160"/>
  <c r="F155"/>
  <c r="D156" s="1"/>
  <c r="F140"/>
  <c r="E141" s="1"/>
  <c r="F150"/>
  <c r="F125"/>
  <c r="F114"/>
  <c r="F109"/>
  <c r="F99"/>
  <c r="F94"/>
  <c r="D95" s="1"/>
  <c r="F80"/>
  <c r="C81" s="1"/>
  <c r="F85"/>
  <c r="F76"/>
  <c r="F71"/>
  <c r="F66"/>
  <c r="F61"/>
  <c r="D62" s="1"/>
  <c r="F56"/>
  <c r="F40"/>
  <c r="D41" s="1"/>
  <c r="F28"/>
  <c r="F24"/>
  <c r="C25" s="1"/>
  <c r="E8"/>
  <c r="F4"/>
  <c r="C9"/>
  <c r="D9"/>
  <c r="C131" l="1"/>
  <c r="E131"/>
  <c r="D136"/>
  <c r="E136"/>
  <c r="C136"/>
  <c r="E175"/>
  <c r="D175"/>
  <c r="C175"/>
  <c r="C105"/>
  <c r="C91"/>
  <c r="D91"/>
  <c r="D105"/>
  <c r="C17"/>
  <c r="D17"/>
  <c r="D141"/>
  <c r="C141"/>
  <c r="C186"/>
  <c r="D186"/>
  <c r="E186"/>
  <c r="C181"/>
  <c r="D181"/>
  <c r="E181"/>
  <c r="E166"/>
  <c r="C170"/>
  <c r="D170"/>
  <c r="E170"/>
  <c r="C166"/>
  <c r="C161"/>
  <c r="D161"/>
  <c r="E161"/>
  <c r="E156"/>
  <c r="C156"/>
  <c r="C151"/>
  <c r="D151"/>
  <c r="E151"/>
  <c r="C126"/>
  <c r="D126"/>
  <c r="E126"/>
  <c r="D81"/>
  <c r="C115"/>
  <c r="D115"/>
  <c r="E115"/>
  <c r="E81"/>
  <c r="C110"/>
  <c r="D110"/>
  <c r="E110"/>
  <c r="E95"/>
  <c r="C100"/>
  <c r="D100"/>
  <c r="E100"/>
  <c r="C95"/>
  <c r="C86"/>
  <c r="D86"/>
  <c r="E86"/>
  <c r="C77"/>
  <c r="D77"/>
  <c r="E77"/>
  <c r="C72"/>
  <c r="D72"/>
  <c r="E72"/>
  <c r="C67"/>
  <c r="D67"/>
  <c r="E67"/>
  <c r="E62"/>
  <c r="C62"/>
  <c r="E41"/>
  <c r="C57"/>
  <c r="D57"/>
  <c r="E57"/>
  <c r="C41"/>
  <c r="D25"/>
  <c r="E25"/>
  <c r="C29"/>
  <c r="D29"/>
  <c r="E29"/>
  <c r="C5"/>
  <c r="E5"/>
  <c r="D5"/>
</calcChain>
</file>

<file path=xl/sharedStrings.xml><?xml version="1.0" encoding="utf-8"?>
<sst xmlns="http://schemas.openxmlformats.org/spreadsheetml/2006/main" count="2852" uniqueCount="489">
  <si>
    <t xml:space="preserve"> References</t>
  </si>
  <si>
    <t>Location of Data</t>
  </si>
  <si>
    <t>SSN</t>
  </si>
  <si>
    <t>Desk Review</t>
  </si>
  <si>
    <t>On-site Review</t>
  </si>
  <si>
    <t>X</t>
  </si>
  <si>
    <t>N/A</t>
  </si>
  <si>
    <t>Yes</t>
  </si>
  <si>
    <t>No</t>
  </si>
  <si>
    <t>Total</t>
  </si>
  <si>
    <t xml:space="preserve"> </t>
  </si>
  <si>
    <t>Percent</t>
  </si>
  <si>
    <t>ID</t>
  </si>
  <si>
    <t>ASSESSMENT and PROGRAM ACTIVITIES</t>
  </si>
  <si>
    <t>EMPLOYMENT and TERMINATION</t>
  </si>
  <si>
    <t>Core Services</t>
  </si>
  <si>
    <t>WIA Sec. 134(d)(2)</t>
  </si>
  <si>
    <t>Intensive Services</t>
  </si>
  <si>
    <t>Training</t>
  </si>
  <si>
    <t xml:space="preserve">WIA Resource Guide </t>
  </si>
  <si>
    <t>Adult</t>
  </si>
  <si>
    <t xml:space="preserve">WIA Sec 101(9) and/or (10) </t>
  </si>
  <si>
    <t xml:space="preserve">Hard copy (supporting documentation)        </t>
  </si>
  <si>
    <t>State Information System, Hard/electronic copy (supporting documentation)</t>
  </si>
  <si>
    <t xml:space="preserve">PROGRAM ELIGIBILITY    </t>
  </si>
  <si>
    <t>N</t>
  </si>
  <si>
    <t>CREDENTIAL ATTAINMENT</t>
  </si>
  <si>
    <t>St Info Sys - Application / Hard copy</t>
  </si>
  <si>
    <t>SUPPORTIVE SERVICES AND NEEDS-RELATED PAYMENTS</t>
  </si>
  <si>
    <t>GRIEVANCE/COMPLAINT FORM</t>
  </si>
  <si>
    <t>age</t>
  </si>
  <si>
    <t>participationdate</t>
  </si>
  <si>
    <t>EmployPart</t>
  </si>
  <si>
    <t>Migrant</t>
  </si>
  <si>
    <t>Gender</t>
  </si>
  <si>
    <t>Disabled</t>
  </si>
  <si>
    <t>Homeless</t>
  </si>
  <si>
    <t>RunAway</t>
  </si>
  <si>
    <t>Offender</t>
  </si>
  <si>
    <t>BasicSkillDef</t>
  </si>
  <si>
    <t>BasicSkillGoal</t>
  </si>
  <si>
    <t>LowIncome</t>
  </si>
  <si>
    <t>SSI</t>
  </si>
  <si>
    <t>SSDI</t>
  </si>
  <si>
    <t>Tanf</t>
  </si>
  <si>
    <t>Welfare</t>
  </si>
  <si>
    <t>FoodStamps</t>
  </si>
  <si>
    <t>FosterChild</t>
  </si>
  <si>
    <t>Veteran</t>
  </si>
  <si>
    <t>CampaingVet</t>
  </si>
  <si>
    <t>RecentlySeparatedVet</t>
  </si>
  <si>
    <t>DisabledVet</t>
  </si>
  <si>
    <t>CredentialAttain</t>
  </si>
  <si>
    <t>ClosedCase</t>
  </si>
  <si>
    <t>DateExit</t>
  </si>
  <si>
    <t>Older_Youth</t>
  </si>
  <si>
    <t>Younger_Youth</t>
  </si>
  <si>
    <t>Dislocated_Worker</t>
  </si>
  <si>
    <t>Youth_Statewide</t>
  </si>
  <si>
    <t>Adult_Statewide</t>
  </si>
  <si>
    <t>DW_Statewide</t>
  </si>
  <si>
    <t>ARRA_Adult</t>
  </si>
  <si>
    <t>ARRA_DW</t>
  </si>
  <si>
    <t>ARRA_YTH</t>
  </si>
  <si>
    <t>ARRA_STW_YTH</t>
  </si>
  <si>
    <t>TAA</t>
  </si>
  <si>
    <t>Core</t>
  </si>
  <si>
    <t>Intensive</t>
  </si>
  <si>
    <t>ObjectAssess</t>
  </si>
  <si>
    <t>SupportSrv</t>
  </si>
  <si>
    <t>FirstQtrfup</t>
  </si>
  <si>
    <t>SecondQtrfup</t>
  </si>
  <si>
    <t>ThirdQtrfup</t>
  </si>
  <si>
    <t>FourthQtrfup</t>
  </si>
  <si>
    <t>Participant Last Name:</t>
  </si>
  <si>
    <t>Participant First Name:</t>
  </si>
  <si>
    <t>SSN (last four digits):</t>
  </si>
  <si>
    <t xml:space="preserve">Case Manager: </t>
  </si>
  <si>
    <t>username</t>
  </si>
  <si>
    <t>firstname</t>
  </si>
  <si>
    <t>lastname</t>
  </si>
  <si>
    <t>onestopname</t>
  </si>
  <si>
    <t>staffusername</t>
  </si>
  <si>
    <t>col_appid</t>
  </si>
  <si>
    <t>yes</t>
  </si>
  <si>
    <t>Hard copy eligibility doc., State MIS Application  (Note: self-attestation is acceptable)</t>
  </si>
  <si>
    <t xml:space="preserve">State MIS, Hard/electronic copy (supporting documentation)        </t>
  </si>
  <si>
    <t>VETERANS</t>
  </si>
  <si>
    <t xml:space="preserve">TEGL 14-08; 20 CFR 1010.230, published at 73 Fed. Reg. 78132 on December 19, 2008; and   Local Workforce Service Plan </t>
  </si>
  <si>
    <t xml:space="preserve">State MIS Application, Hard/electronic copy (supporting documentation)  </t>
  </si>
  <si>
    <t xml:space="preserve">RWB local procedures </t>
  </si>
  <si>
    <t>State MIS or Hard/Electronic File copy case notes, Special Project Contract Statement of Work</t>
  </si>
  <si>
    <t xml:space="preserve"> 20 CFR 663.200, 210. 220,  </t>
  </si>
  <si>
    <t xml:space="preserve"> WIA Resource Guide and FG-020</t>
  </si>
  <si>
    <t xml:space="preserve">Section 122 and 20 CFR 663 Subpart E </t>
  </si>
  <si>
    <t>State MIS, Program Page, Case Notes and/or hard copy, Special Project Contract Statement of Work</t>
  </si>
  <si>
    <t xml:space="preserve">20 CFR 663.700, 705, 710, and  730; WPDG 00-009; and   Special Project Contract Statement of Work </t>
  </si>
  <si>
    <t>State MIS, Hard/electronic copy (supporting documentation)</t>
  </si>
  <si>
    <t>Signed and Dated Hard/electronic copy (supporting documentation)</t>
  </si>
  <si>
    <t>State MIS Case Summary, State MIS Training Details page</t>
  </si>
  <si>
    <t>State MIS, Hard/electronic copy of Job Placement Verification, case notes</t>
  </si>
  <si>
    <t xml:space="preserve">WIA Resource Guide; TEGL 17-05; and Follow-up Memorandum 3/23/07                                                                           </t>
  </si>
  <si>
    <t xml:space="preserve">Special Project Contractor's Name:  </t>
  </si>
  <si>
    <t>dob_v</t>
  </si>
  <si>
    <t>col_citizen_v</t>
  </si>
  <si>
    <t>col_draftstatus_v</t>
  </si>
  <si>
    <t>Customized</t>
  </si>
  <si>
    <t>OST</t>
  </si>
  <si>
    <t>AppCheck</t>
  </si>
  <si>
    <t>OJT</t>
  </si>
  <si>
    <t>NeedsRelated</t>
  </si>
  <si>
    <t>%Y</t>
  </si>
  <si>
    <t>%N</t>
  </si>
  <si>
    <t>SupServ</t>
  </si>
  <si>
    <t>vothelig</t>
  </si>
  <si>
    <t>ita</t>
  </si>
  <si>
    <t>itacost</t>
  </si>
  <si>
    <t>provname1</t>
  </si>
  <si>
    <t>col_onetcode</t>
  </si>
  <si>
    <t>creddate</t>
  </si>
  <si>
    <t>ctype</t>
  </si>
  <si>
    <t>Incum_Wrkr</t>
  </si>
  <si>
    <t>NULL</t>
  </si>
  <si>
    <t>DrivLic</t>
  </si>
  <si>
    <t>Null</t>
  </si>
  <si>
    <t>Male</t>
  </si>
  <si>
    <t>BirthCert</t>
  </si>
  <si>
    <t>Web</t>
  </si>
  <si>
    <t>vet_v</t>
  </si>
  <si>
    <t>socHigh</t>
  </si>
  <si>
    <t>ssn</t>
  </si>
  <si>
    <t>Female</t>
  </si>
  <si>
    <t>Project</t>
  </si>
  <si>
    <t>Registered Nurses</t>
  </si>
  <si>
    <t>OSCertCred</t>
  </si>
  <si>
    <t>Other</t>
  </si>
  <si>
    <t>ApplState</t>
  </si>
  <si>
    <t>usn</t>
  </si>
  <si>
    <t>appid</t>
  </si>
  <si>
    <t>fname</t>
  </si>
  <si>
    <t>lname</t>
  </si>
  <si>
    <t>Last4</t>
  </si>
  <si>
    <t>rgn</t>
  </si>
  <si>
    <t>partxDte</t>
  </si>
  <si>
    <t>closuredte</t>
  </si>
  <si>
    <t>eprojcode</t>
  </si>
  <si>
    <t>projname</t>
  </si>
  <si>
    <t>Group</t>
  </si>
  <si>
    <t xml:space="preserve">ADDERLEYSHA         </t>
  </si>
  <si>
    <t xml:space="preserve">SHAQUILLE                               </t>
  </si>
  <si>
    <t xml:space="preserve">ADDERLEY                                </t>
  </si>
  <si>
    <t>3144</t>
  </si>
  <si>
    <t>Best III - Business Employment Solutions and Training</t>
  </si>
  <si>
    <t>Y</t>
  </si>
  <si>
    <t>1026</t>
  </si>
  <si>
    <t>SHAQUILLE</t>
  </si>
  <si>
    <t>ADDERLEY</t>
  </si>
  <si>
    <t>Bay District Schools - 4128</t>
  </si>
  <si>
    <t xml:space="preserve">RAYD                </t>
  </si>
  <si>
    <t>Evans</t>
  </si>
  <si>
    <t>Vet</t>
  </si>
  <si>
    <t>ITA</t>
  </si>
  <si>
    <t>ITACost</t>
  </si>
  <si>
    <t>Licensed Practical and Licensed Vocational Nurses</t>
  </si>
  <si>
    <t>BDS - Bay High School</t>
  </si>
  <si>
    <t>Medical Records and Health Information Technicians</t>
  </si>
  <si>
    <t>Citizen_v</t>
  </si>
  <si>
    <t>draftstatus_v</t>
  </si>
  <si>
    <t>Needs_Related</t>
  </si>
  <si>
    <t>VOthElig</t>
  </si>
  <si>
    <t>Passport</t>
  </si>
  <si>
    <t>I-9</t>
  </si>
  <si>
    <t>DD214</t>
  </si>
  <si>
    <t>OSLicense</t>
  </si>
  <si>
    <t>TrnNoCred</t>
  </si>
  <si>
    <t>AA/AS</t>
  </si>
  <si>
    <t>6/3/2010,3/18/2008</t>
  </si>
  <si>
    <t>HSDipGED,OSCertCred</t>
  </si>
  <si>
    <t>'16038876',</t>
  </si>
  <si>
    <t xml:space="preserve">AEVANS34            </t>
  </si>
  <si>
    <t>4670</t>
  </si>
  <si>
    <t xml:space="preserve">Amber                                   </t>
  </si>
  <si>
    <t xml:space="preserve">Evans                                   </t>
  </si>
  <si>
    <t>Heros at Home/Military Spouse</t>
  </si>
  <si>
    <t>DW</t>
  </si>
  <si>
    <t>Amber</t>
  </si>
  <si>
    <t>JobsPlus Ft. Walton Beach - 4115</t>
  </si>
  <si>
    <t xml:space="preserve">MOBLEYJ             </t>
  </si>
  <si>
    <t xml:space="preserve">AHUDNALL            </t>
  </si>
  <si>
    <t>7009</t>
  </si>
  <si>
    <t xml:space="preserve">Aretha                                  </t>
  </si>
  <si>
    <t xml:space="preserve">Hudnall                                 </t>
  </si>
  <si>
    <t>Aretha</t>
  </si>
  <si>
    <t>Hudnall</t>
  </si>
  <si>
    <t xml:space="preserve">ARIALEALLEN         </t>
  </si>
  <si>
    <t>5867</t>
  </si>
  <si>
    <t xml:space="preserve">Ariale                                  </t>
  </si>
  <si>
    <t xml:space="preserve">Allen                                   </t>
  </si>
  <si>
    <t>Oil Spill NEG FL16</t>
  </si>
  <si>
    <t>Ariale</t>
  </si>
  <si>
    <t>Allen</t>
  </si>
  <si>
    <t>JobsPlus DeFuniak Springs - 4116</t>
  </si>
  <si>
    <t xml:space="preserve">RPAZIK              </t>
  </si>
  <si>
    <t xml:space="preserve">BASSART             </t>
  </si>
  <si>
    <t>0039</t>
  </si>
  <si>
    <t xml:space="preserve">Carlos                                  </t>
  </si>
  <si>
    <t xml:space="preserve">Bassart                                 </t>
  </si>
  <si>
    <t>Supplemental Adult Funds</t>
  </si>
  <si>
    <t>WIAAD</t>
  </si>
  <si>
    <t>Carlos</t>
  </si>
  <si>
    <t>Bassart</t>
  </si>
  <si>
    <t xml:space="preserve">HAMMK               </t>
  </si>
  <si>
    <t xml:space="preserve">BRUNER2153          </t>
  </si>
  <si>
    <t>2153</t>
  </si>
  <si>
    <t xml:space="preserve">Sara                                    </t>
  </si>
  <si>
    <t xml:space="preserve">Bruner                                  </t>
  </si>
  <si>
    <t>Sara</t>
  </si>
  <si>
    <t>Bruner</t>
  </si>
  <si>
    <t xml:space="preserve">CGORRELL02          </t>
  </si>
  <si>
    <t>0203</t>
  </si>
  <si>
    <t xml:space="preserve">CHERYL                                  </t>
  </si>
  <si>
    <t xml:space="preserve">GORRELL                                 </t>
  </si>
  <si>
    <t>CHERYL</t>
  </si>
  <si>
    <t>GORRELL</t>
  </si>
  <si>
    <t xml:space="preserve">JLEONARD02          </t>
  </si>
  <si>
    <t xml:space="preserve">COLEMANS88          </t>
  </si>
  <si>
    <t>9146</t>
  </si>
  <si>
    <t xml:space="preserve">Susana                                  </t>
  </si>
  <si>
    <t xml:space="preserve">Coleman                                 </t>
  </si>
  <si>
    <t>Susana</t>
  </si>
  <si>
    <t>Coleman</t>
  </si>
  <si>
    <t xml:space="preserve">DUNLOPJESS          </t>
  </si>
  <si>
    <t>7841</t>
  </si>
  <si>
    <t xml:space="preserve">Jessica                                 </t>
  </si>
  <si>
    <t xml:space="preserve">Dunlop                                  </t>
  </si>
  <si>
    <t>Jessica</t>
  </si>
  <si>
    <t>Dunlop</t>
  </si>
  <si>
    <t xml:space="preserve">DUQUESTEPHANIE      </t>
  </si>
  <si>
    <t>6019</t>
  </si>
  <si>
    <t xml:space="preserve">Stephanie                               </t>
  </si>
  <si>
    <t xml:space="preserve">Duque                                   </t>
  </si>
  <si>
    <t>Stephanie</t>
  </si>
  <si>
    <t>Duque</t>
  </si>
  <si>
    <t xml:space="preserve">JAMES3413           </t>
  </si>
  <si>
    <t>3413</t>
  </si>
  <si>
    <t xml:space="preserve">Eujenee                                 </t>
  </si>
  <si>
    <t xml:space="preserve">James                                   </t>
  </si>
  <si>
    <t>Eujenee</t>
  </si>
  <si>
    <t>James</t>
  </si>
  <si>
    <t xml:space="preserve">JMB072381           </t>
  </si>
  <si>
    <t>9335</t>
  </si>
  <si>
    <t xml:space="preserve">JENNIFER                                </t>
  </si>
  <si>
    <t xml:space="preserve">BUSH                                    </t>
  </si>
  <si>
    <t>JENNIFER</t>
  </si>
  <si>
    <t>BUSH</t>
  </si>
  <si>
    <t xml:space="preserve">JONES3173           </t>
  </si>
  <si>
    <t>3173</t>
  </si>
  <si>
    <t xml:space="preserve">LYNN                                    </t>
  </si>
  <si>
    <t xml:space="preserve">SMITH                                   </t>
  </si>
  <si>
    <t>LYNN</t>
  </si>
  <si>
    <t>SMITH</t>
  </si>
  <si>
    <t xml:space="preserve">JSZUCH              </t>
  </si>
  <si>
    <t xml:space="preserve">JZAMARRIPA1         </t>
  </si>
  <si>
    <t>8876</t>
  </si>
  <si>
    <t xml:space="preserve">Jesse                                   </t>
  </si>
  <si>
    <t xml:space="preserve">zamarripa                               </t>
  </si>
  <si>
    <t>Jesse</t>
  </si>
  <si>
    <t>zamarripa</t>
  </si>
  <si>
    <t xml:space="preserve">KGAUVIN1            </t>
  </si>
  <si>
    <t>7978</t>
  </si>
  <si>
    <t xml:space="preserve">Kristine                                </t>
  </si>
  <si>
    <t xml:space="preserve">Gauvin                                  </t>
  </si>
  <si>
    <t xml:space="preserve">kgauvin1            </t>
  </si>
  <si>
    <t>kristine</t>
  </si>
  <si>
    <t>gauvin</t>
  </si>
  <si>
    <t xml:space="preserve">KIAMAC1             </t>
  </si>
  <si>
    <t>3769</t>
  </si>
  <si>
    <t xml:space="preserve">kia                                     </t>
  </si>
  <si>
    <t xml:space="preserve">mcmurray                                </t>
  </si>
  <si>
    <t>kia</t>
  </si>
  <si>
    <t>mcmurray</t>
  </si>
  <si>
    <t xml:space="preserve">KING8284            </t>
  </si>
  <si>
    <t>8284</t>
  </si>
  <si>
    <t xml:space="preserve">BRITNEY                                 </t>
  </si>
  <si>
    <t xml:space="preserve">JOHNSON                                 </t>
  </si>
  <si>
    <t>BRITNEY</t>
  </si>
  <si>
    <t>JOHNSON</t>
  </si>
  <si>
    <t xml:space="preserve">KOVASKITZS          </t>
  </si>
  <si>
    <t>7910</t>
  </si>
  <si>
    <t xml:space="preserve">Shauna                                  </t>
  </si>
  <si>
    <t xml:space="preserve">Kovaskitz                               </t>
  </si>
  <si>
    <t>Shauna</t>
  </si>
  <si>
    <t>Kovaskitz</t>
  </si>
  <si>
    <t xml:space="preserve">KRISTINESTANLEY18   </t>
  </si>
  <si>
    <t>3810</t>
  </si>
  <si>
    <t xml:space="preserve">KRISTINE                                </t>
  </si>
  <si>
    <t xml:space="preserve">STANLEY                                 </t>
  </si>
  <si>
    <t>Kristine</t>
  </si>
  <si>
    <t>Stanley</t>
  </si>
  <si>
    <t xml:space="preserve">LASWSON5235         </t>
  </si>
  <si>
    <t>5235</t>
  </si>
  <si>
    <t xml:space="preserve">TRACY                                   </t>
  </si>
  <si>
    <t xml:space="preserve">LAWSON                                  </t>
  </si>
  <si>
    <t>TRACY</t>
  </si>
  <si>
    <t>LAWSON</t>
  </si>
  <si>
    <t xml:space="preserve">MCCORMICKR6317      </t>
  </si>
  <si>
    <t>6317</t>
  </si>
  <si>
    <t xml:space="preserve">RYAN                                    </t>
  </si>
  <si>
    <t xml:space="preserve">MCCORMICK                               </t>
  </si>
  <si>
    <t>RYAN</t>
  </si>
  <si>
    <t>MCCORMICK</t>
  </si>
  <si>
    <t xml:space="preserve">JOHNSONPL           </t>
  </si>
  <si>
    <t xml:space="preserve">MCCRAYC9357         </t>
  </si>
  <si>
    <t>9357</t>
  </si>
  <si>
    <t xml:space="preserve">CAROL                                   </t>
  </si>
  <si>
    <t xml:space="preserve">MCCRAY                                  </t>
  </si>
  <si>
    <t>CAROL</t>
  </si>
  <si>
    <t>MCCRAY</t>
  </si>
  <si>
    <t xml:space="preserve">MELODIEPHILLIPS     </t>
  </si>
  <si>
    <t>4284</t>
  </si>
  <si>
    <t xml:space="preserve">Melodie                                 </t>
  </si>
  <si>
    <t xml:space="preserve">Phillips                                </t>
  </si>
  <si>
    <t>Melodie</t>
  </si>
  <si>
    <t>Phillips</t>
  </si>
  <si>
    <t xml:space="preserve">OSTERMANA07         </t>
  </si>
  <si>
    <t>2869</t>
  </si>
  <si>
    <t xml:space="preserve">Ashley                                  </t>
  </si>
  <si>
    <t xml:space="preserve">Osterman                                </t>
  </si>
  <si>
    <t>Ashley</t>
  </si>
  <si>
    <t>Osterman</t>
  </si>
  <si>
    <t xml:space="preserve">PAXTON5             </t>
  </si>
  <si>
    <t>9259</t>
  </si>
  <si>
    <t xml:space="preserve">Sheila                                  </t>
  </si>
  <si>
    <t xml:space="preserve">Paxton                                  </t>
  </si>
  <si>
    <t>Sheila</t>
  </si>
  <si>
    <t>Paxton</t>
  </si>
  <si>
    <t xml:space="preserve">PIRELLO2752         </t>
  </si>
  <si>
    <t>2752</t>
  </si>
  <si>
    <t xml:space="preserve">David                                   </t>
  </si>
  <si>
    <t xml:space="preserve">Pirello                                 </t>
  </si>
  <si>
    <t>David</t>
  </si>
  <si>
    <t>Pirello</t>
  </si>
  <si>
    <t xml:space="preserve">SHCARTER09          </t>
  </si>
  <si>
    <t>4834</t>
  </si>
  <si>
    <t xml:space="preserve">CARTER                                  </t>
  </si>
  <si>
    <t xml:space="preserve">STEVEN                                  </t>
  </si>
  <si>
    <t>Steven</t>
  </si>
  <si>
    <t>Carter</t>
  </si>
  <si>
    <t xml:space="preserve">SHIRAHK8867         </t>
  </si>
  <si>
    <t>8867</t>
  </si>
  <si>
    <t xml:space="preserve">Kathleen                                </t>
  </si>
  <si>
    <t xml:space="preserve">Beyhl                                   </t>
  </si>
  <si>
    <t>Kathleen</t>
  </si>
  <si>
    <t>Beyhl</t>
  </si>
  <si>
    <t xml:space="preserve">SOPSHIER3454        </t>
  </si>
  <si>
    <t>3454</t>
  </si>
  <si>
    <t xml:space="preserve">DENA                                    </t>
  </si>
  <si>
    <t xml:space="preserve">SOPSHIER                                </t>
  </si>
  <si>
    <t>DENA</t>
  </si>
  <si>
    <t>SOPSHIER</t>
  </si>
  <si>
    <t xml:space="preserve">TEEDAA              </t>
  </si>
  <si>
    <t>1886</t>
  </si>
  <si>
    <t xml:space="preserve">Teedaa                                  </t>
  </si>
  <si>
    <t xml:space="preserve">Goolsby                                 </t>
  </si>
  <si>
    <t>Teedaa</t>
  </si>
  <si>
    <t>Goolsby</t>
  </si>
  <si>
    <t xml:space="preserve">TPWEEJ              </t>
  </si>
  <si>
    <t>6474</t>
  </si>
  <si>
    <t xml:space="preserve">Janel                                   </t>
  </si>
  <si>
    <t xml:space="preserve">Gilkey                                  </t>
  </si>
  <si>
    <t>Janel</t>
  </si>
  <si>
    <t>Gilkey</t>
  </si>
  <si>
    <t>OCP</t>
  </si>
  <si>
    <t>FedSTLocID</t>
  </si>
  <si>
    <t>SSCard</t>
  </si>
  <si>
    <t>Sch/ST/FEDid</t>
  </si>
  <si>
    <t>MilitaryDoc</t>
  </si>
  <si>
    <t>FoodStamp</t>
  </si>
  <si>
    <t>Conversion</t>
  </si>
  <si>
    <t>DD-214</t>
  </si>
  <si>
    <t>RegCard</t>
  </si>
  <si>
    <t>2 - Northwest Florida State College</t>
  </si>
  <si>
    <t>Middle School Teachers, Except Special and Vocational Education</t>
  </si>
  <si>
    <t>Human Resources Managers</t>
  </si>
  <si>
    <t>2 - JobsPlus One-Stop Ft Walton Beach</t>
  </si>
  <si>
    <t>WALTON CAREER DEVELOPMENT CENTER</t>
  </si>
  <si>
    <t>2 - Okaloosa Applied Technology Center</t>
  </si>
  <si>
    <t>Troy State University</t>
  </si>
  <si>
    <t>Office Clerks, General</t>
  </si>
  <si>
    <t>Accountants</t>
  </si>
  <si>
    <t>Nursing Aides, Orderlies, and Attendants</t>
  </si>
  <si>
    <t>Medical Transcriptionists</t>
  </si>
  <si>
    <t>Machinists</t>
  </si>
  <si>
    <t>Special Education Teachers, Preschool, Kindergarten, and Elementary School</t>
  </si>
  <si>
    <t>Marketing Managers</t>
  </si>
  <si>
    <t>Teacher Assistants</t>
  </si>
  <si>
    <t>2 - John F. Kennedy University</t>
  </si>
  <si>
    <t>Mental Health Counselors</t>
  </si>
  <si>
    <t>Correctional Officers and Jailers</t>
  </si>
  <si>
    <t>GULF COAST COMMUNITY COLLEGE</t>
  </si>
  <si>
    <t>UNIVERSITY OF WEST FLORIDA</t>
  </si>
  <si>
    <t>Bookkeeping, Accounting, and Auditing Clerks</t>
  </si>
  <si>
    <t>GSC Systems</t>
  </si>
  <si>
    <t>Elementary School Teachers, Except Special Education</t>
  </si>
  <si>
    <t>ALLIED BUSINESS SCHOOL</t>
  </si>
  <si>
    <t>Property, Real Estate, and Community Association Managers</t>
  </si>
  <si>
    <t>Bonus,Other</t>
  </si>
  <si>
    <t xml:space="preserve">Does the Dislocated Worker's case file include documentation of lay-off, termination, plant closure, or other Dislocated Worker federal requirement criteria?  (Y, N, X)  </t>
  </si>
  <si>
    <t xml:space="preserve">Was documentation in the case file that the participant was 18 years of age at the time of the first WIA service? (Y, N)  </t>
  </si>
  <si>
    <t xml:space="preserve">Was documentation in the case file that the eligible male was registered with the Selective Service System or that he was exempted from registration? (Y, N, X) (Note: this is a federal requirement for males born on or after January 1, 1960)  </t>
  </si>
  <si>
    <t xml:space="preserve">Was documentation in the case file indicating the participant resides in one of the affected area?  (Y, N)    </t>
  </si>
  <si>
    <t>Was documentation in the case file of U.S. citizenship or authorization to work in the U.S.?  (Y, N, X)</t>
  </si>
  <si>
    <t>If a veteran or spouse of an eligible veteran was entered in the State's MIS, was documentation in the case file to verify that the participant is a veteran or a spouse of an eligible veteran? (Y, N, X)</t>
  </si>
  <si>
    <t>Was documentation in the case file of an intensive service?  (Y, N, X). (Note: X = only received a core service)</t>
  </si>
  <si>
    <t xml:space="preserve">Was justification of training documented in the case file? (Y, N) </t>
  </si>
  <si>
    <t>On-the-Job-Training</t>
  </si>
  <si>
    <t>Was an OJT activity entered into the State MIS? (Y, N, X) (Note: X = no OJT provided)</t>
  </si>
  <si>
    <t>Was an OJT agreement executed between the employer and the Region for the participant's training position? (Y, N, X)  (Note: X = no OJT provided)</t>
  </si>
  <si>
    <t xml:space="preserve">Was the occupation indicated in the OJT contract on the Targeted Occupation List(TOL)? (Y,N,X)  (Note: X = no OJT provided) </t>
  </si>
  <si>
    <t xml:space="preserve">Was documentation in the case file that the participant's OJT start date was on or after the employer's OJT contract effective date?  (Y, N, X) (Note: X = no OJT provided) </t>
  </si>
  <si>
    <t>Is documentation in the case file of the referral to the OJT employer? (Y, N, X)  (Note: X = no OJT provided)</t>
  </si>
  <si>
    <t>Was a copy of the OJT training outline in the participant's case file detailing the skills to be attained, the duration of the training and the wage rate?  (Y, N, X) (Note: X = no OJT provided)</t>
  </si>
  <si>
    <t>Classroom Based Training</t>
  </si>
  <si>
    <t xml:space="preserve">Was a signed and dated Grievance/Complaint/EEO Form in the participant's hard copy case file? (Y, N, X)  </t>
  </si>
  <si>
    <t>If the participant was a successful OJT completer, was documentation in the case file that the contracted employer retained the participant?  (Y,N,X)  (Note: X = no OJT provided)</t>
  </si>
  <si>
    <t>If the participant was a successful OJT completer, was documentation in the case file that the training duration did not exceed the OJT contract agreement? (Y,N,X) (Note: X = no OJT provided)</t>
  </si>
  <si>
    <t>If the participant was NOT a successful OJT completer, was documentation provided by the contracted employer documenting the reason(s) for not retaining the participant? (Y,N,X)  (Note: X = no OJT provided)</t>
  </si>
  <si>
    <t xml:space="preserve"> State NEG Special Project Plan </t>
  </si>
  <si>
    <t>29 USC 2939(h)</t>
  </si>
  <si>
    <t xml:space="preserve">20 CFR 663.700, 705, 710, and  730; WPDG 00-009; and   NEG Special Project Plan </t>
  </si>
  <si>
    <t xml:space="preserve">20 CFR 663.700, 705, 710, and  730; WPDG 00-009; and  NEG  Special Project Plan </t>
  </si>
  <si>
    <t>20 CFR 663.700, 705, 710, and  730; WPDG 00-009; and  NEG Special Project Plan</t>
  </si>
  <si>
    <t>20 CFR 663.715, 720; and  730, WPDG 00-009; and NEG Special Project Plan</t>
  </si>
  <si>
    <t xml:space="preserve">Documentation from the employer, if self- employed- self -attestation as a last resort (supporting documentation)  </t>
  </si>
  <si>
    <t>DEO sample selection</t>
  </si>
  <si>
    <t xml:space="preserve">20 CFR 663.110;  DEO Guidance FG -04-041; WIA Resource Guide; and NEG Special Project Plan </t>
  </si>
  <si>
    <t xml:space="preserve">DEO Resource Guide; WIA Sec.188 (a)(5); 29 USC 2938(a)(5); and NEG Special Project Plan </t>
  </si>
  <si>
    <t>DEO website</t>
  </si>
  <si>
    <t>DEO Guidance and TEGL 17-05</t>
  </si>
  <si>
    <t xml:space="preserve">DEO Guidance and TEGL 17-05   </t>
  </si>
  <si>
    <t>DEO FG 00-004 rev. 06/08/07</t>
  </si>
  <si>
    <t xml:space="preserve">Review Period: </t>
  </si>
  <si>
    <t xml:space="preserve">Reviewer's Name: </t>
  </si>
  <si>
    <t xml:space="preserve">Dates of On-Site Review: </t>
  </si>
  <si>
    <t>2012-2013 Deepwater Horizon Oil Spill National Emergency Grant                                                                                                                                                                                           RWB     On-Site Quality Assurance Review Tool                                                                                                                                                                                                                                                                         Review Period:  ________________________</t>
  </si>
  <si>
    <t>State MIS or Hard/Electronic Case File Supporting Documentation</t>
  </si>
  <si>
    <t>AWI FG 00-004 rev. 06/08/07, 20 CFR 667.600, WIA Sec.181(c)</t>
  </si>
  <si>
    <t xml:space="preserve">Was a supportive service activity entered in EFM? (Y, N, X)  (Note: X = Participant did not receive a support service). (If X, questions 43 and 44 will also be X). </t>
  </si>
  <si>
    <t xml:space="preserve">  20 CFR 663 Subpart H, 20 CFR 663.245, 815, 820,840, WIA Resource Guide</t>
  </si>
  <si>
    <t xml:space="preserve">Did the supportive services in the case file match supportive service activities entered in EFM? (Y, N, X)  (Note: X = no supportive service was provided). </t>
  </si>
  <si>
    <t>Was documentation in the case file to show that the support services were issued in accordance with local policy? (Y, N, X) (X = No supportive service was provided).</t>
  </si>
  <si>
    <t xml:space="preserve">Were required follow-ups made for each of the 1st, 2nd, 3rd, and 4th quarter after exit intervals, as applicable? (Y,N,X) (Note: X = Participant's case is currently open or follow-up is not due). </t>
  </si>
  <si>
    <t>Were the follow-up contacts timely? (Y, N, X)</t>
  </si>
  <si>
    <t xml:space="preserve">Was employment information correctly entered in the follow-up fields in EFM for each applicable quarter and properly verified?  (Y, N, X) </t>
  </si>
  <si>
    <t xml:space="preserve">Was documentation in the case file indicating the participant's dislocation was a direct result of the oil spill. (Y, N)  </t>
  </si>
  <si>
    <t xml:space="preserve">Was documentation in the case file of a Core activity? (Y, N) </t>
  </si>
  <si>
    <t xml:space="preserve">Was an Occupational Skills Training (OST) activity entered into the State MIS? (Y, N, X) (Note: X = No OST provided) </t>
  </si>
  <si>
    <r>
      <t>If yes to #</t>
    </r>
    <r>
      <rPr>
        <u/>
        <sz val="10"/>
        <rFont val="Arial"/>
        <family val="2"/>
      </rPr>
      <t>8</t>
    </r>
    <r>
      <rPr>
        <sz val="10"/>
        <rFont val="Arial"/>
        <family val="2"/>
      </rPr>
      <t>, was documentation in the case file indicating that the core service met federal requirements? (Y, N)</t>
    </r>
  </si>
  <si>
    <r>
      <t>If yes to #</t>
    </r>
    <r>
      <rPr>
        <u/>
        <sz val="10"/>
        <rFont val="Arial"/>
        <family val="2"/>
      </rPr>
      <t>11</t>
    </r>
    <r>
      <rPr>
        <sz val="10"/>
        <rFont val="Arial"/>
        <family val="2"/>
      </rPr>
      <t>, does the IEP include the activities/services to be provided to the participant and was the IEP signed by the participant indicating customer choice was considered in the training selection?  (Y,N)</t>
    </r>
  </si>
  <si>
    <r>
      <t>If yes to #</t>
    </r>
    <r>
      <rPr>
        <u/>
        <sz val="10"/>
        <rFont val="Arial"/>
        <family val="2"/>
      </rPr>
      <t>18</t>
    </r>
    <r>
      <rPr>
        <sz val="10"/>
        <rFont val="Arial"/>
        <family val="2"/>
      </rPr>
      <t>, does the job title on the referral match the occupation listed in the  participant's IEP? (Y, N, X)  (Note: X = no OJT provided)</t>
    </r>
  </si>
  <si>
    <r>
      <t>If yes to #</t>
    </r>
    <r>
      <rPr>
        <u/>
        <sz val="10"/>
        <rFont val="Arial"/>
        <family val="2"/>
      </rPr>
      <t>21</t>
    </r>
    <r>
      <rPr>
        <sz val="10"/>
        <rFont val="Arial"/>
        <family val="2"/>
      </rPr>
      <t>,  was the OST in a demand occupation? (Y, N, X)  (Note: X = No OST provided)</t>
    </r>
  </si>
  <si>
    <r>
      <t>If yes to #</t>
    </r>
    <r>
      <rPr>
        <u/>
        <sz val="10"/>
        <rFont val="Arial"/>
        <family val="2"/>
      </rPr>
      <t>21</t>
    </r>
    <r>
      <rPr>
        <sz val="10"/>
        <rFont val="Arial"/>
        <family val="2"/>
      </rPr>
      <t xml:space="preserve"> was the OST on the local/state approved training provider list (ETPL)?  (Y, N, X) (Note: X = No OST provided)</t>
    </r>
  </si>
  <si>
    <r>
      <t>If yes to #</t>
    </r>
    <r>
      <rPr>
        <u/>
        <sz val="10"/>
        <rFont val="Arial"/>
        <family val="2"/>
      </rPr>
      <t>24</t>
    </r>
    <r>
      <rPr>
        <sz val="10"/>
        <rFont val="Arial"/>
        <family val="2"/>
      </rPr>
      <t>, was the attainment date and type of credential accurately entered into the MIS? (Y, N, X)  (Note: X = no training provided).</t>
    </r>
  </si>
  <si>
    <r>
      <t>If yes to #</t>
    </r>
    <r>
      <rPr>
        <u/>
        <sz val="10"/>
        <rFont val="Arial"/>
        <family val="2"/>
      </rPr>
      <t>26</t>
    </r>
    <r>
      <rPr>
        <sz val="10"/>
        <rFont val="Arial"/>
        <family val="2"/>
      </rPr>
      <t>, did the Grievance/Complaint and EEO/Discrimination Form include correct names and addresses for filing a grievance, appeal or EEO complaint? (Y, N)</t>
    </r>
  </si>
  <si>
    <t>If a credential attainment was entered into the MIS, was documentation in the participant's case file? (Y, N, X)  (Note: X = no training provided)</t>
  </si>
  <si>
    <r>
      <t>If yes to #</t>
    </r>
    <r>
      <rPr>
        <u/>
        <sz val="10"/>
        <rFont val="Arial"/>
        <family val="2"/>
      </rPr>
      <t>32</t>
    </r>
    <r>
      <rPr>
        <sz val="10"/>
        <rFont val="Arial"/>
        <family val="2"/>
      </rPr>
      <t xml:space="preserve">, and the participant exited with employment, was documentation in the case file that the employment start date and wage information were verified and accurately entered in the State's MIS?  (Y, N, X). (X = Participant did not exit with employment). </t>
    </r>
  </si>
  <si>
    <r>
      <t>If yes to #</t>
    </r>
    <r>
      <rPr>
        <u/>
        <sz val="10"/>
        <rFont val="Arial"/>
        <family val="2"/>
      </rPr>
      <t>33</t>
    </r>
    <r>
      <rPr>
        <sz val="10"/>
        <rFont val="Arial"/>
        <family val="2"/>
      </rPr>
      <t>, is documentation in the case file indicating the placement was training-related? (Y, N, X)</t>
    </r>
  </si>
  <si>
    <t xml:space="preserve">Was the participant exited in EFM?  (Y, N) (N = Case is open  or there is a WIA case closure but no exit) (If No, questions 33 - 40 will also be X). </t>
  </si>
  <si>
    <t>Legend:</t>
  </si>
  <si>
    <t>Finding</t>
  </si>
  <si>
    <t>Other Noncompliance Issue</t>
  </si>
  <si>
    <t>Last Name</t>
  </si>
  <si>
    <t>First Name</t>
  </si>
  <si>
    <t>Last 4 SSN</t>
  </si>
  <si>
    <t>Case Manager</t>
  </si>
  <si>
    <t>Issue</t>
  </si>
  <si>
    <t>Region</t>
  </si>
  <si>
    <t>County</t>
  </si>
  <si>
    <t>One Stop</t>
  </si>
  <si>
    <t>Unit</t>
  </si>
  <si>
    <t>R/C/O/U</t>
  </si>
  <si>
    <t>SP CODE</t>
  </si>
  <si>
    <t>Case ID</t>
  </si>
  <si>
    <t>LAST NAME</t>
  </si>
  <si>
    <t>Fist Name</t>
  </si>
  <si>
    <r>
      <t>If yes to #</t>
    </r>
    <r>
      <rPr>
        <u/>
        <sz val="10"/>
        <rFont val="Arial"/>
        <family val="2"/>
      </rPr>
      <t>10</t>
    </r>
    <r>
      <rPr>
        <sz val="10"/>
        <rFont val="Arial"/>
        <family val="2"/>
      </rPr>
      <t>, was documentation in the case file indicating that the assessment information was used to develop an Individual Employment Plan (IEP) ?    (Y,N)</t>
    </r>
  </si>
  <si>
    <t>Was there documentation in the participant case file to verify the support service provided? (Y, N, X)  (Note: X = Participant did not receive a support service).</t>
  </si>
  <si>
    <t>2012-2013 Deepwater Horizon Oil Spill                                                                                                                                                               National Emergency Grant                                                                                         RWB ___  On-Site Quality Assurance Review Tool</t>
  </si>
  <si>
    <t xml:space="preserve">Special Project Name:   Deepwater Horizon Oil Spill National Emergency Grant    </t>
  </si>
</sst>
</file>

<file path=xl/styles.xml><?xml version="1.0" encoding="utf-8"?>
<styleSheet xmlns="http://schemas.openxmlformats.org/spreadsheetml/2006/main">
  <numFmts count="4">
    <numFmt numFmtId="164" formatCode="000\-00\-0000"/>
    <numFmt numFmtId="165" formatCode="mm/dd/yy"/>
    <numFmt numFmtId="166" formatCode="0.0%"/>
    <numFmt numFmtId="167" formatCode="000000000"/>
  </numFmts>
  <fonts count="3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8"/>
      <name val="Arial"/>
      <family val="2"/>
    </font>
    <font>
      <sz val="10"/>
      <name val="Arial"/>
      <family val="2"/>
    </font>
    <font>
      <u/>
      <sz val="10"/>
      <color indexed="12"/>
      <name val="Arial"/>
      <family val="2"/>
    </font>
    <font>
      <u/>
      <sz val="10"/>
      <color indexed="36"/>
      <name val="Arial"/>
      <family val="2"/>
    </font>
    <font>
      <b/>
      <sz val="8"/>
      <name val="Arial"/>
      <family val="2"/>
    </font>
    <font>
      <b/>
      <sz val="10"/>
      <color indexed="9"/>
      <name val="Arial"/>
      <family val="2"/>
    </font>
    <font>
      <b/>
      <sz val="12"/>
      <name val="Arial"/>
      <family val="2"/>
    </font>
    <font>
      <b/>
      <sz val="14"/>
      <name val="Arial"/>
      <family val="2"/>
    </font>
    <font>
      <sz val="9"/>
      <name val="Arial"/>
      <family val="2"/>
    </font>
    <font>
      <sz val="12"/>
      <name val="Arial"/>
      <family val="2"/>
    </font>
    <font>
      <sz val="14"/>
      <name val="Arial"/>
      <family val="2"/>
    </font>
    <font>
      <b/>
      <sz val="14"/>
      <color indexed="10"/>
      <name val="Arial"/>
      <family val="2"/>
    </font>
    <font>
      <b/>
      <sz val="12"/>
      <color indexed="10"/>
      <name val="Arial"/>
      <family val="2"/>
    </font>
    <font>
      <u/>
      <sz val="10"/>
      <color indexed="12"/>
      <name val="Arial"/>
      <family val="2"/>
    </font>
    <font>
      <b/>
      <sz val="9"/>
      <name val="Arial"/>
      <family val="2"/>
    </font>
    <font>
      <sz val="10"/>
      <name val="Arial"/>
      <family val="2"/>
    </font>
    <font>
      <sz val="11"/>
      <color theme="1"/>
      <name val="Calibri"/>
      <family val="2"/>
      <scheme val="minor"/>
    </font>
    <font>
      <sz val="11"/>
      <color theme="0"/>
      <name val="Calibri"/>
      <family val="2"/>
      <scheme val="minor"/>
    </font>
    <font>
      <sz val="10"/>
      <color theme="0"/>
      <name val="Arial"/>
      <family val="2"/>
    </font>
    <font>
      <sz val="8"/>
      <color rgb="FF000000"/>
      <name val="Arial"/>
      <family val="2"/>
    </font>
    <font>
      <sz val="10"/>
      <color rgb="FF000000"/>
      <name val="Arial"/>
      <family val="2"/>
    </font>
    <font>
      <sz val="11"/>
      <name val="Calibri"/>
      <family val="2"/>
      <scheme val="minor"/>
    </font>
    <font>
      <u/>
      <sz val="10"/>
      <name val="Arial"/>
      <family val="2"/>
    </font>
    <font>
      <sz val="10"/>
      <color indexed="8"/>
      <name val="Arial"/>
      <family val="2"/>
    </font>
    <font>
      <sz val="14"/>
      <color theme="1"/>
      <name val="Calibri"/>
      <family val="2"/>
      <scheme val="minor"/>
    </font>
    <font>
      <b/>
      <sz val="10"/>
      <color theme="1" tint="4.9989318521683403E-2"/>
      <name val="Arial"/>
      <family val="2"/>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gray0625"/>
    </fill>
    <fill>
      <patternFill patternType="solid">
        <fgColor indexed="51"/>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theme="6"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s>
  <cellStyleXfs count="22">
    <xf numFmtId="0" fontId="0" fillId="0" borderId="0"/>
    <xf numFmtId="0" fontId="2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4" fillId="0" borderId="0"/>
    <xf numFmtId="0" fontId="24" fillId="0" borderId="0"/>
    <xf numFmtId="0" fontId="23" fillId="0" borderId="0"/>
    <xf numFmtId="0" fontId="5" fillId="0" borderId="0"/>
    <xf numFmtId="0" fontId="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2" fillId="0" borderId="0"/>
    <xf numFmtId="0" fontId="1" fillId="0" borderId="0"/>
  </cellStyleXfs>
  <cellXfs count="360">
    <xf numFmtId="0" fontId="0" fillId="0" borderId="0" xfId="0"/>
    <xf numFmtId="0" fontId="9" fillId="0" borderId="1" xfId="0" applyFont="1" applyFill="1" applyBorder="1" applyAlignment="1">
      <alignment vertical="top" wrapText="1"/>
    </xf>
    <xf numFmtId="0" fontId="9" fillId="0" borderId="1" xfId="0" applyFont="1" applyFill="1" applyBorder="1" applyAlignment="1">
      <alignment horizontal="center"/>
    </xf>
    <xf numFmtId="0" fontId="9" fillId="0" borderId="0" xfId="0" applyFont="1" applyFill="1" applyBorder="1" applyAlignment="1">
      <alignment horizont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0" xfId="0" applyFont="1" applyAlignment="1">
      <alignment horizontal="center"/>
    </xf>
    <xf numFmtId="0" fontId="8" fillId="0" borderId="0" xfId="0" applyFont="1"/>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1" fontId="8" fillId="0" borderId="1" xfId="0" applyNumberFormat="1" applyFont="1" applyBorder="1" applyAlignment="1">
      <alignment horizontal="center" vertical="center"/>
    </xf>
    <xf numFmtId="0" fontId="8" fillId="0" borderId="0" xfId="0" applyFont="1" applyBorder="1"/>
    <xf numFmtId="0" fontId="9" fillId="0" borderId="0" xfId="0" applyFont="1" applyFill="1" applyBorder="1" applyAlignment="1"/>
    <xf numFmtId="0" fontId="9" fillId="0" borderId="0" xfId="0" applyFont="1" applyFill="1" applyBorder="1"/>
    <xf numFmtId="0" fontId="12" fillId="0" borderId="0" xfId="0" applyFont="1" applyFill="1" applyBorder="1" applyAlignment="1">
      <alignment horizontal="center" vertical="center"/>
    </xf>
    <xf numFmtId="0" fontId="8" fillId="0" borderId="1" xfId="0" applyFont="1" applyBorder="1"/>
    <xf numFmtId="0" fontId="12" fillId="0" borderId="1" xfId="0" applyFont="1" applyBorder="1" applyAlignment="1">
      <alignment horizontal="center"/>
    </xf>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horizontal="center" vertical="center"/>
    </xf>
    <xf numFmtId="166" fontId="8" fillId="0" borderId="0" xfId="16" applyNumberFormat="1" applyFont="1" applyFill="1" applyBorder="1" applyAlignment="1">
      <alignment horizontal="center"/>
    </xf>
    <xf numFmtId="0" fontId="6" fillId="0" borderId="1" xfId="0" applyFont="1" applyFill="1" applyBorder="1" applyAlignment="1">
      <alignment horizontal="center" vertical="top"/>
    </xf>
    <xf numFmtId="0" fontId="8" fillId="0" borderId="0" xfId="0" applyFont="1" applyAlignment="1">
      <alignment horizontal="center" vertical="center"/>
    </xf>
    <xf numFmtId="0" fontId="8"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6" fillId="4"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8" fillId="0" borderId="0" xfId="0" applyFont="1" applyFill="1" applyAlignment="1">
      <alignment horizontal="center" vertical="center"/>
    </xf>
    <xf numFmtId="0" fontId="8" fillId="0" borderId="1" xfId="0" applyNumberFormat="1" applyFont="1" applyBorder="1" applyAlignment="1">
      <alignment horizontal="center"/>
    </xf>
    <xf numFmtId="0" fontId="9" fillId="0" borderId="0" xfId="0" applyFont="1" applyFill="1"/>
    <xf numFmtId="0" fontId="9" fillId="0" borderId="1" xfId="0" applyFont="1" applyFill="1" applyBorder="1" applyAlignment="1">
      <alignment vertical="top"/>
    </xf>
    <xf numFmtId="164" fontId="9" fillId="0" borderId="1" xfId="0" applyNumberFormat="1" applyFont="1" applyFill="1" applyBorder="1" applyAlignment="1">
      <alignment vertical="top"/>
    </xf>
    <xf numFmtId="0" fontId="9" fillId="0" borderId="0" xfId="0" applyFont="1" applyFill="1" applyAlignment="1">
      <alignment vertical="center"/>
    </xf>
    <xf numFmtId="0" fontId="9" fillId="5" borderId="6" xfId="0" applyFont="1" applyFill="1" applyBorder="1" applyAlignment="1">
      <alignment horizontal="center" vertical="center"/>
    </xf>
    <xf numFmtId="0" fontId="6" fillId="0" borderId="5" xfId="0" applyFont="1" applyFill="1" applyBorder="1" applyAlignment="1">
      <alignment horizontal="center" vertical="center"/>
    </xf>
    <xf numFmtId="0" fontId="9" fillId="6" borderId="1" xfId="0" applyFont="1" applyFill="1" applyBorder="1" applyAlignment="1">
      <alignment vertical="top"/>
    </xf>
    <xf numFmtId="0" fontId="6" fillId="7" borderId="11" xfId="0" applyFont="1" applyFill="1" applyBorder="1" applyAlignment="1">
      <alignment horizontal="center" vertical="center"/>
    </xf>
    <xf numFmtId="0" fontId="9" fillId="0" borderId="0" xfId="0" applyFont="1" applyFill="1" applyBorder="1" applyAlignment="1">
      <alignment horizontal="left" vertical="center" wrapText="1"/>
    </xf>
    <xf numFmtId="0" fontId="6" fillId="4" borderId="11" xfId="0" applyFont="1" applyFill="1" applyBorder="1" applyAlignment="1">
      <alignment horizontal="center" vertical="center"/>
    </xf>
    <xf numFmtId="0" fontId="6" fillId="0" borderId="8" xfId="0" applyFont="1" applyFill="1" applyBorder="1" applyAlignment="1">
      <alignment horizontal="center" vertical="center"/>
    </xf>
    <xf numFmtId="0" fontId="9" fillId="0" borderId="8" xfId="0" applyFont="1" applyBorder="1" applyAlignment="1">
      <alignment horizontal="center" vertical="center"/>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wrapText="1"/>
    </xf>
    <xf numFmtId="0" fontId="12" fillId="0" borderId="0" xfId="0" applyFont="1" applyBorder="1"/>
    <xf numFmtId="0" fontId="8" fillId="0" borderId="14" xfId="0" applyFont="1" applyFill="1" applyBorder="1"/>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xf numFmtId="0" fontId="0" fillId="0" borderId="1" xfId="0" applyBorder="1"/>
    <xf numFmtId="0" fontId="18"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12"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2" fillId="0" borderId="0" xfId="0" applyFont="1" applyFill="1"/>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7" fillId="0" borderId="0" xfId="0" applyFont="1" applyFill="1" applyBorder="1" applyAlignment="1">
      <alignment vertical="center" wrapText="1"/>
    </xf>
    <xf numFmtId="0" fontId="20" fillId="0" borderId="0" xfId="0" applyFont="1" applyFill="1" applyBorder="1" applyAlignment="1">
      <alignment vertical="center" wrapText="1"/>
    </xf>
    <xf numFmtId="0" fontId="14"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164" fontId="6" fillId="0" borderId="1" xfId="0" applyNumberFormat="1" applyFont="1" applyFill="1" applyBorder="1" applyAlignment="1">
      <alignment horizontal="left" vertical="center"/>
    </xf>
    <xf numFmtId="0" fontId="6" fillId="0" borderId="1" xfId="0" applyFont="1" applyBorder="1" applyAlignment="1">
      <alignment horizontal="left" vertical="center"/>
    </xf>
    <xf numFmtId="0" fontId="6" fillId="0" borderId="5" xfId="0" applyFont="1" applyFill="1" applyBorder="1" applyAlignment="1">
      <alignment horizontal="left" vertical="center"/>
    </xf>
    <xf numFmtId="0" fontId="8" fillId="0" borderId="1" xfId="0" applyFont="1" applyFill="1" applyBorder="1" applyAlignment="1">
      <alignment horizontal="left"/>
    </xf>
    <xf numFmtId="164" fontId="9" fillId="0" borderId="0" xfId="0" applyNumberFormat="1" applyFont="1" applyFill="1" applyBorder="1"/>
    <xf numFmtId="0" fontId="9" fillId="0" borderId="0" xfId="0" applyFont="1" applyFill="1" applyBorder="1" applyAlignment="1">
      <alignment wrapText="1"/>
    </xf>
    <xf numFmtId="0" fontId="6" fillId="0" borderId="0" xfId="0" applyFont="1" applyFill="1" applyBorder="1" applyAlignment="1">
      <alignment horizontal="left"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165" fontId="9" fillId="0" borderId="1" xfId="0" applyNumberFormat="1"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6" fillId="0" borderId="8" xfId="0" applyNumberFormat="1" applyFont="1" applyFill="1" applyBorder="1" applyAlignment="1">
      <alignment horizontal="center" vertical="center" wrapText="1"/>
    </xf>
    <xf numFmtId="0" fontId="6" fillId="10" borderId="1" xfId="0" applyFont="1" applyFill="1" applyBorder="1" applyAlignment="1">
      <alignment horizontal="center" vertical="center"/>
    </xf>
    <xf numFmtId="0" fontId="6" fillId="10" borderId="3" xfId="0" applyFont="1" applyFill="1" applyBorder="1" applyAlignment="1">
      <alignment horizontal="center" vertical="center"/>
    </xf>
    <xf numFmtId="0" fontId="6" fillId="8" borderId="11" xfId="0" applyFont="1" applyFill="1" applyBorder="1" applyAlignment="1">
      <alignment horizontal="center" vertical="center"/>
    </xf>
    <xf numFmtId="0" fontId="6" fillId="8"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14" fontId="0" fillId="0" borderId="0" xfId="0" applyNumberFormat="1"/>
    <xf numFmtId="0" fontId="9" fillId="0" borderId="4" xfId="0" applyFont="1" applyFill="1" applyBorder="1" applyAlignment="1">
      <alignment horizontal="center" vertical="center"/>
    </xf>
    <xf numFmtId="0" fontId="5" fillId="0" borderId="0" xfId="7"/>
    <xf numFmtId="14" fontId="5" fillId="0" borderId="0" xfId="7" applyNumberFormat="1"/>
    <xf numFmtId="0" fontId="5" fillId="0" borderId="0" xfId="7" applyFill="1"/>
    <xf numFmtId="1" fontId="8" fillId="0" borderId="0" xfId="0" applyNumberFormat="1" applyFont="1"/>
    <xf numFmtId="0" fontId="24" fillId="0" borderId="0" xfId="4"/>
    <xf numFmtId="0" fontId="5" fillId="0" borderId="0" xfId="6"/>
    <xf numFmtId="14" fontId="24" fillId="0" borderId="0" xfId="4" applyNumberFormat="1"/>
    <xf numFmtId="0" fontId="5" fillId="0" borderId="0" xfId="0" applyFont="1"/>
    <xf numFmtId="0" fontId="0" fillId="13" borderId="1" xfId="0" applyFill="1" applyBorder="1"/>
    <xf numFmtId="0" fontId="0" fillId="14" borderId="1" xfId="0" applyFill="1" applyBorder="1"/>
    <xf numFmtId="14" fontId="0" fillId="14" borderId="1" xfId="0" applyNumberFormat="1" applyFill="1" applyBorder="1"/>
    <xf numFmtId="14" fontId="5" fillId="14" borderId="1" xfId="0" applyNumberFormat="1" applyFont="1" applyFill="1" applyBorder="1"/>
    <xf numFmtId="0" fontId="5" fillId="14" borderId="1" xfId="0" applyFont="1" applyFill="1" applyBorder="1"/>
    <xf numFmtId="0" fontId="3" fillId="0" borderId="1" xfId="19" applyFill="1" applyBorder="1"/>
    <xf numFmtId="49" fontId="3" fillId="16" borderId="1" xfId="19" applyNumberFormat="1" applyFill="1" applyBorder="1"/>
    <xf numFmtId="49" fontId="3" fillId="0" borderId="1" xfId="19" applyNumberFormat="1" applyBorder="1"/>
    <xf numFmtId="0" fontId="3" fillId="0" borderId="1" xfId="19" applyBorder="1"/>
    <xf numFmtId="14" fontId="3" fillId="0" borderId="1" xfId="19" applyNumberFormat="1" applyBorder="1"/>
    <xf numFmtId="0" fontId="3" fillId="16" borderId="1" xfId="19" applyFill="1" applyBorder="1"/>
    <xf numFmtId="14" fontId="3" fillId="16" borderId="1" xfId="19" applyNumberFormat="1" applyFill="1" applyBorder="1"/>
    <xf numFmtId="0" fontId="0" fillId="15" borderId="1" xfId="0" applyFill="1" applyBorder="1"/>
    <xf numFmtId="0" fontId="3" fillId="0" borderId="3" xfId="19" applyBorder="1"/>
    <xf numFmtId="0" fontId="0" fillId="15" borderId="4" xfId="0" applyFill="1" applyBorder="1"/>
    <xf numFmtId="0" fontId="0" fillId="0" borderId="0" xfId="0" applyFill="1"/>
    <xf numFmtId="14" fontId="3" fillId="0" borderId="1" xfId="19" applyNumberFormat="1" applyFill="1" applyBorder="1"/>
    <xf numFmtId="0" fontId="3" fillId="0" borderId="3" xfId="19" applyFill="1" applyBorder="1"/>
    <xf numFmtId="0" fontId="0" fillId="0" borderId="1" xfId="0" applyFill="1" applyBorder="1"/>
    <xf numFmtId="0" fontId="0" fillId="0" borderId="4" xfId="0" applyFill="1" applyBorder="1"/>
    <xf numFmtId="14" fontId="0" fillId="0" borderId="1" xfId="0" applyNumberFormat="1" applyFill="1" applyBorder="1"/>
    <xf numFmtId="14" fontId="0" fillId="0" borderId="0" xfId="0" applyNumberFormat="1" applyFill="1"/>
    <xf numFmtId="0" fontId="1" fillId="0" borderId="1" xfId="21" applyBorder="1"/>
    <xf numFmtId="0" fontId="1" fillId="0" borderId="1" xfId="21" applyFill="1" applyBorder="1"/>
    <xf numFmtId="0" fontId="1" fillId="0" borderId="21" xfId="21" applyFill="1" applyBorder="1"/>
    <xf numFmtId="14" fontId="1" fillId="0" borderId="1" xfId="21" applyNumberFormat="1" applyBorder="1"/>
    <xf numFmtId="0" fontId="29" fillId="0" borderId="1" xfId="21" applyFont="1" applyFill="1" applyBorder="1"/>
    <xf numFmtId="14" fontId="0" fillId="0" borderId="0" xfId="0" applyNumberFormat="1" applyAlignment="1">
      <alignment horizontal="left"/>
    </xf>
    <xf numFmtId="14" fontId="0" fillId="14" borderId="1" xfId="0" applyNumberFormat="1" applyFill="1" applyBorder="1" applyAlignment="1">
      <alignment horizontal="left"/>
    </xf>
    <xf numFmtId="0" fontId="0" fillId="0" borderId="2" xfId="0" applyFill="1" applyBorder="1"/>
    <xf numFmtId="0" fontId="0" fillId="0" borderId="8" xfId="0" applyFill="1" applyBorder="1"/>
    <xf numFmtId="0" fontId="28" fillId="13" borderId="1" xfId="19" applyFont="1" applyFill="1" applyBorder="1"/>
    <xf numFmtId="14" fontId="0" fillId="0" borderId="8" xfId="0" applyNumberFormat="1" applyFill="1" applyBorder="1"/>
    <xf numFmtId="0" fontId="3" fillId="0" borderId="8" xfId="19" applyFill="1" applyBorder="1"/>
    <xf numFmtId="0" fontId="0" fillId="17" borderId="1" xfId="0" applyFill="1" applyBorder="1"/>
    <xf numFmtId="0" fontId="5" fillId="17" borderId="1" xfId="0" applyFont="1" applyFill="1" applyBorder="1"/>
    <xf numFmtId="14" fontId="0" fillId="17" borderId="1" xfId="0" applyNumberFormat="1" applyFill="1" applyBorder="1"/>
    <xf numFmtId="0" fontId="3" fillId="17" borderId="1" xfId="19" applyFill="1" applyBorder="1"/>
    <xf numFmtId="14" fontId="5" fillId="17" borderId="1" xfId="0" applyNumberFormat="1" applyFont="1" applyFill="1" applyBorder="1"/>
    <xf numFmtId="0" fontId="1" fillId="9" borderId="1" xfId="21" applyFill="1" applyBorder="1"/>
    <xf numFmtId="165" fontId="5" fillId="0" borderId="1" xfId="0" applyNumberFormat="1"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8"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8" xfId="0" applyFont="1" applyFill="1" applyBorder="1" applyAlignment="1">
      <alignment horizontal="center" vertical="center"/>
    </xf>
    <xf numFmtId="165" fontId="16" fillId="0" borderId="12" xfId="0" applyNumberFormat="1" applyFont="1" applyFill="1" applyBorder="1" applyAlignment="1">
      <alignment horizontal="center" vertical="center" wrapText="1"/>
    </xf>
    <xf numFmtId="165"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164" fontId="16" fillId="0" borderId="29"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9" fillId="0" borderId="6" xfId="0" applyFont="1" applyFill="1" applyBorder="1" applyAlignment="1">
      <alignment horizontal="center" vertical="center"/>
    </xf>
    <xf numFmtId="0" fontId="9" fillId="0" borderId="6" xfId="0" applyFont="1" applyBorder="1" applyAlignment="1">
      <alignment horizontal="center" vertical="center"/>
    </xf>
    <xf numFmtId="0" fontId="6" fillId="0" borderId="4" xfId="0" applyFont="1" applyFill="1" applyBorder="1" applyAlignment="1">
      <alignment horizontal="center" vertical="center"/>
    </xf>
    <xf numFmtId="0" fontId="6" fillId="8" borderId="31" xfId="0" applyFont="1" applyFill="1" applyBorder="1" applyAlignment="1">
      <alignment horizontal="center" vertical="center"/>
    </xf>
    <xf numFmtId="9" fontId="8" fillId="0" borderId="0" xfId="0" applyNumberFormat="1" applyFont="1"/>
    <xf numFmtId="0" fontId="12" fillId="0" borderId="13" xfId="0" applyFont="1" applyFill="1" applyBorder="1"/>
    <xf numFmtId="0" fontId="12" fillId="0" borderId="13" xfId="0" applyFont="1" applyFill="1" applyBorder="1" applyAlignment="1">
      <alignment horizontal="center"/>
    </xf>
    <xf numFmtId="0" fontId="12" fillId="0" borderId="1" xfId="0" applyFont="1" applyFill="1" applyBorder="1" applyAlignment="1">
      <alignment horizontal="center"/>
    </xf>
    <xf numFmtId="0" fontId="12" fillId="0" borderId="3" xfId="0" applyFont="1" applyFill="1" applyBorder="1"/>
    <xf numFmtId="0" fontId="12" fillId="0" borderId="4" xfId="0" applyFont="1" applyFill="1" applyBorder="1"/>
    <xf numFmtId="0" fontId="14"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164" fontId="16" fillId="18" borderId="1" xfId="0" applyNumberFormat="1" applyFont="1" applyFill="1" applyBorder="1" applyAlignment="1">
      <alignment horizontal="center" vertical="center" wrapText="1"/>
    </xf>
    <xf numFmtId="0" fontId="16" fillId="18"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5" fillId="18"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164"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xf numFmtId="0" fontId="6" fillId="0" borderId="11" xfId="0" applyFont="1" applyFill="1" applyBorder="1" applyAlignment="1">
      <alignment horizontal="center" vertical="center"/>
    </xf>
    <xf numFmtId="165" fontId="16" fillId="18" borderId="1" xfId="0" applyNumberFormat="1" applyFont="1" applyFill="1" applyBorder="1" applyAlignment="1">
      <alignment horizontal="center" vertical="center" wrapText="1"/>
    </xf>
    <xf numFmtId="0" fontId="5" fillId="18" borderId="5" xfId="0" applyFont="1" applyFill="1" applyBorder="1" applyAlignment="1">
      <alignment horizontal="left" vertical="center" wrapText="1"/>
    </xf>
    <xf numFmtId="165" fontId="16" fillId="18" borderId="5" xfId="0" applyNumberFormat="1" applyFont="1" applyFill="1" applyBorder="1" applyAlignment="1">
      <alignment horizontal="center" vertical="center" wrapText="1"/>
    </xf>
    <xf numFmtId="0" fontId="5" fillId="18" borderId="21" xfId="0" applyFont="1" applyFill="1" applyBorder="1" applyAlignment="1">
      <alignment horizontal="left" vertical="center" wrapText="1"/>
    </xf>
    <xf numFmtId="0" fontId="5" fillId="18" borderId="2" xfId="0" applyFont="1" applyFill="1" applyBorder="1" applyAlignment="1">
      <alignment horizontal="left" vertical="center" wrapText="1"/>
    </xf>
    <xf numFmtId="0" fontId="9" fillId="18" borderId="6" xfId="0" applyFont="1" applyFill="1" applyBorder="1" applyAlignment="1">
      <alignment horizontal="center" vertical="center"/>
    </xf>
    <xf numFmtId="0" fontId="6" fillId="18" borderId="6" xfId="0" applyFont="1" applyFill="1" applyBorder="1" applyAlignment="1">
      <alignment horizontal="center" vertical="center"/>
    </xf>
    <xf numFmtId="0" fontId="14" fillId="18" borderId="1" xfId="0" applyFont="1" applyFill="1" applyBorder="1" applyAlignment="1">
      <alignment horizontal="center" vertical="center"/>
    </xf>
    <xf numFmtId="0" fontId="6" fillId="19" borderId="5" xfId="0" applyFont="1" applyFill="1" applyBorder="1" applyAlignment="1">
      <alignment horizontal="center" vertical="center"/>
    </xf>
    <xf numFmtId="0" fontId="6" fillId="19" borderId="1" xfId="0" applyFont="1" applyFill="1" applyBorder="1" applyAlignment="1">
      <alignment horizontal="center" vertical="center" wrapText="1"/>
    </xf>
    <xf numFmtId="0" fontId="9" fillId="19" borderId="0" xfId="0" applyFont="1" applyFill="1" applyAlignment="1">
      <alignment horizontal="center" wrapText="1"/>
    </xf>
    <xf numFmtId="165" fontId="5" fillId="0" borderId="8" xfId="0" applyNumberFormat="1"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19" borderId="3" xfId="0" applyFont="1" applyFill="1" applyBorder="1" applyAlignment="1">
      <alignment horizontal="center" vertical="center" wrapText="1"/>
    </xf>
    <xf numFmtId="0" fontId="6" fillId="19" borderId="3" xfId="0" applyFont="1" applyFill="1" applyBorder="1" applyAlignment="1">
      <alignment horizontal="center" vertical="center"/>
    </xf>
    <xf numFmtId="0" fontId="6" fillId="19" borderId="6" xfId="0" applyFont="1" applyFill="1" applyBorder="1" applyAlignment="1">
      <alignment horizontal="left" vertical="center"/>
    </xf>
    <xf numFmtId="0" fontId="6" fillId="19" borderId="6" xfId="0" applyFont="1" applyFill="1" applyBorder="1" applyAlignment="1">
      <alignment horizontal="center" vertical="center"/>
    </xf>
    <xf numFmtId="0" fontId="6" fillId="19" borderId="7" xfId="0" applyFont="1" applyFill="1" applyBorder="1" applyAlignment="1">
      <alignment horizontal="center" vertical="center"/>
    </xf>
    <xf numFmtId="14" fontId="6" fillId="19" borderId="7" xfId="0" applyNumberFormat="1" applyFont="1" applyFill="1" applyBorder="1" applyAlignment="1">
      <alignment horizontal="center"/>
    </xf>
    <xf numFmtId="165" fontId="16" fillId="19" borderId="1" xfId="0" applyNumberFormat="1" applyFont="1" applyFill="1" applyBorder="1" applyAlignment="1">
      <alignment horizontal="center" vertical="center" wrapText="1"/>
    </xf>
    <xf numFmtId="165" fontId="16" fillId="19" borderId="3" xfId="0" applyNumberFormat="1" applyFont="1" applyFill="1" applyBorder="1" applyAlignment="1">
      <alignment horizontal="center" vertical="center" wrapText="1"/>
    </xf>
    <xf numFmtId="165" fontId="16" fillId="19" borderId="20" xfId="0" applyNumberFormat="1" applyFont="1" applyFill="1" applyBorder="1" applyAlignment="1">
      <alignment horizontal="center" vertical="center" wrapText="1"/>
    </xf>
    <xf numFmtId="165" fontId="16" fillId="19" borderId="16" xfId="0" applyNumberFormat="1" applyFont="1" applyFill="1" applyBorder="1" applyAlignment="1">
      <alignment horizontal="center" vertical="center" wrapText="1"/>
    </xf>
    <xf numFmtId="0" fontId="22" fillId="19" borderId="9" xfId="0" applyFont="1" applyFill="1" applyBorder="1" applyAlignment="1">
      <alignment horizontal="center" vertical="center" wrapText="1"/>
    </xf>
    <xf numFmtId="0" fontId="22" fillId="19" borderId="1" xfId="0" applyFont="1" applyFill="1" applyBorder="1" applyAlignment="1">
      <alignment horizontal="center" vertical="center" wrapText="1"/>
    </xf>
    <xf numFmtId="0" fontId="6" fillId="19" borderId="9" xfId="0" applyFont="1" applyFill="1" applyBorder="1" applyAlignment="1">
      <alignment horizontal="center" vertical="center"/>
    </xf>
    <xf numFmtId="0" fontId="14" fillId="19" borderId="0" xfId="0" applyFont="1" applyFill="1" applyBorder="1" applyAlignment="1">
      <alignment horizontal="center"/>
    </xf>
    <xf numFmtId="0" fontId="6" fillId="19" borderId="0" xfId="0" applyFont="1" applyFill="1" applyBorder="1" applyAlignment="1">
      <alignment horizontal="center"/>
    </xf>
    <xf numFmtId="14" fontId="14" fillId="19" borderId="8" xfId="0" applyNumberFormat="1" applyFont="1" applyFill="1" applyBorder="1" applyAlignment="1">
      <alignment horizontal="center" vertical="center"/>
    </xf>
    <xf numFmtId="0" fontId="22" fillId="19" borderId="6" xfId="0" applyFont="1" applyFill="1" applyBorder="1" applyAlignment="1">
      <alignment horizontal="center" vertical="center" wrapText="1"/>
    </xf>
    <xf numFmtId="0" fontId="6" fillId="19" borderId="6" xfId="0" applyFont="1" applyFill="1" applyBorder="1" applyAlignment="1">
      <alignment horizontal="center" vertical="top" wrapText="1"/>
    </xf>
    <xf numFmtId="0" fontId="6" fillId="19" borderId="7" xfId="0" applyFont="1" applyFill="1" applyBorder="1" applyAlignment="1">
      <alignment horizontal="center" vertical="top" wrapText="1"/>
    </xf>
    <xf numFmtId="0" fontId="14" fillId="19" borderId="7" xfId="0" applyFont="1" applyFill="1" applyBorder="1" applyAlignment="1">
      <alignment horizontal="center" vertical="center"/>
    </xf>
    <xf numFmtId="0" fontId="6" fillId="19" borderId="6" xfId="0" applyFont="1" applyFill="1" applyBorder="1" applyAlignment="1">
      <alignment horizontal="center" vertical="center" wrapText="1"/>
    </xf>
    <xf numFmtId="0" fontId="14" fillId="19" borderId="9" xfId="0" applyFont="1" applyFill="1" applyBorder="1" applyAlignment="1">
      <alignment horizontal="center" vertical="center"/>
    </xf>
    <xf numFmtId="164" fontId="16" fillId="19" borderId="30" xfId="0" applyNumberFormat="1" applyFont="1" applyFill="1" applyBorder="1" applyAlignment="1">
      <alignment horizontal="center" vertical="center" wrapText="1"/>
    </xf>
    <xf numFmtId="0" fontId="16" fillId="19" borderId="1" xfId="0" applyFont="1" applyFill="1" applyBorder="1" applyAlignment="1">
      <alignment horizontal="center" vertical="center" wrapText="1"/>
    </xf>
    <xf numFmtId="0" fontId="9" fillId="19" borderId="27" xfId="0" applyFont="1" applyFill="1" applyBorder="1" applyAlignment="1">
      <alignment horizontal="center" vertical="center"/>
    </xf>
    <xf numFmtId="0" fontId="9" fillId="19" borderId="23" xfId="0" applyFont="1" applyFill="1" applyBorder="1" applyAlignment="1">
      <alignment horizontal="center" vertical="center"/>
    </xf>
    <xf numFmtId="0" fontId="14" fillId="19" borderId="22" xfId="0" applyFont="1" applyFill="1" applyBorder="1" applyAlignment="1">
      <alignment horizontal="center" vertical="center"/>
    </xf>
    <xf numFmtId="0" fontId="9" fillId="19" borderId="22" xfId="0" applyFont="1" applyFill="1" applyBorder="1" applyAlignment="1">
      <alignment horizontal="center" vertical="center"/>
    </xf>
    <xf numFmtId="14" fontId="9" fillId="19" borderId="22" xfId="0" applyNumberFormat="1" applyFont="1" applyFill="1" applyBorder="1" applyAlignment="1">
      <alignment horizontal="center" vertical="center"/>
    </xf>
    <xf numFmtId="0" fontId="16" fillId="19" borderId="6" xfId="0" applyFont="1" applyFill="1" applyBorder="1" applyAlignment="1">
      <alignment horizontal="center" vertical="center" wrapText="1"/>
    </xf>
    <xf numFmtId="0" fontId="9" fillId="19" borderId="6" xfId="0" applyFont="1" applyFill="1" applyBorder="1" applyAlignment="1">
      <alignment horizontal="center" vertical="center"/>
    </xf>
    <xf numFmtId="0" fontId="14" fillId="19" borderId="6" xfId="0" applyFont="1" applyFill="1" applyBorder="1" applyAlignment="1">
      <alignment horizontal="center" vertical="center"/>
    </xf>
    <xf numFmtId="164" fontId="16" fillId="19" borderId="3" xfId="0" applyNumberFormat="1" applyFont="1" applyFill="1" applyBorder="1" applyAlignment="1">
      <alignment horizontal="center" vertical="center" wrapText="1"/>
    </xf>
    <xf numFmtId="0" fontId="6" fillId="19" borderId="4" xfId="0" applyFont="1" applyFill="1" applyBorder="1" applyAlignment="1">
      <alignment horizontal="center" vertical="center"/>
    </xf>
    <xf numFmtId="0" fontId="6" fillId="19" borderId="1" xfId="0" applyFont="1" applyFill="1" applyBorder="1" applyAlignment="1">
      <alignment horizontal="left" vertical="center" wrapText="1"/>
    </xf>
    <xf numFmtId="0" fontId="8" fillId="19" borderId="1" xfId="0" applyFont="1" applyFill="1" applyBorder="1" applyAlignment="1">
      <alignment horizontal="center" vertical="center" wrapText="1"/>
    </xf>
    <xf numFmtId="0" fontId="6" fillId="19" borderId="1" xfId="0" applyFont="1" applyFill="1" applyBorder="1" applyAlignment="1">
      <alignment horizontal="center" vertical="center"/>
    </xf>
    <xf numFmtId="164" fontId="8" fillId="19" borderId="1" xfId="0" applyNumberFormat="1" applyFont="1" applyFill="1" applyBorder="1" applyAlignment="1">
      <alignment horizontal="center" vertical="center" wrapText="1"/>
    </xf>
    <xf numFmtId="164" fontId="16" fillId="19" borderId="1" xfId="0" applyNumberFormat="1" applyFont="1" applyFill="1" applyBorder="1" applyAlignment="1">
      <alignment horizontal="center" vertical="center" wrapText="1"/>
    </xf>
    <xf numFmtId="0" fontId="14" fillId="19" borderId="9" xfId="0" applyFont="1" applyFill="1" applyBorder="1" applyAlignment="1">
      <alignment horizontal="center"/>
    </xf>
    <xf numFmtId="0" fontId="6" fillId="19" borderId="9" xfId="0" applyFont="1" applyFill="1" applyBorder="1" applyAlignment="1">
      <alignment horizontal="center"/>
    </xf>
    <xf numFmtId="0" fontId="6" fillId="0" borderId="28" xfId="0" applyFont="1" applyFill="1" applyBorder="1" applyAlignment="1">
      <alignment horizontal="center" vertical="center"/>
    </xf>
    <xf numFmtId="0" fontId="6" fillId="10" borderId="31" xfId="0" applyFont="1" applyFill="1" applyBorder="1" applyAlignment="1">
      <alignment horizontal="center" vertical="center"/>
    </xf>
    <xf numFmtId="49" fontId="6" fillId="0" borderId="0" xfId="0" applyNumberFormat="1" applyFont="1" applyFill="1" applyBorder="1" applyAlignment="1">
      <alignment horizontal="left" vertical="top" wrapText="1"/>
    </xf>
    <xf numFmtId="49" fontId="6" fillId="10" borderId="0" xfId="0" applyNumberFormat="1" applyFont="1" applyFill="1" applyBorder="1" applyAlignment="1">
      <alignment horizontal="left" vertical="center" wrapText="1"/>
    </xf>
    <xf numFmtId="0" fontId="6" fillId="7" borderId="1" xfId="0" applyFont="1" applyFill="1" applyBorder="1" applyAlignment="1">
      <alignment vertical="center"/>
    </xf>
    <xf numFmtId="0" fontId="16" fillId="0" borderId="0" xfId="0" applyFont="1" applyBorder="1" applyAlignment="1">
      <alignment horizontal="center" vertical="center" wrapText="1"/>
    </xf>
    <xf numFmtId="0" fontId="6" fillId="10" borderId="11" xfId="0" applyFont="1" applyFill="1" applyBorder="1" applyAlignment="1">
      <alignment horizontal="center" vertical="center"/>
    </xf>
    <xf numFmtId="166" fontId="8" fillId="0" borderId="0" xfId="16" applyNumberFormat="1" applyFont="1" applyFill="1" applyBorder="1" applyAlignment="1">
      <alignment horizontal="center"/>
    </xf>
    <xf numFmtId="0" fontId="0" fillId="0" borderId="0" xfId="0" applyAlignment="1">
      <alignment horizontal="left" vertical="top"/>
    </xf>
    <xf numFmtId="0" fontId="0" fillId="0" borderId="0" xfId="0" applyAlignment="1">
      <alignment wrapText="1"/>
    </xf>
    <xf numFmtId="0" fontId="5" fillId="0" borderId="0" xfId="0" applyFont="1" applyAlignment="1">
      <alignment horizontal="center" vertical="top"/>
    </xf>
    <xf numFmtId="0" fontId="5" fillId="0" borderId="0" xfId="0" applyFont="1" applyAlignment="1">
      <alignment horizontal="center" wrapText="1"/>
    </xf>
    <xf numFmtId="0" fontId="0" fillId="0" borderId="0" xfId="0" quotePrefix="1" applyAlignment="1">
      <alignment horizontal="left" vertical="top"/>
    </xf>
    <xf numFmtId="0" fontId="12" fillId="10" borderId="11" xfId="0" applyFont="1" applyFill="1" applyBorder="1" applyAlignment="1">
      <alignment horizontal="center" vertical="center" wrapText="1"/>
    </xf>
    <xf numFmtId="0" fontId="5" fillId="0" borderId="0" xfId="0" applyFont="1" applyBorder="1"/>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xf>
    <xf numFmtId="166" fontId="5" fillId="0" borderId="1" xfId="16" applyNumberFormat="1" applyFont="1" applyBorder="1" applyAlignment="1">
      <alignment horizontal="center"/>
    </xf>
    <xf numFmtId="166" fontId="5" fillId="2" borderId="1" xfId="16" applyNumberFormat="1" applyFont="1" applyFill="1" applyBorder="1" applyAlignment="1">
      <alignment horizontal="center"/>
    </xf>
    <xf numFmtId="0" fontId="5" fillId="0" borderId="0" xfId="0" applyFont="1" applyBorder="1" applyAlignment="1">
      <alignment horizontal="center"/>
    </xf>
    <xf numFmtId="166" fontId="5" fillId="0" borderId="0" xfId="16" applyNumberFormat="1" applyFont="1" applyBorder="1" applyAlignment="1">
      <alignment horizontal="center"/>
    </xf>
    <xf numFmtId="166" fontId="5" fillId="0" borderId="0" xfId="16" applyNumberFormat="1" applyFont="1" applyFill="1" applyBorder="1" applyAlignment="1">
      <alignment horizontal="center"/>
    </xf>
    <xf numFmtId="0" fontId="5" fillId="0" borderId="2" xfId="0" applyFont="1" applyFill="1" applyBorder="1" applyAlignment="1">
      <alignment vertical="top" wrapText="1"/>
    </xf>
    <xf numFmtId="0" fontId="5" fillId="2" borderId="16" xfId="0" applyFont="1" applyFill="1" applyBorder="1" applyAlignment="1">
      <alignment horizontal="center" vertical="center"/>
    </xf>
    <xf numFmtId="0" fontId="5" fillId="0" borderId="0" xfId="0" applyFont="1" applyFill="1" applyBorder="1" applyAlignment="1">
      <alignment horizontal="center" vertical="center"/>
    </xf>
    <xf numFmtId="0" fontId="31" fillId="0" borderId="1"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Fill="1"/>
    <xf numFmtId="166" fontId="5" fillId="2" borderId="16" xfId="16" applyNumberFormat="1" applyFont="1" applyFill="1" applyBorder="1" applyAlignment="1">
      <alignment horizontal="center"/>
    </xf>
    <xf numFmtId="0" fontId="5" fillId="0" borderId="0" xfId="0" applyFont="1" applyFill="1" applyBorder="1" applyAlignment="1">
      <alignment vertical="top" wrapText="1"/>
    </xf>
    <xf numFmtId="0" fontId="5" fillId="2" borderId="5"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0" xfId="0" applyFont="1" applyFill="1" applyBorder="1" applyAlignment="1">
      <alignment horizontal="center"/>
    </xf>
    <xf numFmtId="166" fontId="5" fillId="0" borderId="1" xfId="16" applyNumberFormat="1" applyFont="1" applyFill="1" applyBorder="1" applyAlignment="1">
      <alignment horizontal="center"/>
    </xf>
    <xf numFmtId="166" fontId="5" fillId="0" borderId="16" xfId="16" applyNumberFormat="1" applyFont="1" applyFill="1" applyBorder="1" applyAlignment="1">
      <alignment horizontal="center"/>
    </xf>
    <xf numFmtId="0" fontId="5" fillId="0" borderId="1" xfId="0" applyFont="1" applyFill="1" applyBorder="1" applyAlignment="1">
      <alignment horizontal="center"/>
    </xf>
    <xf numFmtId="0" fontId="6" fillId="0" borderId="0" xfId="0" applyFont="1" applyFill="1" applyBorder="1"/>
    <xf numFmtId="166" fontId="5" fillId="0" borderId="7" xfId="16" applyNumberFormat="1" applyFont="1" applyFill="1" applyBorder="1" applyAlignment="1">
      <alignment horizontal="center"/>
    </xf>
    <xf numFmtId="0" fontId="5" fillId="11" borderId="1" xfId="0" applyFont="1" applyFill="1" applyBorder="1" applyAlignment="1">
      <alignment horizontal="center" vertical="center"/>
    </xf>
    <xf numFmtId="0" fontId="12" fillId="8" borderId="11" xfId="0" applyFont="1" applyFill="1" applyBorder="1" applyAlignment="1">
      <alignment horizontal="center" vertical="center" wrapText="1"/>
    </xf>
    <xf numFmtId="0" fontId="6" fillId="0" borderId="0" xfId="0" applyFont="1" applyAlignment="1">
      <alignment horizontal="center" vertical="top" wrapText="1"/>
    </xf>
    <xf numFmtId="0" fontId="6" fillId="19" borderId="10" xfId="0" applyFont="1" applyFill="1" applyBorder="1" applyAlignment="1">
      <alignment horizontal="center" wrapText="1"/>
    </xf>
    <xf numFmtId="0" fontId="6" fillId="19" borderId="1" xfId="0" applyFont="1" applyFill="1" applyBorder="1" applyAlignment="1">
      <alignment horizontal="center" wrapText="1"/>
    </xf>
    <xf numFmtId="0" fontId="0" fillId="19" borderId="1" xfId="0" applyFill="1" applyBorder="1" applyAlignment="1"/>
    <xf numFmtId="0" fontId="5" fillId="0" borderId="1" xfId="0" applyFont="1" applyFill="1" applyBorder="1" applyAlignment="1">
      <alignment horizontal="left"/>
    </xf>
    <xf numFmtId="0" fontId="9" fillId="0" borderId="0" xfId="0" applyFont="1" applyFill="1" applyAlignment="1">
      <alignment horizontal="center" wrapText="1"/>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16" fillId="0" borderId="1" xfId="0" applyFont="1" applyFill="1" applyBorder="1" applyAlignment="1">
      <alignment horizontal="center" wrapText="1"/>
    </xf>
    <xf numFmtId="14" fontId="6" fillId="0" borderId="5" xfId="0" applyNumberFormat="1" applyFont="1" applyFill="1" applyBorder="1" applyAlignment="1">
      <alignment horizontal="center"/>
    </xf>
    <xf numFmtId="14" fontId="6" fillId="0" borderId="7" xfId="0" applyNumberFormat="1" applyFont="1" applyFill="1" applyBorder="1" applyAlignment="1">
      <alignment horizontal="center"/>
    </xf>
    <xf numFmtId="14" fontId="6" fillId="0" borderId="18" xfId="0" applyNumberFormat="1" applyFont="1" applyFill="1" applyBorder="1" applyAlignment="1">
      <alignment horizontal="center"/>
    </xf>
    <xf numFmtId="165" fontId="16" fillId="0" borderId="16" xfId="0" applyNumberFormat="1" applyFont="1" applyFill="1" applyBorder="1" applyAlignment="1">
      <alignment horizontal="center" vertical="center" wrapText="1"/>
    </xf>
    <xf numFmtId="0" fontId="6" fillId="0" borderId="19" xfId="0" applyFont="1" applyFill="1" applyBorder="1" applyAlignment="1">
      <alignment horizontal="center"/>
    </xf>
    <xf numFmtId="0" fontId="6" fillId="0" borderId="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9" fillId="0" borderId="22" xfId="0" applyFont="1" applyFill="1" applyBorder="1" applyAlignment="1">
      <alignment horizontal="center" vertical="center"/>
    </xf>
    <xf numFmtId="0" fontId="0" fillId="0" borderId="19" xfId="0" applyFill="1" applyBorder="1"/>
    <xf numFmtId="0" fontId="6" fillId="0" borderId="9" xfId="0" applyFont="1" applyFill="1" applyBorder="1" applyAlignment="1">
      <alignment horizontal="center"/>
    </xf>
    <xf numFmtId="0" fontId="6" fillId="0" borderId="2" xfId="0" applyFont="1" applyFill="1" applyBorder="1" applyAlignment="1">
      <alignment horizontal="center"/>
    </xf>
    <xf numFmtId="164" fontId="15" fillId="11" borderId="1" xfId="0" applyNumberFormat="1" applyFont="1" applyFill="1" applyBorder="1" applyAlignment="1">
      <alignment horizontal="center"/>
    </xf>
    <xf numFmtId="0" fontId="15" fillId="11" borderId="1" xfId="0" applyFont="1" applyFill="1" applyBorder="1" applyAlignment="1">
      <alignment horizontal="center"/>
    </xf>
    <xf numFmtId="0" fontId="1" fillId="0" borderId="0" xfId="21" applyFill="1" applyBorder="1"/>
    <xf numFmtId="0" fontId="0" fillId="0" borderId="0" xfId="0" applyFill="1" applyBorder="1"/>
    <xf numFmtId="0" fontId="24" fillId="0" borderId="0" xfId="8" applyFill="1" applyBorder="1"/>
    <xf numFmtId="0" fontId="0" fillId="10" borderId="0" xfId="0" applyFill="1" applyBorder="1"/>
    <xf numFmtId="0" fontId="0" fillId="0" borderId="0" xfId="0" applyBorder="1"/>
    <xf numFmtId="167" fontId="5" fillId="0" borderId="0" xfId="15" applyNumberFormat="1" applyFill="1" applyBorder="1"/>
    <xf numFmtId="0" fontId="25" fillId="0" borderId="0" xfId="8" applyFont="1" applyFill="1" applyBorder="1"/>
    <xf numFmtId="0" fontId="26" fillId="0" borderId="0" xfId="0" applyFont="1" applyFill="1" applyBorder="1"/>
    <xf numFmtId="0" fontId="26" fillId="10" borderId="0" xfId="0" applyFont="1" applyFill="1" applyBorder="1"/>
    <xf numFmtId="0" fontId="26" fillId="0" borderId="0" xfId="0" applyFont="1" applyBorder="1"/>
    <xf numFmtId="14" fontId="1" fillId="0" borderId="0" xfId="21" applyNumberFormat="1" applyFill="1" applyBorder="1"/>
    <xf numFmtId="14" fontId="0" fillId="0" borderId="0" xfId="0" applyNumberFormat="1" applyFill="1" applyBorder="1"/>
    <xf numFmtId="0" fontId="0" fillId="9" borderId="0" xfId="0" applyFill="1" applyBorder="1"/>
    <xf numFmtId="0" fontId="0" fillId="12" borderId="0" xfId="0" applyFill="1" applyBorder="1"/>
    <xf numFmtId="0" fontId="5" fillId="0" borderId="0" xfId="7" applyFill="1" applyBorder="1"/>
    <xf numFmtId="0" fontId="5" fillId="0" borderId="0" xfId="7" applyFont="1" applyFill="1" applyBorder="1"/>
    <xf numFmtId="14" fontId="5" fillId="0" borderId="0" xfId="7" applyNumberFormat="1" applyFill="1" applyBorder="1"/>
    <xf numFmtId="14" fontId="8" fillId="0" borderId="0" xfId="7" applyNumberFormat="1" applyFont="1" applyFill="1" applyBorder="1"/>
    <xf numFmtId="0" fontId="27" fillId="0" borderId="0" xfId="14" applyFont="1" applyFill="1" applyBorder="1"/>
    <xf numFmtId="0" fontId="8" fillId="0" borderId="0" xfId="7" applyFont="1" applyFill="1" applyBorder="1"/>
    <xf numFmtId="0" fontId="24" fillId="0" borderId="0" xfId="14" applyFill="1" applyBorder="1"/>
    <xf numFmtId="0" fontId="5" fillId="0" borderId="0" xfId="6" applyFill="1" applyBorder="1"/>
    <xf numFmtId="0" fontId="24" fillId="0" borderId="0" xfId="4" applyFill="1" applyBorder="1"/>
    <xf numFmtId="0" fontId="3" fillId="0" borderId="0" xfId="19" applyFill="1" applyBorder="1"/>
    <xf numFmtId="0" fontId="24" fillId="0" borderId="0" xfId="4" quotePrefix="1" applyFill="1" applyBorder="1"/>
    <xf numFmtId="14" fontId="0" fillId="0" borderId="0" xfId="0" applyNumberFormat="1" applyFill="1" applyBorder="1" applyAlignment="1">
      <alignment horizontal="left"/>
    </xf>
    <xf numFmtId="14" fontId="24" fillId="0" borderId="0" xfId="4" applyNumberFormat="1" applyFill="1" applyBorder="1"/>
    <xf numFmtId="0" fontId="5" fillId="0" borderId="0" xfId="7" applyBorder="1"/>
    <xf numFmtId="14" fontId="5" fillId="0" borderId="0" xfId="7" applyNumberFormat="1" applyBorder="1"/>
    <xf numFmtId="0" fontId="28" fillId="0" borderId="0" xfId="19" applyFont="1" applyFill="1" applyBorder="1"/>
    <xf numFmtId="0" fontId="5" fillId="0" borderId="0" xfId="6" applyBorder="1"/>
    <xf numFmtId="14" fontId="5" fillId="0" borderId="0" xfId="0" applyNumberFormat="1" applyFont="1" applyFill="1" applyBorder="1"/>
    <xf numFmtId="0" fontId="24" fillId="0" borderId="0" xfId="4" applyBorder="1"/>
    <xf numFmtId="14" fontId="24" fillId="0" borderId="0" xfId="4" applyNumberFormat="1" applyBorder="1"/>
    <xf numFmtId="0" fontId="1" fillId="0" borderId="0" xfId="21" applyFill="1" applyBorder="1" applyAlignment="1">
      <alignment horizontal="center"/>
    </xf>
    <xf numFmtId="0" fontId="0" fillId="0" borderId="0" xfId="0" applyFill="1" applyBorder="1" applyAlignment="1">
      <alignment horizontal="center"/>
    </xf>
    <xf numFmtId="14" fontId="0" fillId="0" borderId="0" xfId="0" applyNumberFormat="1" applyFill="1" applyBorder="1" applyAlignment="1">
      <alignment horizontal="center"/>
    </xf>
    <xf numFmtId="0" fontId="3" fillId="0" borderId="0" xfId="19" applyFill="1" applyBorder="1" applyAlignment="1">
      <alignment horizontal="center"/>
    </xf>
    <xf numFmtId="0" fontId="18" fillId="0" borderId="1" xfId="0" applyFont="1" applyBorder="1" applyAlignment="1">
      <alignment horizontal="center"/>
    </xf>
    <xf numFmtId="0" fontId="32" fillId="0" borderId="1" xfId="21" applyFont="1" applyFill="1" applyBorder="1"/>
    <xf numFmtId="0" fontId="32" fillId="0" borderId="1" xfId="21" applyFont="1" applyFill="1" applyBorder="1" applyAlignment="1">
      <alignment horizontal="center"/>
    </xf>
    <xf numFmtId="14" fontId="32" fillId="0" borderId="1" xfId="21" applyNumberFormat="1" applyFont="1" applyFill="1" applyBorder="1"/>
    <xf numFmtId="14" fontId="32" fillId="0" borderId="1" xfId="21" applyNumberFormat="1" applyFont="1" applyFill="1" applyBorder="1" applyAlignment="1">
      <alignment horizontal="center"/>
    </xf>
    <xf numFmtId="0" fontId="33" fillId="11" borderId="1" xfId="0" applyFont="1" applyFill="1" applyBorder="1" applyAlignment="1">
      <alignment horizontal="center" vertical="center"/>
    </xf>
    <xf numFmtId="0" fontId="6" fillId="19" borderId="3" xfId="0" applyFont="1" applyFill="1" applyBorder="1" applyAlignment="1">
      <alignment horizontal="center" vertical="center" wrapText="1"/>
    </xf>
    <xf numFmtId="0" fontId="6" fillId="19" borderId="4"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166" fontId="5" fillId="0" borderId="7" xfId="16" applyNumberFormat="1" applyFont="1" applyFill="1" applyBorder="1" applyAlignment="1">
      <alignment horizontal="center"/>
    </xf>
    <xf numFmtId="166" fontId="5" fillId="0" borderId="0" xfId="16" applyNumberFormat="1" applyFont="1" applyFill="1" applyBorder="1" applyAlignment="1">
      <alignment horizontal="center"/>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0" xfId="0" applyFont="1" applyAlignment="1">
      <alignment horizontal="center" vertical="top" wrapText="1"/>
    </xf>
  </cellXfs>
  <cellStyles count="22">
    <cellStyle name="Hyperlink 2" xfId="1"/>
    <cellStyle name="Hyperlink 2 2" xfId="2"/>
    <cellStyle name="Normal" xfId="0" builtinId="0"/>
    <cellStyle name="Normal 10" xfId="21"/>
    <cellStyle name="Normal 2" xfId="3"/>
    <cellStyle name="Normal 2 2" xfId="4"/>
    <cellStyle name="Normal 2 3" xfId="5"/>
    <cellStyle name="Normal 2 4" xfId="6"/>
    <cellStyle name="Normal 3" xfId="18"/>
    <cellStyle name="Normal 3 2" xfId="7"/>
    <cellStyle name="Normal 4" xfId="8"/>
    <cellStyle name="Normal 4 2" xfId="9"/>
    <cellStyle name="Normal 5" xfId="10"/>
    <cellStyle name="Normal 5 2" xfId="11"/>
    <cellStyle name="Normal 6" xfId="12"/>
    <cellStyle name="Normal 6 2" xfId="13"/>
    <cellStyle name="Normal 7" xfId="14"/>
    <cellStyle name="Normal 7 2" xfId="15"/>
    <cellStyle name="Normal 8" xfId="19"/>
    <cellStyle name="Normal 9" xfId="20"/>
    <cellStyle name="Percent" xfId="16" builtinId="5"/>
    <cellStyle name="Percent 2" xfId="17"/>
  </cellStyles>
  <dxfs count="8">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52"/>
        </patternFill>
      </fill>
    </dxf>
    <dxf>
      <fill>
        <patternFill>
          <bgColor indexed="10"/>
        </patternFill>
      </fill>
    </dxf>
    <dxf>
      <fill>
        <patternFill>
          <bgColor indexed="52"/>
        </patternFill>
      </fill>
    </dxf>
    <dxf>
      <fill>
        <patternFill patternType="solid">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xdr:colOff>
      <xdr:row>0</xdr:row>
      <xdr:rowOff>289560</xdr:rowOff>
    </xdr:from>
    <xdr:to>
      <xdr:col>1</xdr:col>
      <xdr:colOff>419100</xdr:colOff>
      <xdr:row>0</xdr:row>
      <xdr:rowOff>873759</xdr:rowOff>
    </xdr:to>
    <xdr:pic>
      <xdr:nvPicPr>
        <xdr:cNvPr id="2" name="Picture 1"/>
        <xdr:cNvPicPr/>
      </xdr:nvPicPr>
      <xdr:blipFill>
        <a:blip xmlns:r="http://schemas.openxmlformats.org/officeDocument/2006/relationships" r:embed="rId1" cstate="print"/>
        <a:srcRect/>
        <a:stretch>
          <a:fillRect/>
        </a:stretch>
      </xdr:blipFill>
      <xdr:spPr bwMode="auto">
        <a:xfrm>
          <a:off x="49530" y="289560"/>
          <a:ext cx="750570" cy="584199"/>
        </a:xfrm>
        <a:prstGeom prst="rect">
          <a:avLst/>
        </a:prstGeom>
        <a:solidFill>
          <a:schemeClr val="accent3">
            <a:lumMod val="75000"/>
          </a:schemeClr>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hompss/Local%20Settings/Temporary%20Internet%20Files/Content.Outlook/HD20VW8J/2012-2013%20WIA%20AD%20and%20DW%20Review%20Too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TAT"/>
      <sheetName val="RPT"/>
      <sheetName val="SUM"/>
      <sheetName val="SAMP"/>
      <sheetName val="Notes"/>
    </sheetNames>
    <sheetDataSet>
      <sheetData sheetId="0">
        <row r="3">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row>
        <row r="4">
          <cell r="F4">
            <v>0</v>
          </cell>
          <cell r="G4">
            <v>0</v>
          </cell>
          <cell r="H4">
            <v>0</v>
          </cell>
          <cell r="I4">
            <v>0</v>
          </cell>
          <cell r="J4">
            <v>0</v>
          </cell>
          <cell r="K4">
            <v>0</v>
          </cell>
          <cell r="L4">
            <v>0</v>
          </cell>
          <cell r="M4">
            <v>0</v>
          </cell>
          <cell r="N4">
            <v>0</v>
          </cell>
          <cell r="O4">
            <v>0</v>
          </cell>
          <cell r="P4">
            <v>0</v>
          </cell>
          <cell r="Q4">
            <v>0</v>
          </cell>
          <cell r="R4">
            <v>0</v>
          </cell>
          <cell r="S4">
            <v>0</v>
          </cell>
          <cell r="T4">
            <v>0</v>
          </cell>
        </row>
        <row r="5">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62">
          <cell r="J62">
            <v>0</v>
          </cell>
          <cell r="K62">
            <v>0</v>
          </cell>
          <cell r="L62">
            <v>0</v>
          </cell>
          <cell r="M62">
            <v>0</v>
          </cell>
          <cell r="N62">
            <v>0</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IS118"/>
  <sheetViews>
    <sheetView tabSelected="1" zoomScaleNormal="100" zoomScaleSheetLayoutView="76" workbookViewId="0">
      <pane xSplit="6" ySplit="6" topLeftCell="G7" activePane="bottomRight" state="frozen"/>
      <selection pane="topRight" activeCell="G1" sqref="G1"/>
      <selection pane="bottomLeft" activeCell="A7" sqref="A7"/>
      <selection pane="bottomRight" activeCell="G23" sqref="G23"/>
    </sheetView>
  </sheetViews>
  <sheetFormatPr defaultColWidth="9.109375" defaultRowHeight="13.2"/>
  <cols>
    <col min="1" max="1" width="5.5546875" style="13" customWidth="1"/>
    <col min="2" max="2" width="61.109375" style="13" customWidth="1"/>
    <col min="3" max="3" width="20" style="13" customWidth="1"/>
    <col min="4" max="4" width="30.33203125" style="13" customWidth="1"/>
    <col min="5" max="5" width="17" style="3" hidden="1" customWidth="1"/>
    <col min="6" max="6" width="10.5546875" style="3" hidden="1" customWidth="1"/>
    <col min="7" max="8" width="16.6640625" style="3" bestFit="1" customWidth="1"/>
    <col min="9" max="9" width="15.33203125" style="3" customWidth="1"/>
    <col min="10" max="10" width="14.109375" style="3" customWidth="1"/>
    <col min="11" max="11" width="16.5546875" style="14" customWidth="1"/>
    <col min="12" max="12" width="14.33203125" style="14" customWidth="1"/>
    <col min="13" max="13" width="15" style="14" customWidth="1"/>
    <col min="14" max="14" width="12.33203125" style="14" customWidth="1"/>
    <col min="15" max="15" width="13.33203125" style="14" customWidth="1"/>
    <col min="16" max="16" width="13.88671875" style="14" customWidth="1"/>
    <col min="17" max="17" width="13.109375" style="14" customWidth="1"/>
    <col min="18" max="18" width="11.5546875" style="14" customWidth="1"/>
    <col min="19" max="19" width="15.88671875" style="14" customWidth="1"/>
    <col min="20" max="20" width="13.6640625" style="14" customWidth="1"/>
    <col min="21" max="21" width="14.88671875" style="14" customWidth="1"/>
    <col min="22" max="22" width="15" style="14" customWidth="1"/>
    <col min="23" max="23" width="13.6640625" style="14" customWidth="1"/>
    <col min="24" max="24" width="13.44140625" style="14" customWidth="1"/>
    <col min="25" max="34" width="5.6640625" style="14" customWidth="1"/>
    <col min="35" max="35" width="15.109375" style="14" bestFit="1" customWidth="1"/>
    <col min="36" max="37" width="5.6640625" style="14" customWidth="1"/>
    <col min="38" max="38" width="27.5546875" style="14" customWidth="1"/>
    <col min="39" max="39" width="5.6640625" style="14" customWidth="1"/>
    <col min="40" max="40" width="10.88671875" style="14" bestFit="1" customWidth="1"/>
    <col min="41" max="42" width="13.88671875" style="14" bestFit="1" customWidth="1"/>
    <col min="43" max="43" width="18.6640625" style="14" customWidth="1"/>
    <col min="44" max="44" width="19.88671875" style="14" customWidth="1"/>
    <col min="45" max="45" width="17.109375" style="14" customWidth="1"/>
    <col min="46" max="46" width="23" style="14" bestFit="1" customWidth="1"/>
    <col min="47" max="47" width="9.33203125" style="14" bestFit="1" customWidth="1"/>
    <col min="48" max="48" width="11" style="14" bestFit="1" customWidth="1"/>
    <col min="49" max="49" width="27.44140625" style="14" bestFit="1" customWidth="1"/>
    <col min="50" max="50" width="22.5546875" style="14" bestFit="1" customWidth="1"/>
    <col min="51" max="52" width="10.33203125" style="14" bestFit="1" customWidth="1"/>
    <col min="53" max="55" width="9.109375" style="14"/>
    <col min="56" max="56" width="10.33203125" style="14" bestFit="1" customWidth="1"/>
    <col min="57" max="73" width="9.109375" style="14"/>
    <col min="74" max="74" width="1.109375" style="14" customWidth="1"/>
    <col min="75" max="16384" width="9.109375" style="14"/>
  </cols>
  <sheetData>
    <row r="1" spans="1:74" s="13" customFormat="1" ht="73.2" customHeight="1">
      <c r="A1" s="349" t="s">
        <v>487</v>
      </c>
      <c r="B1" s="350"/>
      <c r="C1" s="194" t="s">
        <v>0</v>
      </c>
      <c r="D1" s="194" t="s">
        <v>1</v>
      </c>
      <c r="E1" s="282" t="s">
        <v>3</v>
      </c>
      <c r="F1" s="283" t="s">
        <v>4</v>
      </c>
      <c r="G1" s="284"/>
      <c r="H1" s="284"/>
      <c r="I1" s="284"/>
      <c r="J1" s="284"/>
      <c r="K1" s="284"/>
      <c r="L1" s="196"/>
      <c r="M1" s="196"/>
      <c r="N1" s="196"/>
      <c r="O1" s="196" t="str">
        <f>(Samp!J3 &amp;
Samp!J1)</f>
        <v>Case Manager</v>
      </c>
      <c r="P1" s="196" t="str">
        <f>(Samp!K3 &amp;
Samp!K1)</f>
        <v>SP CODE</v>
      </c>
      <c r="Q1" s="196" t="str">
        <f>(Samp!L3 &amp;
Samp!L1)</f>
        <v>Case ID</v>
      </c>
      <c r="R1" s="196" t="str">
        <f>(Samp!M3 &amp;
Samp!M1)</f>
        <v/>
      </c>
      <c r="S1" s="196" t="str">
        <f>(Samp!N3 &amp;
Samp!N1)</f>
        <v/>
      </c>
      <c r="T1" s="196" t="str">
        <f>(Samp!O3 &amp;
Samp!O1)</f>
        <v/>
      </c>
      <c r="U1" s="196" t="str">
        <f>(Samp!P3 &amp;
Samp!P1)</f>
        <v/>
      </c>
      <c r="V1" s="196" t="str">
        <f>(Samp!Q3 &amp;
Samp!Q1)</f>
        <v/>
      </c>
      <c r="W1" s="196" t="str">
        <f>(Samp!R3 &amp;
Samp!R1)</f>
        <v/>
      </c>
      <c r="X1" s="196" t="str">
        <f>(Samp!S3 &amp;
Samp!S1)</f>
        <v/>
      </c>
      <c r="Y1" s="196" t="str">
        <f>(Samp!T3 &amp;
Samp!T1)</f>
        <v/>
      </c>
      <c r="Z1" s="196" t="str">
        <f>(Samp!U3 &amp;
Samp!U1)</f>
        <v/>
      </c>
      <c r="AA1" s="196" t="str">
        <f>(Samp!V3 &amp;
Samp!V1)</f>
        <v/>
      </c>
      <c r="AB1" s="196" t="str">
        <f>(Samp!W3 &amp;
Samp!W1)</f>
        <v/>
      </c>
      <c r="AC1" s="196" t="str">
        <f>(Samp!X3 &amp;
Samp!X1)</f>
        <v/>
      </c>
      <c r="AD1" s="196" t="str">
        <f>(Samp!Y3 &amp;
Samp!Y1)</f>
        <v/>
      </c>
      <c r="AE1" s="196" t="str">
        <f>(Samp!Z3 &amp;
Samp!Z1)</f>
        <v/>
      </c>
      <c r="AF1" s="196" t="str">
        <f>(Samp!AA3 &amp;
Samp!AA1)</f>
        <v/>
      </c>
      <c r="AG1" s="196" t="str">
        <f>(Samp!AB3 &amp;
Samp!AB1)</f>
        <v/>
      </c>
      <c r="AH1" s="196" t="str">
        <f>(Samp!AC3 &amp;
Samp!AC1)</f>
        <v/>
      </c>
      <c r="AI1" s="196" t="str">
        <f>(Samp!AD3 &amp;
Samp!AD1)</f>
        <v/>
      </c>
      <c r="AJ1" s="196" t="str">
        <f>(Samp!AE3 &amp;
Samp!AE1)</f>
        <v/>
      </c>
      <c r="AK1" s="196" t="str">
        <f>(Samp!AF3 &amp;
Samp!AF1)</f>
        <v/>
      </c>
      <c r="AL1" s="196" t="str">
        <f>(Samp!AG3 &amp;
Samp!AG1)</f>
        <v/>
      </c>
      <c r="AM1" s="196" t="str">
        <f>(Samp!AH3 &amp;
Samp!AH1)</f>
        <v/>
      </c>
      <c r="AN1" s="196" t="str">
        <f>(Samp!AI3 &amp;
Samp!AI1)</f>
        <v/>
      </c>
      <c r="AO1" s="196" t="str">
        <f>(Samp!AJ3 &amp;
Samp!AJ1)</f>
        <v/>
      </c>
      <c r="AP1" s="196" t="str">
        <f>(Samp!AK3 &amp;
Samp!AK1)</f>
        <v/>
      </c>
      <c r="AQ1" s="196" t="str">
        <f>(Samp!AL3 &amp;
Samp!AL1)</f>
        <v/>
      </c>
      <c r="AR1" s="196" t="str">
        <f>(Samp!AM3 &amp;
Samp!AM1)</f>
        <v/>
      </c>
      <c r="AS1" s="196" t="str">
        <f>(Samp!AN3 &amp;
Samp!AN1)</f>
        <v/>
      </c>
      <c r="AT1" s="196" t="str">
        <f>(Samp!AO3 &amp;
Samp!AO1)</f>
        <v/>
      </c>
      <c r="AU1" s="286"/>
      <c r="AV1" s="286"/>
      <c r="AW1" s="286"/>
      <c r="AX1" s="286"/>
    </row>
    <row r="2" spans="1:74" ht="22.2" customHeight="1">
      <c r="A2" s="4"/>
      <c r="B2" s="73" t="s">
        <v>441</v>
      </c>
      <c r="C2" s="5"/>
      <c r="D2" s="1" t="s">
        <v>434</v>
      </c>
      <c r="E2" s="8"/>
      <c r="F2" s="45"/>
      <c r="G2" s="348">
        <v>1</v>
      </c>
      <c r="H2" s="348">
        <f>G2+1</f>
        <v>2</v>
      </c>
      <c r="I2" s="348">
        <f t="shared" ref="I2:U2" si="0">H2+1</f>
        <v>3</v>
      </c>
      <c r="J2" s="348">
        <f t="shared" si="0"/>
        <v>4</v>
      </c>
      <c r="K2" s="348">
        <f t="shared" si="0"/>
        <v>5</v>
      </c>
      <c r="L2" s="348">
        <f t="shared" si="0"/>
        <v>6</v>
      </c>
      <c r="M2" s="348">
        <f t="shared" si="0"/>
        <v>7</v>
      </c>
      <c r="N2" s="348">
        <f t="shared" si="0"/>
        <v>8</v>
      </c>
      <c r="O2" s="348">
        <f t="shared" si="0"/>
        <v>9</v>
      </c>
      <c r="P2" s="348">
        <f t="shared" si="0"/>
        <v>10</v>
      </c>
      <c r="Q2" s="348">
        <f t="shared" si="0"/>
        <v>11</v>
      </c>
      <c r="R2" s="348">
        <f t="shared" si="0"/>
        <v>12</v>
      </c>
      <c r="S2" s="348">
        <f t="shared" si="0"/>
        <v>13</v>
      </c>
      <c r="T2" s="348">
        <f t="shared" si="0"/>
        <v>14</v>
      </c>
      <c r="U2" s="348">
        <f t="shared" si="0"/>
        <v>15</v>
      </c>
      <c r="V2" s="348">
        <f t="shared" ref="V2:AT2" si="1">U2+1</f>
        <v>16</v>
      </c>
      <c r="W2" s="348">
        <f t="shared" si="1"/>
        <v>17</v>
      </c>
      <c r="X2" s="348">
        <f t="shared" si="1"/>
        <v>18</v>
      </c>
      <c r="Y2" s="348">
        <f t="shared" si="1"/>
        <v>19</v>
      </c>
      <c r="Z2" s="348">
        <f t="shared" si="1"/>
        <v>20</v>
      </c>
      <c r="AA2" s="348">
        <f t="shared" si="1"/>
        <v>21</v>
      </c>
      <c r="AB2" s="348">
        <f t="shared" si="1"/>
        <v>22</v>
      </c>
      <c r="AC2" s="348">
        <f t="shared" si="1"/>
        <v>23</v>
      </c>
      <c r="AD2" s="348">
        <f t="shared" si="1"/>
        <v>24</v>
      </c>
      <c r="AE2" s="348">
        <f t="shared" si="1"/>
        <v>25</v>
      </c>
      <c r="AF2" s="348">
        <f t="shared" si="1"/>
        <v>26</v>
      </c>
      <c r="AG2" s="348">
        <f t="shared" si="1"/>
        <v>27</v>
      </c>
      <c r="AH2" s="348">
        <f t="shared" si="1"/>
        <v>28</v>
      </c>
      <c r="AI2" s="348">
        <f t="shared" si="1"/>
        <v>29</v>
      </c>
      <c r="AJ2" s="348">
        <f t="shared" si="1"/>
        <v>30</v>
      </c>
      <c r="AK2" s="348">
        <f t="shared" si="1"/>
        <v>31</v>
      </c>
      <c r="AL2" s="348">
        <f t="shared" si="1"/>
        <v>32</v>
      </c>
      <c r="AM2" s="348">
        <f t="shared" si="1"/>
        <v>33</v>
      </c>
      <c r="AN2" s="348">
        <f t="shared" si="1"/>
        <v>34</v>
      </c>
      <c r="AO2" s="348">
        <f t="shared" si="1"/>
        <v>35</v>
      </c>
      <c r="AP2" s="348">
        <f t="shared" si="1"/>
        <v>36</v>
      </c>
      <c r="AQ2" s="348">
        <f t="shared" si="1"/>
        <v>37</v>
      </c>
      <c r="AR2" s="348">
        <f t="shared" si="1"/>
        <v>38</v>
      </c>
      <c r="AS2" s="348">
        <f t="shared" si="1"/>
        <v>39</v>
      </c>
      <c r="AT2" s="348">
        <f t="shared" si="1"/>
        <v>40</v>
      </c>
      <c r="AU2" s="287"/>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row>
    <row r="3" spans="1:74" ht="22.2" customHeight="1">
      <c r="A3" s="10"/>
      <c r="B3" s="73" t="s">
        <v>74</v>
      </c>
      <c r="C3" s="35"/>
      <c r="D3" s="1" t="s">
        <v>434</v>
      </c>
      <c r="E3" s="8"/>
      <c r="F3" s="8"/>
      <c r="G3" s="285">
        <f ca="1">OFFSET(Samp!$C$1,STAT!G$2,0)</f>
        <v>0</v>
      </c>
      <c r="H3" s="285">
        <f ca="1">OFFSET(Samp!$C$1,STAT!H$2,0)</f>
        <v>0</v>
      </c>
      <c r="I3" s="285">
        <f ca="1">OFFSET(Samp!$C$1,STAT!I$2,0)</f>
        <v>0</v>
      </c>
      <c r="J3" s="285">
        <f ca="1">OFFSET(Samp!$C$1,STAT!J$2,0)</f>
        <v>0</v>
      </c>
      <c r="K3" s="285">
        <f ca="1">OFFSET(Samp!$C$1,STAT!K$2,0)</f>
        <v>0</v>
      </c>
      <c r="L3" s="285">
        <f ca="1">OFFSET(Samp!$C$1,STAT!L$2,0)</f>
        <v>0</v>
      </c>
      <c r="M3" s="285">
        <f ca="1">OFFSET(Samp!$C$1,STAT!M$2,0)</f>
        <v>0</v>
      </c>
      <c r="N3" s="285">
        <f ca="1">OFFSET(Samp!$C$1,STAT!N$2,0)</f>
        <v>0</v>
      </c>
      <c r="O3" s="285">
        <f ca="1">OFFSET(Samp!$C$1,STAT!O$2,0)</f>
        <v>0</v>
      </c>
      <c r="P3" s="285">
        <f ca="1">OFFSET(Samp!$C$1,STAT!P$2,0)</f>
        <v>0</v>
      </c>
      <c r="Q3" s="285">
        <f ca="1">OFFSET(Samp!$C$1,STAT!Q$2,0)</f>
        <v>0</v>
      </c>
      <c r="R3" s="285">
        <f ca="1">OFFSET(Samp!$C$1,STAT!R$2,0)</f>
        <v>0</v>
      </c>
      <c r="S3" s="285">
        <f ca="1">OFFSET(Samp!$C$1,STAT!S$2,0)</f>
        <v>0</v>
      </c>
      <c r="T3" s="285">
        <f ca="1">OFFSET(Samp!$C$1,STAT!T$2,0)</f>
        <v>0</v>
      </c>
      <c r="U3" s="285">
        <f ca="1">OFFSET(Samp!$C$1,STAT!U$2,0)</f>
        <v>0</v>
      </c>
      <c r="V3" s="285">
        <f ca="1">OFFSET(Samp!$C$1,STAT!V$2,0)</f>
        <v>0</v>
      </c>
      <c r="W3" s="285">
        <f ca="1">OFFSET(Samp!$C$1,STAT!W$2,0)</f>
        <v>0</v>
      </c>
      <c r="X3" s="285">
        <f ca="1">OFFSET(Samp!$C$1,STAT!X$2,0)</f>
        <v>0</v>
      </c>
      <c r="Y3" s="285">
        <f ca="1">OFFSET(Samp!$C$1,STAT!Y$2,0)</f>
        <v>0</v>
      </c>
      <c r="Z3" s="285">
        <f ca="1">OFFSET(Samp!$C$1,STAT!Z$2,0)</f>
        <v>0</v>
      </c>
      <c r="AA3" s="285">
        <f ca="1">OFFSET(Samp!$C$1,STAT!AA$2,0)</f>
        <v>0</v>
      </c>
      <c r="AB3" s="285">
        <f ca="1">OFFSET(Samp!$C$1,STAT!AB$2,0)</f>
        <v>0</v>
      </c>
      <c r="AC3" s="285">
        <f ca="1">OFFSET(Samp!$C$1,STAT!AC$2,0)</f>
        <v>0</v>
      </c>
      <c r="AD3" s="285">
        <f ca="1">OFFSET(Samp!$C$1,STAT!AD$2,0)</f>
        <v>0</v>
      </c>
      <c r="AE3" s="285">
        <f ca="1">OFFSET(Samp!$C$1,STAT!AE$2,0)</f>
        <v>0</v>
      </c>
      <c r="AF3" s="285">
        <f ca="1">OFFSET(Samp!$C$1,STAT!AF$2,0)</f>
        <v>0</v>
      </c>
      <c r="AG3" s="285">
        <f ca="1">OFFSET(Samp!$C$1,STAT!AG$2,0)</f>
        <v>0</v>
      </c>
      <c r="AH3" s="285">
        <f ca="1">OFFSET(Samp!$C$1,STAT!AH$2,0)</f>
        <v>0</v>
      </c>
      <c r="AI3" s="285">
        <f ca="1">OFFSET(Samp!$C$1,STAT!AI$2,0)</f>
        <v>0</v>
      </c>
      <c r="AJ3" s="285">
        <f ca="1">OFFSET(Samp!$C$1,STAT!AJ$2,0)</f>
        <v>0</v>
      </c>
      <c r="AK3" s="285">
        <f ca="1">OFFSET(Samp!$C$1,STAT!AK$2,0)</f>
        <v>0</v>
      </c>
      <c r="AL3" s="285">
        <f ca="1">OFFSET(Samp!$C$1,STAT!AL$2,0)</f>
        <v>0</v>
      </c>
      <c r="AM3" s="285">
        <f ca="1">OFFSET(Samp!$C$1,STAT!AM$2,0)</f>
        <v>0</v>
      </c>
      <c r="AN3" s="285">
        <f ca="1">OFFSET(Samp!$C$1,STAT!AN$2,0)</f>
        <v>0</v>
      </c>
      <c r="AO3" s="285">
        <f ca="1">OFFSET(Samp!$C$1,STAT!AO$2,0)</f>
        <v>0</v>
      </c>
      <c r="AP3" s="285">
        <f ca="1">OFFSET(Samp!$C$1,STAT!AP$2,0)</f>
        <v>0</v>
      </c>
      <c r="AQ3" s="285">
        <f ca="1">OFFSET(Samp!$C$1,STAT!AQ$2,0)</f>
        <v>0</v>
      </c>
      <c r="AR3" s="285">
        <f ca="1">OFFSET(Samp!$C$1,STAT!AR$2,0)</f>
        <v>0</v>
      </c>
      <c r="AS3" s="285">
        <f ca="1">OFFSET(Samp!$C$1,STAT!AS$2,0)</f>
        <v>0</v>
      </c>
      <c r="AT3" s="285">
        <f ca="1">OFFSET(Samp!$C$1,STAT!AT$2,0)</f>
        <v>0</v>
      </c>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1" customHeight="1">
      <c r="A4" s="10"/>
      <c r="B4" s="73" t="s">
        <v>75</v>
      </c>
      <c r="C4" s="35"/>
      <c r="D4" s="1" t="s">
        <v>434</v>
      </c>
      <c r="E4" s="8"/>
      <c r="F4" s="8"/>
      <c r="G4" s="285">
        <f ca="1">OFFSET(Samp!$D$1,STAT!G$2,0)</f>
        <v>0</v>
      </c>
      <c r="H4" s="285">
        <f ca="1">OFFSET(Samp!$D$1,STAT!H$2,0)</f>
        <v>0</v>
      </c>
      <c r="I4" s="285">
        <f ca="1">OFFSET(Samp!$D$1,STAT!I$2,0)</f>
        <v>0</v>
      </c>
      <c r="J4" s="285">
        <f ca="1">OFFSET(Samp!$D$1,STAT!J$2,0)</f>
        <v>0</v>
      </c>
      <c r="K4" s="285">
        <f ca="1">OFFSET(Samp!$D$1,STAT!K$2,0)</f>
        <v>0</v>
      </c>
      <c r="L4" s="285">
        <f ca="1">OFFSET(Samp!$D$1,STAT!L$2,0)</f>
        <v>0</v>
      </c>
      <c r="M4" s="285">
        <f ca="1">OFFSET(Samp!$D$1,STAT!M$2,0)</f>
        <v>0</v>
      </c>
      <c r="N4" s="285">
        <f ca="1">OFFSET(Samp!$D$1,STAT!N$2,0)</f>
        <v>0</v>
      </c>
      <c r="O4" s="285">
        <f ca="1">OFFSET(Samp!$D$1,STAT!O$2,0)</f>
        <v>0</v>
      </c>
      <c r="P4" s="285">
        <f ca="1">OFFSET(Samp!$D$1,STAT!P$2,0)</f>
        <v>0</v>
      </c>
      <c r="Q4" s="285">
        <f ca="1">OFFSET(Samp!$D$1,STAT!Q$2,0)</f>
        <v>0</v>
      </c>
      <c r="R4" s="285">
        <f ca="1">OFFSET(Samp!$D$1,STAT!R$2,0)</f>
        <v>0</v>
      </c>
      <c r="S4" s="285">
        <f ca="1">OFFSET(Samp!$D$1,STAT!S$2,0)</f>
        <v>0</v>
      </c>
      <c r="T4" s="285">
        <f ca="1">OFFSET(Samp!$D$1,STAT!T$2,0)</f>
        <v>0</v>
      </c>
      <c r="U4" s="285">
        <f ca="1">OFFSET(Samp!$D$1,STAT!U$2,0)</f>
        <v>0</v>
      </c>
      <c r="V4" s="285">
        <f ca="1">OFFSET(Samp!$D$1,STAT!V$2,0)</f>
        <v>0</v>
      </c>
      <c r="W4" s="285">
        <f ca="1">OFFSET(Samp!$D$1,STAT!W$2,0)</f>
        <v>0</v>
      </c>
      <c r="X4" s="285">
        <f ca="1">OFFSET(Samp!$D$1,STAT!X$2,0)</f>
        <v>0</v>
      </c>
      <c r="Y4" s="285">
        <f ca="1">OFFSET(Samp!$D$1,STAT!Y$2,0)</f>
        <v>0</v>
      </c>
      <c r="Z4" s="285">
        <f ca="1">OFFSET(Samp!$D$1,STAT!Z$2,0)</f>
        <v>0</v>
      </c>
      <c r="AA4" s="285">
        <f ca="1">OFFSET(Samp!$D$1,STAT!AA$2,0)</f>
        <v>0</v>
      </c>
      <c r="AB4" s="285">
        <f ca="1">OFFSET(Samp!$D$1,STAT!AB$2,0)</f>
        <v>0</v>
      </c>
      <c r="AC4" s="285">
        <f ca="1">OFFSET(Samp!$D$1,STAT!AC$2,0)</f>
        <v>0</v>
      </c>
      <c r="AD4" s="285">
        <f ca="1">OFFSET(Samp!$D$1,STAT!AD$2,0)</f>
        <v>0</v>
      </c>
      <c r="AE4" s="285">
        <f ca="1">OFFSET(Samp!$D$1,STAT!AE$2,0)</f>
        <v>0</v>
      </c>
      <c r="AF4" s="285">
        <f ca="1">OFFSET(Samp!$D$1,STAT!AF$2,0)</f>
        <v>0</v>
      </c>
      <c r="AG4" s="285">
        <f ca="1">OFFSET(Samp!$D$1,STAT!AG$2,0)</f>
        <v>0</v>
      </c>
      <c r="AH4" s="285">
        <f ca="1">OFFSET(Samp!$D$1,STAT!AH$2,0)</f>
        <v>0</v>
      </c>
      <c r="AI4" s="285">
        <f ca="1">OFFSET(Samp!$D$1,STAT!AI$2,0)</f>
        <v>0</v>
      </c>
      <c r="AJ4" s="285">
        <f ca="1">OFFSET(Samp!$D$1,STAT!AJ$2,0)</f>
        <v>0</v>
      </c>
      <c r="AK4" s="285">
        <f ca="1">OFFSET(Samp!$D$1,STAT!AK$2,0)</f>
        <v>0</v>
      </c>
      <c r="AL4" s="285">
        <f ca="1">OFFSET(Samp!$D$1,STAT!AL$2,0)</f>
        <v>0</v>
      </c>
      <c r="AM4" s="285">
        <f ca="1">OFFSET(Samp!$D$1,STAT!AM$2,0)</f>
        <v>0</v>
      </c>
      <c r="AN4" s="285">
        <f ca="1">OFFSET(Samp!$D$1,STAT!AN$2,0)</f>
        <v>0</v>
      </c>
      <c r="AO4" s="285">
        <f ca="1">OFFSET(Samp!$D$1,STAT!AO$2,0)</f>
        <v>0</v>
      </c>
      <c r="AP4" s="285">
        <f ca="1">OFFSET(Samp!$D$1,STAT!AP$2,0)</f>
        <v>0</v>
      </c>
      <c r="AQ4" s="285">
        <f ca="1">OFFSET(Samp!$D$1,STAT!AQ$2,0)</f>
        <v>0</v>
      </c>
      <c r="AR4" s="285">
        <f ca="1">OFFSET(Samp!$D$1,STAT!AR$2,0)</f>
        <v>0</v>
      </c>
      <c r="AS4" s="285">
        <f ca="1">OFFSET(Samp!$D$1,STAT!AS$2,0)</f>
        <v>0</v>
      </c>
      <c r="AT4" s="285">
        <f ca="1">OFFSET(Samp!$D$1,STAT!AT$2,0)</f>
        <v>0</v>
      </c>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s="78" customFormat="1" ht="28.5" customHeight="1">
      <c r="A5" s="10"/>
      <c r="B5" s="74" t="s">
        <v>76</v>
      </c>
      <c r="C5" s="36"/>
      <c r="D5" s="49" t="s">
        <v>27</v>
      </c>
      <c r="E5" s="8"/>
      <c r="F5" s="8"/>
      <c r="G5" s="285">
        <f ca="1">OFFSET(Samp!$B$1,STAT!G$2,0)</f>
        <v>0</v>
      </c>
      <c r="H5" s="285">
        <f ca="1">OFFSET(Samp!$B$1,STAT!H$2,0)</f>
        <v>0</v>
      </c>
      <c r="I5" s="285">
        <f ca="1">OFFSET(Samp!$B$1,STAT!I$2,0)</f>
        <v>0</v>
      </c>
      <c r="J5" s="285">
        <f ca="1">OFFSET(Samp!$B$1,STAT!J$2,0)</f>
        <v>0</v>
      </c>
      <c r="K5" s="285">
        <f ca="1">OFFSET(Samp!$B$1,STAT!K$2,0)</f>
        <v>0</v>
      </c>
      <c r="L5" s="285">
        <f ca="1">OFFSET(Samp!$B$1,STAT!L$2,0)</f>
        <v>0</v>
      </c>
      <c r="M5" s="285">
        <f ca="1">OFFSET(Samp!$B$1,STAT!M$2,0)</f>
        <v>0</v>
      </c>
      <c r="N5" s="285">
        <f ca="1">OFFSET(Samp!$B$1,STAT!N$2,0)</f>
        <v>0</v>
      </c>
      <c r="O5" s="285">
        <f ca="1">OFFSET(Samp!$B$1,STAT!O$2,0)</f>
        <v>0</v>
      </c>
      <c r="P5" s="285">
        <f ca="1">OFFSET(Samp!$B$1,STAT!P$2,0)</f>
        <v>0</v>
      </c>
      <c r="Q5" s="285">
        <f ca="1">OFFSET(Samp!$B$1,STAT!Q$2,0)</f>
        <v>0</v>
      </c>
      <c r="R5" s="285">
        <f ca="1">OFFSET(Samp!$B$1,STAT!R$2,0)</f>
        <v>0</v>
      </c>
      <c r="S5" s="285">
        <f ca="1">OFFSET(Samp!$B$1,STAT!S$2,0)</f>
        <v>0</v>
      </c>
      <c r="T5" s="285">
        <f ca="1">OFFSET(Samp!$B$1,STAT!T$2,0)</f>
        <v>0</v>
      </c>
      <c r="U5" s="285">
        <f ca="1">OFFSET(Samp!$B$1,STAT!U$2,0)</f>
        <v>0</v>
      </c>
      <c r="V5" s="285">
        <f ca="1">OFFSET(Samp!$B$1,STAT!V$2,0)</f>
        <v>0</v>
      </c>
      <c r="W5" s="285">
        <f ca="1">OFFSET(Samp!$B$1,STAT!W$2,0)</f>
        <v>0</v>
      </c>
      <c r="X5" s="285">
        <f ca="1">OFFSET(Samp!$B$1,STAT!X$2,0)</f>
        <v>0</v>
      </c>
      <c r="Y5" s="285">
        <f ca="1">OFFSET(Samp!$B$1,STAT!Y$2,0)</f>
        <v>0</v>
      </c>
      <c r="Z5" s="285">
        <f ca="1">OFFSET(Samp!$B$1,STAT!Z$2,0)</f>
        <v>0</v>
      </c>
      <c r="AA5" s="285">
        <f ca="1">OFFSET(Samp!$B$1,STAT!AA$2,0)</f>
        <v>0</v>
      </c>
      <c r="AB5" s="285">
        <f ca="1">OFFSET(Samp!$B$1,STAT!AB$2,0)</f>
        <v>0</v>
      </c>
      <c r="AC5" s="285">
        <f ca="1">OFFSET(Samp!$B$1,STAT!AC$2,0)</f>
        <v>0</v>
      </c>
      <c r="AD5" s="285">
        <f ca="1">OFFSET(Samp!$B$1,STAT!AD$2,0)</f>
        <v>0</v>
      </c>
      <c r="AE5" s="285">
        <f ca="1">OFFSET(Samp!$B$1,STAT!AE$2,0)</f>
        <v>0</v>
      </c>
      <c r="AF5" s="285">
        <f ca="1">OFFSET(Samp!$B$1,STAT!AF$2,0)</f>
        <v>0</v>
      </c>
      <c r="AG5" s="285">
        <f ca="1">OFFSET(Samp!$B$1,STAT!AG$2,0)</f>
        <v>0</v>
      </c>
      <c r="AH5" s="285">
        <f ca="1">OFFSET(Samp!$B$1,STAT!AH$2,0)</f>
        <v>0</v>
      </c>
      <c r="AI5" s="285">
        <f ca="1">OFFSET(Samp!$B$1,STAT!AI$2,0)</f>
        <v>0</v>
      </c>
      <c r="AJ5" s="285">
        <f ca="1">OFFSET(Samp!$B$1,STAT!AJ$2,0)</f>
        <v>0</v>
      </c>
      <c r="AK5" s="285">
        <f ca="1">OFFSET(Samp!$B$1,STAT!AK$2,0)</f>
        <v>0</v>
      </c>
      <c r="AL5" s="285">
        <f ca="1">OFFSET(Samp!$B$1,STAT!AL$2,0)</f>
        <v>0</v>
      </c>
      <c r="AM5" s="285">
        <f ca="1">OFFSET(Samp!$B$1,STAT!AM$2,0)</f>
        <v>0</v>
      </c>
      <c r="AN5" s="285">
        <f ca="1">OFFSET(Samp!$B$1,STAT!AN$2,0)</f>
        <v>0</v>
      </c>
      <c r="AO5" s="285">
        <f ca="1">OFFSET(Samp!$B$1,STAT!AO$2,0)</f>
        <v>0</v>
      </c>
      <c r="AP5" s="285">
        <f ca="1">OFFSET(Samp!$B$1,STAT!AP$2,0)</f>
        <v>0</v>
      </c>
      <c r="AQ5" s="285">
        <f ca="1">OFFSET(Samp!$B$1,STAT!AQ$2,0)</f>
        <v>0</v>
      </c>
      <c r="AR5" s="285">
        <f ca="1">OFFSET(Samp!$B$1,STAT!AR$2,0)</f>
        <v>0</v>
      </c>
      <c r="AS5" s="285">
        <f ca="1">OFFSET(Samp!$B$1,STAT!AS$2,0)</f>
        <v>0</v>
      </c>
      <c r="AT5" s="285">
        <f ca="1">OFFSET(Samp!$B$1,STAT!AT$2,0)</f>
        <v>0</v>
      </c>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9.25" customHeight="1">
      <c r="A6" s="10"/>
      <c r="B6" s="75" t="s">
        <v>77</v>
      </c>
      <c r="C6" s="35"/>
      <c r="D6" s="49" t="s">
        <v>27</v>
      </c>
      <c r="E6" s="8"/>
      <c r="F6" s="8"/>
      <c r="G6" s="285">
        <f ca="1">OFFSET(Samp!$J$1,STAT!G$2,0)</f>
        <v>0</v>
      </c>
      <c r="H6" s="285">
        <f ca="1">OFFSET(Samp!$J$1,STAT!H$2,0)</f>
        <v>0</v>
      </c>
      <c r="I6" s="285">
        <f ca="1">OFFSET(Samp!$J$1,STAT!I$2,0)</f>
        <v>0</v>
      </c>
      <c r="J6" s="285">
        <f ca="1">OFFSET(Samp!$J$1,STAT!J$2,0)</f>
        <v>0</v>
      </c>
      <c r="K6" s="285">
        <f ca="1">OFFSET(Samp!$J$1,STAT!K$2,0)</f>
        <v>0</v>
      </c>
      <c r="L6" s="285">
        <f ca="1">OFFSET(Samp!$J$1,STAT!L$2,0)</f>
        <v>0</v>
      </c>
      <c r="M6" s="285">
        <f ca="1">OFFSET(Samp!$J$1,STAT!M$2,0)</f>
        <v>0</v>
      </c>
      <c r="N6" s="285">
        <f ca="1">OFFSET(Samp!$J$1,STAT!N$2,0)</f>
        <v>0</v>
      </c>
      <c r="O6" s="285">
        <f ca="1">OFFSET(Samp!$J$1,STAT!O$2,0)</f>
        <v>0</v>
      </c>
      <c r="P6" s="285">
        <f ca="1">OFFSET(Samp!$J$1,STAT!P$2,0)</f>
        <v>0</v>
      </c>
      <c r="Q6" s="285">
        <f ca="1">OFFSET(Samp!$J$1,STAT!Q$2,0)</f>
        <v>0</v>
      </c>
      <c r="R6" s="285">
        <f ca="1">OFFSET(Samp!$J$1,STAT!R$2,0)</f>
        <v>0</v>
      </c>
      <c r="S6" s="285">
        <f ca="1">OFFSET(Samp!$J$1,STAT!S$2,0)</f>
        <v>0</v>
      </c>
      <c r="T6" s="285">
        <f ca="1">OFFSET(Samp!$J$1,STAT!T$2,0)</f>
        <v>0</v>
      </c>
      <c r="U6" s="285">
        <f ca="1">OFFSET(Samp!$J$1,STAT!U$2,0)</f>
        <v>0</v>
      </c>
      <c r="V6" s="285">
        <f ca="1">OFFSET(Samp!$J$1,STAT!V$2,0)</f>
        <v>0</v>
      </c>
      <c r="W6" s="285">
        <f ca="1">OFFSET(Samp!$J$1,STAT!W$2,0)</f>
        <v>0</v>
      </c>
      <c r="X6" s="285">
        <f ca="1">OFFSET(Samp!$J$1,STAT!X$2,0)</f>
        <v>0</v>
      </c>
      <c r="Y6" s="285">
        <f ca="1">OFFSET(Samp!$J$1,STAT!Y$2,0)</f>
        <v>0</v>
      </c>
      <c r="Z6" s="285">
        <f ca="1">OFFSET(Samp!$J$1,STAT!Z$2,0)</f>
        <v>0</v>
      </c>
      <c r="AA6" s="285">
        <f ca="1">OFFSET(Samp!$J$1,STAT!AA$2,0)</f>
        <v>0</v>
      </c>
      <c r="AB6" s="285">
        <f ca="1">OFFSET(Samp!$J$1,STAT!AB$2,0)</f>
        <v>0</v>
      </c>
      <c r="AC6" s="285">
        <f ca="1">OFFSET(Samp!$J$1,STAT!AC$2,0)</f>
        <v>0</v>
      </c>
      <c r="AD6" s="285">
        <f ca="1">OFFSET(Samp!$J$1,STAT!AD$2,0)</f>
        <v>0</v>
      </c>
      <c r="AE6" s="285">
        <f ca="1">OFFSET(Samp!$J$1,STAT!AE$2,0)</f>
        <v>0</v>
      </c>
      <c r="AF6" s="285">
        <f ca="1">OFFSET(Samp!$J$1,STAT!AF$2,0)</f>
        <v>0</v>
      </c>
      <c r="AG6" s="285">
        <f ca="1">OFFSET(Samp!$J$1,STAT!AG$2,0)</f>
        <v>0</v>
      </c>
      <c r="AH6" s="285">
        <f ca="1">OFFSET(Samp!$J$1,STAT!AH$2,0)</f>
        <v>0</v>
      </c>
      <c r="AI6" s="285">
        <f ca="1">OFFSET(Samp!$J$1,STAT!AI$2,0)</f>
        <v>0</v>
      </c>
      <c r="AJ6" s="285">
        <f ca="1">OFFSET(Samp!$J$1,STAT!AJ$2,0)</f>
        <v>0</v>
      </c>
      <c r="AK6" s="285">
        <f ca="1">OFFSET(Samp!$J$1,STAT!AK$2,0)</f>
        <v>0</v>
      </c>
      <c r="AL6" s="285">
        <f ca="1">OFFSET(Samp!$J$1,STAT!AL$2,0)</f>
        <v>0</v>
      </c>
      <c r="AM6" s="285">
        <f ca="1">OFFSET(Samp!$J$1,STAT!AM$2,0)</f>
        <v>0</v>
      </c>
      <c r="AN6" s="285">
        <f ca="1">OFFSET(Samp!$J$1,STAT!AN$2,0)</f>
        <v>0</v>
      </c>
      <c r="AO6" s="285">
        <f ca="1">OFFSET(Samp!$J$1,STAT!AO$2,0)</f>
        <v>0</v>
      </c>
      <c r="AP6" s="285">
        <f ca="1">OFFSET(Samp!$J$1,STAT!AP$2,0)</f>
        <v>0</v>
      </c>
      <c r="AQ6" s="285">
        <f ca="1">OFFSET(Samp!$J$1,STAT!AQ$2,0)</f>
        <v>0</v>
      </c>
      <c r="AR6" s="285">
        <f ca="1">OFFSET(Samp!$J$1,STAT!AR$2,0)</f>
        <v>0</v>
      </c>
      <c r="AS6" s="285">
        <f ca="1">OFFSET(Samp!$J$1,STAT!AS$2,0)</f>
        <v>0</v>
      </c>
      <c r="AT6" s="285">
        <f ca="1">OFFSET(Samp!$J$1,STAT!AT$2,0)</f>
        <v>0</v>
      </c>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row>
    <row r="7" spans="1:74" ht="21" customHeight="1">
      <c r="A7" s="10"/>
      <c r="B7" s="75" t="s">
        <v>102</v>
      </c>
      <c r="C7" s="40"/>
      <c r="D7" s="40"/>
      <c r="E7" s="8"/>
      <c r="F7" s="8"/>
      <c r="G7" s="285"/>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row>
    <row r="8" spans="1:74" ht="19.8" customHeight="1">
      <c r="A8" s="10"/>
      <c r="B8" s="75" t="s">
        <v>488</v>
      </c>
      <c r="C8" s="40"/>
      <c r="D8" s="40"/>
      <c r="E8" s="8"/>
      <c r="F8" s="8"/>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289"/>
    </row>
    <row r="9" spans="1:74" s="79" customFormat="1" ht="22.95" customHeight="1">
      <c r="A9" s="10"/>
      <c r="B9" s="75" t="s">
        <v>442</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row>
    <row r="10" spans="1:74" ht="19.95" customHeight="1">
      <c r="A10" s="39"/>
      <c r="B10" s="76" t="s">
        <v>443</v>
      </c>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row>
    <row r="11" spans="1:74" ht="19.5" customHeight="1">
      <c r="A11" s="200"/>
      <c r="B11" s="201" t="s">
        <v>24</v>
      </c>
      <c r="C11" s="202"/>
      <c r="D11" s="202"/>
      <c r="E11" s="202"/>
      <c r="F11" s="203"/>
      <c r="G11" s="204" t="str">
        <f>IF(Samp!B9&lt;&gt;"",Samp!B9,"")</f>
        <v/>
      </c>
      <c r="H11" s="204" t="str">
        <f>IF(Samp!C9&lt;&gt;"",Samp!C9,"")</f>
        <v/>
      </c>
      <c r="I11" s="204" t="str">
        <f>IF(Samp!D9&lt;&gt;"",Samp!D9,"")</f>
        <v/>
      </c>
      <c r="J11" s="204" t="str">
        <f>IF(Samp!E9&lt;&gt;"",Samp!E9,"")</f>
        <v/>
      </c>
      <c r="K11" s="204" t="str">
        <f>IF(Samp!F9&lt;&gt;"",Samp!F9,"")</f>
        <v/>
      </c>
      <c r="L11" s="204" t="str">
        <f>IF(Samp!G9&lt;&gt;"",Samp!G9,"")</f>
        <v/>
      </c>
      <c r="M11" s="204" t="str">
        <f>IF(Samp!H9&lt;&gt;"",Samp!H9,"")</f>
        <v/>
      </c>
      <c r="N11" s="204" t="str">
        <f>IF(Samp!I9&lt;&gt;"",Samp!I9,"")</f>
        <v>///</v>
      </c>
      <c r="O11" s="204" t="str">
        <f>IF(Samp!J9&lt;&gt;"",Samp!J9,"")</f>
        <v/>
      </c>
      <c r="P11" s="204" t="str">
        <f>IF(Samp!K9&lt;&gt;"",Samp!K9,"")</f>
        <v/>
      </c>
      <c r="Q11" s="204" t="str">
        <f>IF(Samp!L9&lt;&gt;"",Samp!L9,"")</f>
        <v/>
      </c>
      <c r="R11" s="204" t="str">
        <f>IF(Samp!M9&lt;&gt;"",Samp!M9,"")</f>
        <v/>
      </c>
      <c r="S11" s="204" t="str">
        <f>IF(Samp!N9&lt;&gt;"",Samp!N9,"")</f>
        <v/>
      </c>
      <c r="T11" s="204" t="str">
        <f>IF(Samp!O9&lt;&gt;"",Samp!O9,"")</f>
        <v/>
      </c>
      <c r="U11" s="204" t="str">
        <f>IF(Samp!P9&lt;&gt;"",Samp!P9,"")</f>
        <v/>
      </c>
      <c r="V11" s="204" t="str">
        <f>IF(Samp!Q9&lt;&gt;"",Samp!Q9,"")</f>
        <v/>
      </c>
      <c r="W11" s="204" t="str">
        <f>IF(Samp!R9&lt;&gt;"",Samp!R9,"")</f>
        <v/>
      </c>
      <c r="X11" s="204" t="str">
        <f>IF(Samp!S9&lt;&gt;"",Samp!S9,"")</f>
        <v/>
      </c>
      <c r="Y11" s="204" t="str">
        <f>IF(Samp!T9&lt;&gt;"",Samp!T9,"")</f>
        <v/>
      </c>
      <c r="Z11" s="204" t="str">
        <f>IF(Samp!U9&lt;&gt;"",Samp!U9,"")</f>
        <v/>
      </c>
      <c r="AA11" s="204" t="str">
        <f>IF(Samp!V9&lt;&gt;"",Samp!V9,"")</f>
        <v/>
      </c>
      <c r="AB11" s="204" t="str">
        <f>IF(Samp!W9&lt;&gt;"",Samp!W9,"")</f>
        <v/>
      </c>
      <c r="AC11" s="204" t="str">
        <f>IF(Samp!X9&lt;&gt;"",Samp!X9,"")</f>
        <v/>
      </c>
      <c r="AD11" s="204" t="str">
        <f>IF(Samp!Y9&lt;&gt;"",Samp!Y9,"")</f>
        <v/>
      </c>
      <c r="AE11" s="204" t="str">
        <f>IF(Samp!Z9&lt;&gt;"",Samp!Z9,"")</f>
        <v/>
      </c>
      <c r="AF11" s="204" t="str">
        <f>IF(Samp!AA9&lt;&gt;"",Samp!AA9,"")</f>
        <v/>
      </c>
      <c r="AG11" s="204" t="str">
        <f>IF(Samp!AB9&lt;&gt;"",Samp!AB9,"")</f>
        <v/>
      </c>
      <c r="AH11" s="204" t="str">
        <f>IF(Samp!AC9&lt;&gt;"",Samp!AC9,"")</f>
        <v/>
      </c>
      <c r="AI11" s="204" t="str">
        <f>IF(Samp!AD9&lt;&gt;"",Samp!AD9,"")</f>
        <v/>
      </c>
      <c r="AJ11" s="204" t="str">
        <f>IF(Samp!AE9&lt;&gt;"",Samp!AE9,"")</f>
        <v/>
      </c>
      <c r="AK11" s="204" t="str">
        <f>IF(Samp!AF9&lt;&gt;"",Samp!AF9,"")</f>
        <v/>
      </c>
      <c r="AL11" s="204" t="str">
        <f>IF(Samp!AG9&lt;&gt;"",Samp!AG9,"")</f>
        <v/>
      </c>
      <c r="AM11" s="204" t="str">
        <f>IF(Samp!AH9&lt;&gt;"",Samp!AH9,"")</f>
        <v/>
      </c>
      <c r="AN11" s="204" t="str">
        <f>IF(Samp!AI9&lt;&gt;"",Samp!AI9,"")</f>
        <v/>
      </c>
      <c r="AO11" s="204" t="str">
        <f>IF(Samp!AJ9&lt;&gt;"",Samp!AJ9,"")</f>
        <v/>
      </c>
      <c r="AP11" s="204" t="str">
        <f>IF(Samp!AK9&lt;&gt;"",Samp!AK9,"")</f>
        <v/>
      </c>
      <c r="AQ11" s="204" t="str">
        <f>IF(Samp!AL9&lt;&gt;"",Samp!AL9,"")</f>
        <v/>
      </c>
      <c r="AR11" s="204" t="str">
        <f>IF(Samp!AM9&lt;&gt;"",Samp!AM9,"")</f>
        <v/>
      </c>
      <c r="AS11" s="204" t="str">
        <f>IF(Samp!AN9&lt;&gt;"",Samp!AN9,"")</f>
        <v/>
      </c>
      <c r="AT11" s="204" t="str">
        <f>IF(Samp!AO9&lt;&gt;"",Samp!AO9,"")</f>
        <v/>
      </c>
      <c r="AU11" s="291"/>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row>
    <row r="12" spans="1:74" ht="43.8" customHeight="1">
      <c r="A12" s="44">
        <v>1</v>
      </c>
      <c r="B12" s="197" t="s">
        <v>407</v>
      </c>
      <c r="C12" s="153" t="s">
        <v>21</v>
      </c>
      <c r="D12" s="89" t="s">
        <v>85</v>
      </c>
      <c r="E12" s="160"/>
      <c r="F12" s="8" t="s">
        <v>5</v>
      </c>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row>
    <row r="13" spans="1:74" ht="46.8" customHeight="1">
      <c r="A13" s="27">
        <v>2</v>
      </c>
      <c r="B13" s="96" t="s">
        <v>454</v>
      </c>
      <c r="C13" s="154" t="s">
        <v>427</v>
      </c>
      <c r="D13" s="88" t="s">
        <v>433</v>
      </c>
      <c r="E13" s="161"/>
      <c r="F13" s="8" t="s">
        <v>5</v>
      </c>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173"/>
    </row>
    <row r="14" spans="1:74" ht="57" customHeight="1">
      <c r="A14" s="27">
        <v>3</v>
      </c>
      <c r="B14" s="86" t="s">
        <v>408</v>
      </c>
      <c r="C14" s="154" t="s">
        <v>435</v>
      </c>
      <c r="D14" s="88" t="s">
        <v>22</v>
      </c>
      <c r="E14" s="162"/>
      <c r="F14" s="8" t="s">
        <v>5</v>
      </c>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173"/>
    </row>
    <row r="15" spans="1:74" ht="39.6">
      <c r="A15" s="27">
        <v>4</v>
      </c>
      <c r="B15" s="86" t="s">
        <v>409</v>
      </c>
      <c r="C15" s="154" t="s">
        <v>428</v>
      </c>
      <c r="D15" s="88" t="s">
        <v>89</v>
      </c>
      <c r="E15" s="161"/>
      <c r="F15" s="9" t="s">
        <v>5</v>
      </c>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row>
    <row r="16" spans="1:74" ht="26.4">
      <c r="A16" s="27">
        <v>5</v>
      </c>
      <c r="B16" s="84" t="s">
        <v>410</v>
      </c>
      <c r="C16" s="154" t="s">
        <v>427</v>
      </c>
      <c r="D16" s="88" t="s">
        <v>22</v>
      </c>
      <c r="E16" s="161"/>
      <c r="F16" s="8" t="s">
        <v>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173"/>
    </row>
    <row r="17" spans="1:74" ht="45" customHeight="1">
      <c r="A17" s="27">
        <v>6</v>
      </c>
      <c r="B17" s="86" t="s">
        <v>411</v>
      </c>
      <c r="C17" s="154" t="s">
        <v>436</v>
      </c>
      <c r="D17" s="88" t="s">
        <v>86</v>
      </c>
      <c r="E17" s="162"/>
      <c r="F17" s="8" t="s">
        <v>5</v>
      </c>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173"/>
    </row>
    <row r="18" spans="1:74" ht="25.5" customHeight="1">
      <c r="A18" s="205"/>
      <c r="B18" s="195" t="s">
        <v>87</v>
      </c>
      <c r="C18" s="206"/>
      <c r="D18" s="205"/>
      <c r="E18" s="207"/>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1:74" ht="70.95" customHeight="1">
      <c r="A19" s="92">
        <v>7</v>
      </c>
      <c r="B19" s="148" t="s">
        <v>412</v>
      </c>
      <c r="C19" s="154" t="s">
        <v>88</v>
      </c>
      <c r="D19" s="88" t="s">
        <v>90</v>
      </c>
      <c r="E19" s="162"/>
      <c r="F19" s="8" t="s">
        <v>5</v>
      </c>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173"/>
    </row>
    <row r="20" spans="1:74" ht="19.2" customHeight="1">
      <c r="A20" s="209"/>
      <c r="B20" s="202" t="s">
        <v>13</v>
      </c>
      <c r="C20" s="209"/>
      <c r="D20" s="210"/>
      <c r="E20" s="211"/>
      <c r="F20" s="211"/>
      <c r="G20" s="212"/>
      <c r="H20" s="212"/>
      <c r="I20" s="212"/>
      <c r="J20" s="212"/>
      <c r="K20" s="212"/>
      <c r="L20" s="213"/>
      <c r="M20" s="213"/>
      <c r="N20" s="214"/>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63"/>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row>
    <row r="21" spans="1:74" ht="15" customHeight="1">
      <c r="A21" s="215"/>
      <c r="B21" s="216" t="s">
        <v>15</v>
      </c>
      <c r="C21" s="215"/>
      <c r="D21" s="210"/>
      <c r="E21" s="216"/>
      <c r="F21" s="216"/>
      <c r="G21" s="218"/>
      <c r="H21" s="218"/>
      <c r="I21" s="218"/>
      <c r="J21" s="218"/>
      <c r="K21" s="218"/>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95"/>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row>
    <row r="22" spans="1:74" s="3" customFormat="1" ht="42.6" customHeight="1">
      <c r="A22" s="87">
        <v>8</v>
      </c>
      <c r="B22" s="97" t="s">
        <v>455</v>
      </c>
      <c r="C22" s="155" t="s">
        <v>19</v>
      </c>
      <c r="D22" s="89" t="s">
        <v>91</v>
      </c>
      <c r="E22" s="99"/>
      <c r="F22" s="46" t="s">
        <v>5</v>
      </c>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173"/>
    </row>
    <row r="23" spans="1:74" ht="62.4" customHeight="1">
      <c r="A23" s="92">
        <v>9</v>
      </c>
      <c r="B23" s="97" t="s">
        <v>457</v>
      </c>
      <c r="C23" s="155" t="s">
        <v>16</v>
      </c>
      <c r="D23" s="89" t="s">
        <v>91</v>
      </c>
      <c r="E23" s="99"/>
      <c r="F23" s="46" t="s">
        <v>5</v>
      </c>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173"/>
    </row>
    <row r="24" spans="1:74" ht="15.6" customHeight="1">
      <c r="A24" s="215"/>
      <c r="B24" s="219" t="s">
        <v>17</v>
      </c>
      <c r="C24" s="215"/>
      <c r="D24" s="210"/>
      <c r="E24" s="216"/>
      <c r="F24" s="216"/>
      <c r="G24" s="212"/>
      <c r="H24" s="212"/>
      <c r="I24" s="212"/>
      <c r="J24" s="212"/>
      <c r="K24" s="212"/>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63"/>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row>
    <row r="25" spans="1:74" s="3" customFormat="1" ht="42" customHeight="1">
      <c r="A25" s="87">
        <v>10</v>
      </c>
      <c r="B25" s="97" t="s">
        <v>413</v>
      </c>
      <c r="C25" s="155" t="s">
        <v>19</v>
      </c>
      <c r="D25" s="89" t="s">
        <v>91</v>
      </c>
      <c r="E25" s="99"/>
      <c r="F25" s="46" t="s">
        <v>5</v>
      </c>
      <c r="G25" s="72"/>
      <c r="H25" s="171"/>
      <c r="I25" s="171"/>
      <c r="J25" s="171"/>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173"/>
    </row>
    <row r="26" spans="1:74" ht="34.200000000000003">
      <c r="A26" s="94">
        <v>11</v>
      </c>
      <c r="B26" s="149" t="s">
        <v>485</v>
      </c>
      <c r="C26" s="155" t="s">
        <v>92</v>
      </c>
      <c r="D26" s="89" t="s">
        <v>91</v>
      </c>
      <c r="E26" s="99"/>
      <c r="F26" s="46" t="s">
        <v>5</v>
      </c>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173"/>
    </row>
    <row r="27" spans="1:74" ht="39.6">
      <c r="A27" s="94">
        <v>12</v>
      </c>
      <c r="B27" s="96" t="s">
        <v>458</v>
      </c>
      <c r="C27" s="156" t="s">
        <v>92</v>
      </c>
      <c r="D27" s="88" t="s">
        <v>91</v>
      </c>
      <c r="E27" s="99"/>
      <c r="F27" s="9"/>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173"/>
    </row>
    <row r="28" spans="1:74" ht="46.2" customHeight="1">
      <c r="A28" s="164">
        <v>13</v>
      </c>
      <c r="B28" s="149" t="s">
        <v>414</v>
      </c>
      <c r="C28" s="155" t="s">
        <v>92</v>
      </c>
      <c r="D28" s="88" t="s">
        <v>91</v>
      </c>
      <c r="E28" s="99"/>
      <c r="F28" s="9"/>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173"/>
    </row>
    <row r="29" spans="1:74" ht="26.25" customHeight="1">
      <c r="A29" s="217"/>
      <c r="B29" s="199" t="s">
        <v>415</v>
      </c>
      <c r="C29" s="219"/>
      <c r="D29" s="219"/>
      <c r="E29" s="219"/>
      <c r="F29" s="219"/>
      <c r="G29" s="219"/>
      <c r="H29" s="220"/>
      <c r="I29" s="220"/>
      <c r="J29" s="220"/>
      <c r="K29" s="220"/>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97"/>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row>
    <row r="30" spans="1:74" ht="39" customHeight="1">
      <c r="A30" s="95">
        <v>14</v>
      </c>
      <c r="B30" s="85" t="s">
        <v>416</v>
      </c>
      <c r="C30" s="157" t="s">
        <v>19</v>
      </c>
      <c r="D30" s="89" t="s">
        <v>91</v>
      </c>
      <c r="E30" s="99"/>
      <c r="F30" s="46" t="s">
        <v>5</v>
      </c>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173"/>
    </row>
    <row r="31" spans="1:74" ht="57">
      <c r="A31" s="95">
        <v>15</v>
      </c>
      <c r="B31" s="85" t="s">
        <v>417</v>
      </c>
      <c r="C31" s="157" t="s">
        <v>96</v>
      </c>
      <c r="D31" s="89" t="s">
        <v>95</v>
      </c>
      <c r="E31" s="99"/>
      <c r="F31" s="46" t="s">
        <v>5</v>
      </c>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173"/>
    </row>
    <row r="32" spans="1:74" ht="57">
      <c r="A32" s="94">
        <v>16</v>
      </c>
      <c r="B32" s="85" t="s">
        <v>418</v>
      </c>
      <c r="C32" s="157" t="s">
        <v>96</v>
      </c>
      <c r="D32" s="89" t="s">
        <v>95</v>
      </c>
      <c r="E32" s="99"/>
      <c r="F32" s="46" t="s">
        <v>5</v>
      </c>
      <c r="G32" s="72"/>
      <c r="H32" s="72"/>
      <c r="I32" s="72"/>
      <c r="J32" s="171"/>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173"/>
    </row>
    <row r="33" spans="1:253" ht="54" customHeight="1">
      <c r="A33" s="246">
        <v>17</v>
      </c>
      <c r="B33" s="85" t="s">
        <v>419</v>
      </c>
      <c r="C33" s="157" t="s">
        <v>429</v>
      </c>
      <c r="D33" s="89" t="s">
        <v>95</v>
      </c>
      <c r="E33" s="99"/>
      <c r="F33" s="46" t="s">
        <v>5</v>
      </c>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row>
    <row r="34" spans="1:253" ht="43.95" customHeight="1">
      <c r="A34" s="43">
        <v>18</v>
      </c>
      <c r="B34" s="85" t="s">
        <v>420</v>
      </c>
      <c r="C34" s="157" t="s">
        <v>430</v>
      </c>
      <c r="D34" s="89" t="s">
        <v>95</v>
      </c>
      <c r="E34" s="99"/>
      <c r="F34" s="9"/>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row>
    <row r="35" spans="1:253" ht="45.6">
      <c r="A35" s="94">
        <v>19</v>
      </c>
      <c r="B35" s="96" t="s">
        <v>459</v>
      </c>
      <c r="C35" s="157" t="s">
        <v>431</v>
      </c>
      <c r="D35" s="89" t="s">
        <v>95</v>
      </c>
      <c r="E35" s="99"/>
      <c r="F35" s="9"/>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173"/>
    </row>
    <row r="36" spans="1:253" ht="46.2" thickBot="1">
      <c r="A36" s="150">
        <v>20</v>
      </c>
      <c r="B36" s="42" t="s">
        <v>421</v>
      </c>
      <c r="C36" s="158" t="s">
        <v>429</v>
      </c>
      <c r="D36" s="89" t="s">
        <v>95</v>
      </c>
      <c r="E36" s="99"/>
      <c r="F36" s="9"/>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row>
    <row r="37" spans="1:253" ht="22.2" customHeight="1" thickBot="1">
      <c r="A37" s="349" t="s">
        <v>422</v>
      </c>
      <c r="B37" s="350"/>
      <c r="C37" s="221"/>
      <c r="D37" s="222"/>
      <c r="E37" s="223"/>
      <c r="F37" s="224"/>
      <c r="G37" s="225"/>
      <c r="H37" s="225"/>
      <c r="I37" s="225"/>
      <c r="J37" s="225"/>
      <c r="K37" s="225"/>
      <c r="L37" s="226"/>
      <c r="M37" s="227"/>
      <c r="N37" s="226"/>
      <c r="O37" s="227"/>
      <c r="P37" s="226"/>
      <c r="Q37" s="226"/>
      <c r="R37" s="227"/>
      <c r="S37" s="227"/>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row>
    <row r="38" spans="1:253" ht="34.200000000000003">
      <c r="A38" s="240">
        <v>21</v>
      </c>
      <c r="B38" s="198" t="s">
        <v>456</v>
      </c>
      <c r="C38" s="157" t="s">
        <v>19</v>
      </c>
      <c r="D38" s="89" t="s">
        <v>91</v>
      </c>
      <c r="E38" s="99"/>
      <c r="F38" s="46" t="s">
        <v>5</v>
      </c>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173"/>
    </row>
    <row r="39" spans="1:253" ht="47.4" customHeight="1">
      <c r="A39" s="92">
        <v>22</v>
      </c>
      <c r="B39" s="97" t="s">
        <v>460</v>
      </c>
      <c r="C39" s="157" t="s">
        <v>93</v>
      </c>
      <c r="D39" s="89" t="s">
        <v>91</v>
      </c>
      <c r="E39" s="99"/>
      <c r="F39" s="46" t="s">
        <v>5</v>
      </c>
      <c r="G39" s="171"/>
      <c r="H39" s="72"/>
      <c r="I39" s="171"/>
      <c r="J39" s="171"/>
      <c r="K39" s="171"/>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173"/>
      <c r="BW39" s="82"/>
      <c r="BX39" s="83"/>
      <c r="BY39" s="80"/>
      <c r="BZ39" s="81"/>
      <c r="CA39" s="82"/>
      <c r="CB39" s="83"/>
      <c r="CC39" s="80"/>
      <c r="CD39" s="81"/>
      <c r="CE39" s="82"/>
      <c r="CF39" s="83"/>
      <c r="CG39" s="80"/>
      <c r="CH39" s="81"/>
      <c r="CI39" s="82"/>
      <c r="CJ39" s="83"/>
      <c r="CK39" s="80"/>
      <c r="CL39" s="81"/>
      <c r="CM39" s="82"/>
      <c r="CN39" s="83"/>
      <c r="CO39" s="80"/>
      <c r="CP39" s="81"/>
      <c r="CQ39" s="82"/>
      <c r="CR39" s="83"/>
      <c r="CS39" s="80"/>
      <c r="CT39" s="81"/>
      <c r="CU39" s="82"/>
      <c r="CV39" s="83"/>
      <c r="CW39" s="80"/>
      <c r="CX39" s="81"/>
      <c r="CY39" s="82"/>
      <c r="CZ39" s="83"/>
      <c r="DA39" s="80"/>
      <c r="DB39" s="81"/>
      <c r="DC39" s="82"/>
      <c r="DD39" s="83"/>
      <c r="DE39" s="80"/>
      <c r="DF39" s="81"/>
      <c r="DG39" s="82"/>
      <c r="DH39" s="83"/>
      <c r="DI39" s="80"/>
      <c r="DJ39" s="81"/>
      <c r="DK39" s="82"/>
      <c r="DL39" s="83"/>
      <c r="DM39" s="80"/>
      <c r="DN39" s="81"/>
      <c r="DO39" s="82"/>
      <c r="DP39" s="83"/>
      <c r="DQ39" s="80"/>
      <c r="DR39" s="81"/>
      <c r="DS39" s="82"/>
      <c r="DT39" s="83"/>
      <c r="DU39" s="80"/>
      <c r="DV39" s="81"/>
      <c r="DW39" s="82"/>
      <c r="DX39" s="83"/>
      <c r="DY39" s="80"/>
      <c r="DZ39" s="81"/>
      <c r="EA39" s="82"/>
      <c r="EB39" s="83"/>
      <c r="EC39" s="80"/>
      <c r="ED39" s="81"/>
      <c r="EE39" s="82"/>
      <c r="EF39" s="83"/>
      <c r="EG39" s="80"/>
      <c r="EH39" s="81"/>
      <c r="EI39" s="82"/>
      <c r="EJ39" s="83"/>
      <c r="EK39" s="80"/>
      <c r="EL39" s="81"/>
      <c r="EM39" s="82"/>
      <c r="EN39" s="83"/>
      <c r="EO39" s="80"/>
      <c r="EP39" s="81"/>
      <c r="EQ39" s="82"/>
      <c r="ER39" s="83"/>
      <c r="ES39" s="80"/>
      <c r="ET39" s="81"/>
      <c r="EU39" s="82"/>
      <c r="EV39" s="83"/>
      <c r="EW39" s="80"/>
      <c r="EX39" s="81"/>
      <c r="EY39" s="82"/>
      <c r="EZ39" s="83"/>
      <c r="FA39" s="80"/>
      <c r="FB39" s="81"/>
      <c r="FC39" s="82"/>
      <c r="FD39" s="83"/>
      <c r="FE39" s="80"/>
      <c r="FF39" s="81"/>
      <c r="FG39" s="82"/>
      <c r="FH39" s="83"/>
      <c r="FI39" s="80"/>
      <c r="FJ39" s="81"/>
      <c r="FK39" s="82"/>
      <c r="FL39" s="83"/>
      <c r="FM39" s="80"/>
      <c r="FN39" s="81"/>
      <c r="FO39" s="82"/>
      <c r="FP39" s="83"/>
      <c r="FQ39" s="80"/>
      <c r="FR39" s="81"/>
      <c r="FS39" s="82"/>
      <c r="FT39" s="83"/>
      <c r="FU39" s="80"/>
      <c r="FV39" s="81"/>
      <c r="FW39" s="82"/>
      <c r="FX39" s="83"/>
      <c r="FY39" s="80"/>
      <c r="FZ39" s="81"/>
      <c r="GA39" s="82"/>
      <c r="GB39" s="83"/>
      <c r="GC39" s="80"/>
      <c r="GD39" s="81"/>
      <c r="GE39" s="82"/>
      <c r="GF39" s="83"/>
      <c r="GG39" s="80"/>
      <c r="GH39" s="81"/>
      <c r="GI39" s="82"/>
      <c r="GJ39" s="83"/>
      <c r="GK39" s="80"/>
      <c r="GL39" s="81"/>
      <c r="GM39" s="82"/>
      <c r="GN39" s="83"/>
      <c r="GO39" s="80"/>
      <c r="GP39" s="81"/>
      <c r="GQ39" s="82"/>
      <c r="GR39" s="83"/>
      <c r="GS39" s="80"/>
      <c r="GT39" s="81"/>
      <c r="GU39" s="82"/>
      <c r="GV39" s="83"/>
      <c r="GW39" s="80"/>
      <c r="GX39" s="81"/>
      <c r="GY39" s="82"/>
      <c r="GZ39" s="83"/>
      <c r="HA39" s="80"/>
      <c r="HB39" s="81"/>
      <c r="HC39" s="82"/>
      <c r="HD39" s="83"/>
      <c r="HE39" s="80"/>
      <c r="HF39" s="81"/>
      <c r="HG39" s="82"/>
      <c r="HH39" s="83"/>
      <c r="HI39" s="80"/>
      <c r="HJ39" s="81"/>
      <c r="HK39" s="82"/>
      <c r="HL39" s="83"/>
      <c r="HM39" s="80"/>
      <c r="HN39" s="81"/>
      <c r="HO39" s="82"/>
      <c r="HP39" s="83"/>
      <c r="HQ39" s="80"/>
      <c r="HR39" s="81"/>
      <c r="HS39" s="82"/>
      <c r="HT39" s="83"/>
      <c r="HU39" s="80"/>
      <c r="HV39" s="81"/>
      <c r="HW39" s="82"/>
      <c r="HX39" s="83"/>
      <c r="HY39" s="80"/>
      <c r="HZ39" s="81"/>
      <c r="IA39" s="82"/>
      <c r="IB39" s="83"/>
      <c r="IC39" s="80"/>
      <c r="ID39" s="81"/>
      <c r="IE39" s="82"/>
    </row>
    <row r="40" spans="1:253" ht="26.4">
      <c r="A40" s="92">
        <v>23</v>
      </c>
      <c r="B40" s="97" t="s">
        <v>461</v>
      </c>
      <c r="C40" s="157" t="s">
        <v>94</v>
      </c>
      <c r="D40" s="89" t="s">
        <v>437</v>
      </c>
      <c r="E40" s="99"/>
      <c r="F40" s="46" t="s">
        <v>5</v>
      </c>
      <c r="G40" s="171"/>
      <c r="H40" s="171"/>
      <c r="I40" s="171"/>
      <c r="J40" s="171"/>
      <c r="K40" s="171"/>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173"/>
      <c r="BW40" s="82"/>
      <c r="BX40" s="83"/>
      <c r="BY40" s="42"/>
      <c r="BZ40" s="81"/>
      <c r="CA40" s="82"/>
      <c r="CB40" s="83"/>
      <c r="CC40" s="42"/>
      <c r="CD40" s="81"/>
      <c r="CE40" s="82"/>
      <c r="CF40" s="83"/>
      <c r="CG40" s="42"/>
      <c r="CH40" s="81"/>
      <c r="CI40" s="82"/>
      <c r="CJ40" s="83"/>
      <c r="CK40" s="42"/>
      <c r="CL40" s="81"/>
      <c r="CM40" s="82"/>
      <c r="CN40" s="83"/>
      <c r="CO40" s="42"/>
      <c r="CP40" s="81"/>
      <c r="CQ40" s="82"/>
      <c r="CR40" s="83"/>
      <c r="CS40" s="42"/>
      <c r="CT40" s="81"/>
      <c r="CU40" s="82"/>
      <c r="CV40" s="83"/>
      <c r="CW40" s="42"/>
      <c r="CX40" s="81"/>
      <c r="CY40" s="82"/>
      <c r="CZ40" s="83"/>
      <c r="DA40" s="42"/>
      <c r="DB40" s="81"/>
      <c r="DC40" s="82"/>
      <c r="DD40" s="83"/>
      <c r="DE40" s="42"/>
      <c r="DF40" s="81"/>
      <c r="DG40" s="82"/>
      <c r="DH40" s="83"/>
      <c r="DI40" s="42"/>
      <c r="DJ40" s="81"/>
      <c r="DK40" s="82"/>
      <c r="DL40" s="83"/>
      <c r="DM40" s="42"/>
      <c r="DN40" s="81"/>
      <c r="DO40" s="82"/>
      <c r="DP40" s="83"/>
      <c r="DQ40" s="42"/>
      <c r="DR40" s="81"/>
      <c r="DS40" s="82"/>
      <c r="DT40" s="83"/>
      <c r="DU40" s="42"/>
      <c r="DV40" s="81"/>
      <c r="DW40" s="82"/>
      <c r="DX40" s="83"/>
      <c r="DY40" s="42"/>
      <c r="DZ40" s="81"/>
      <c r="EA40" s="82"/>
      <c r="EB40" s="83"/>
      <c r="EC40" s="42"/>
      <c r="ED40" s="81"/>
      <c r="EE40" s="82"/>
      <c r="EF40" s="83"/>
      <c r="EG40" s="42"/>
      <c r="EH40" s="81"/>
      <c r="EI40" s="82"/>
      <c r="EJ40" s="83"/>
      <c r="EK40" s="42"/>
      <c r="EL40" s="81"/>
      <c r="EM40" s="82"/>
      <c r="EN40" s="83"/>
      <c r="EO40" s="42"/>
      <c r="EP40" s="81"/>
      <c r="EQ40" s="82"/>
      <c r="ER40" s="83"/>
      <c r="ES40" s="42"/>
      <c r="ET40" s="81"/>
      <c r="EU40" s="82"/>
      <c r="EV40" s="83"/>
      <c r="EW40" s="42"/>
      <c r="EX40" s="81"/>
      <c r="EY40" s="82"/>
      <c r="EZ40" s="83"/>
      <c r="FA40" s="42"/>
      <c r="FB40" s="81"/>
      <c r="FC40" s="82"/>
      <c r="FD40" s="83"/>
      <c r="FE40" s="42"/>
      <c r="FF40" s="81"/>
      <c r="FG40" s="82"/>
      <c r="FH40" s="83"/>
      <c r="FI40" s="42"/>
      <c r="FJ40" s="81"/>
      <c r="FK40" s="82"/>
      <c r="FL40" s="83"/>
      <c r="FM40" s="42"/>
      <c r="FN40" s="81"/>
      <c r="FO40" s="82"/>
      <c r="FP40" s="83"/>
      <c r="FQ40" s="42"/>
      <c r="FR40" s="81"/>
      <c r="FS40" s="82"/>
      <c r="FT40" s="83"/>
      <c r="FU40" s="42"/>
      <c r="FV40" s="81"/>
      <c r="FW40" s="82"/>
      <c r="FX40" s="83"/>
      <c r="FY40" s="42"/>
      <c r="FZ40" s="81"/>
      <c r="GA40" s="82"/>
      <c r="GB40" s="83"/>
      <c r="GC40" s="42"/>
      <c r="GD40" s="81"/>
      <c r="GE40" s="82"/>
      <c r="GF40" s="83"/>
      <c r="GG40" s="42"/>
      <c r="GH40" s="81"/>
      <c r="GI40" s="82"/>
      <c r="GJ40" s="83"/>
      <c r="GK40" s="42"/>
      <c r="GL40" s="81"/>
      <c r="GM40" s="82"/>
      <c r="GN40" s="83"/>
      <c r="GO40" s="42"/>
      <c r="GP40" s="81"/>
      <c r="GQ40" s="82"/>
      <c r="GR40" s="83"/>
      <c r="GS40" s="42"/>
      <c r="GT40" s="81"/>
      <c r="GU40" s="82"/>
      <c r="GV40" s="83"/>
      <c r="GW40" s="42"/>
      <c r="GX40" s="81"/>
      <c r="GY40" s="82"/>
      <c r="GZ40" s="83"/>
      <c r="HA40" s="42"/>
      <c r="HB40" s="81"/>
      <c r="HC40" s="82"/>
      <c r="HD40" s="83"/>
      <c r="HE40" s="42"/>
      <c r="HF40" s="81"/>
      <c r="HG40" s="82"/>
      <c r="HH40" s="83"/>
      <c r="HI40" s="42"/>
      <c r="HJ40" s="81"/>
      <c r="HK40" s="82"/>
      <c r="HL40" s="83"/>
      <c r="HM40" s="42"/>
      <c r="HN40" s="81"/>
      <c r="HO40" s="82"/>
      <c r="HP40" s="83"/>
      <c r="HQ40" s="42"/>
      <c r="HR40" s="81"/>
      <c r="HS40" s="82"/>
      <c r="HT40" s="83"/>
      <c r="HU40" s="42"/>
      <c r="HV40" s="81"/>
      <c r="HW40" s="82"/>
      <c r="HX40" s="83"/>
      <c r="HY40" s="42"/>
      <c r="HZ40" s="81"/>
      <c r="IA40" s="82"/>
      <c r="IB40" s="83"/>
      <c r="IC40" s="42"/>
      <c r="ID40" s="81"/>
      <c r="IE40" s="82"/>
    </row>
    <row r="41" spans="1:253" ht="22.5" customHeight="1">
      <c r="A41" s="228"/>
      <c r="B41" s="219" t="s">
        <v>26</v>
      </c>
      <c r="C41" s="228"/>
      <c r="D41" s="222"/>
      <c r="E41" s="229"/>
      <c r="F41" s="229"/>
      <c r="G41" s="230"/>
      <c r="H41" s="230"/>
      <c r="I41" s="230"/>
      <c r="J41" s="230"/>
      <c r="K41" s="230"/>
      <c r="L41" s="202"/>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161"/>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82"/>
      <c r="BX41" s="83"/>
      <c r="BY41" s="42"/>
      <c r="BZ41" s="81"/>
      <c r="CA41" s="82"/>
      <c r="CB41" s="83"/>
      <c r="CC41" s="42"/>
      <c r="CD41" s="81"/>
      <c r="CE41" s="82"/>
      <c r="CF41" s="83"/>
      <c r="CG41" s="42"/>
      <c r="CH41" s="81"/>
      <c r="CI41" s="82"/>
      <c r="CJ41" s="83"/>
      <c r="CK41" s="42"/>
      <c r="CL41" s="81"/>
      <c r="CM41" s="82"/>
      <c r="CN41" s="83"/>
      <c r="CO41" s="42"/>
      <c r="CP41" s="81"/>
      <c r="CQ41" s="82"/>
      <c r="CR41" s="83"/>
      <c r="CS41" s="42"/>
      <c r="CT41" s="81"/>
      <c r="CU41" s="82"/>
      <c r="CV41" s="83"/>
      <c r="CW41" s="42"/>
      <c r="CX41" s="81"/>
      <c r="CY41" s="82"/>
      <c r="CZ41" s="83"/>
      <c r="DA41" s="42"/>
      <c r="DB41" s="81"/>
      <c r="DC41" s="82"/>
      <c r="DD41" s="83"/>
      <c r="DE41" s="42"/>
      <c r="DF41" s="81"/>
      <c r="DG41" s="82"/>
      <c r="DH41" s="83"/>
      <c r="DI41" s="42"/>
      <c r="DJ41" s="81"/>
      <c r="DK41" s="82"/>
      <c r="DL41" s="83"/>
      <c r="DM41" s="42"/>
      <c r="DN41" s="81"/>
      <c r="DO41" s="82"/>
      <c r="DP41" s="83"/>
      <c r="DQ41" s="42"/>
      <c r="DR41" s="81"/>
      <c r="DS41" s="82"/>
      <c r="DT41" s="83"/>
      <c r="DU41" s="42"/>
      <c r="DV41" s="81"/>
      <c r="DW41" s="82"/>
      <c r="DX41" s="83"/>
      <c r="DY41" s="42"/>
      <c r="DZ41" s="81"/>
      <c r="EA41" s="82"/>
      <c r="EB41" s="83"/>
      <c r="EC41" s="42"/>
      <c r="ED41" s="81"/>
      <c r="EE41" s="82"/>
      <c r="EF41" s="83"/>
      <c r="EG41" s="42"/>
      <c r="EH41" s="81"/>
      <c r="EI41" s="82"/>
      <c r="EJ41" s="83"/>
      <c r="EK41" s="42"/>
      <c r="EL41" s="81"/>
      <c r="EM41" s="82"/>
      <c r="EN41" s="83"/>
      <c r="EO41" s="42"/>
      <c r="EP41" s="81"/>
      <c r="EQ41" s="82"/>
      <c r="ER41" s="83"/>
      <c r="ES41" s="42"/>
      <c r="ET41" s="81"/>
      <c r="EU41" s="82"/>
      <c r="EV41" s="83"/>
      <c r="EW41" s="42"/>
      <c r="EX41" s="81"/>
      <c r="EY41" s="82"/>
      <c r="EZ41" s="83"/>
      <c r="FA41" s="42"/>
      <c r="FB41" s="81"/>
      <c r="FC41" s="82"/>
      <c r="FD41" s="83"/>
      <c r="FE41" s="42"/>
      <c r="FF41" s="81"/>
      <c r="FG41" s="82"/>
      <c r="FH41" s="83"/>
      <c r="FI41" s="42"/>
      <c r="FJ41" s="81"/>
      <c r="FK41" s="82"/>
      <c r="FL41" s="83"/>
      <c r="FM41" s="42"/>
      <c r="FN41" s="81"/>
      <c r="FO41" s="82"/>
      <c r="FP41" s="83"/>
      <c r="FQ41" s="42"/>
      <c r="FR41" s="81"/>
      <c r="FS41" s="82"/>
      <c r="FT41" s="83"/>
      <c r="FU41" s="42"/>
      <c r="FV41" s="81"/>
      <c r="FW41" s="82"/>
      <c r="FX41" s="83"/>
      <c r="FY41" s="42"/>
      <c r="FZ41" s="81"/>
      <c r="GA41" s="82"/>
      <c r="GB41" s="83"/>
      <c r="GC41" s="42"/>
      <c r="GD41" s="81"/>
      <c r="GE41" s="82"/>
      <c r="GF41" s="83"/>
      <c r="GG41" s="42"/>
      <c r="GH41" s="81"/>
      <c r="GI41" s="82"/>
      <c r="GJ41" s="83"/>
      <c r="GK41" s="42"/>
      <c r="GL41" s="81"/>
      <c r="GM41" s="82"/>
      <c r="GN41" s="83"/>
      <c r="GO41" s="42"/>
      <c r="GP41" s="81"/>
      <c r="GQ41" s="82"/>
      <c r="GR41" s="83"/>
      <c r="GS41" s="42"/>
      <c r="GT41" s="81"/>
      <c r="GU41" s="82"/>
      <c r="GV41" s="83"/>
      <c r="GW41" s="42"/>
      <c r="GX41" s="81"/>
      <c r="GY41" s="82"/>
      <c r="GZ41" s="83"/>
      <c r="HA41" s="42"/>
      <c r="HB41" s="81"/>
      <c r="HC41" s="82"/>
      <c r="HD41" s="83"/>
      <c r="HE41" s="42"/>
      <c r="HF41" s="81"/>
      <c r="HG41" s="82"/>
      <c r="HH41" s="83"/>
      <c r="HI41" s="42"/>
      <c r="HJ41" s="81"/>
      <c r="HK41" s="82"/>
      <c r="HL41" s="83"/>
      <c r="HM41" s="42"/>
      <c r="HN41" s="81"/>
      <c r="HO41" s="82"/>
      <c r="HP41" s="83"/>
      <c r="HQ41" s="42"/>
      <c r="HR41" s="81"/>
      <c r="HS41" s="82"/>
      <c r="HT41" s="83"/>
      <c r="HU41" s="42"/>
      <c r="HV41" s="81"/>
      <c r="HW41" s="82"/>
      <c r="HX41" s="83"/>
      <c r="HY41" s="42"/>
      <c r="HZ41" s="81"/>
      <c r="IA41" s="82"/>
      <c r="IB41" s="83"/>
      <c r="IC41" s="42"/>
      <c r="ID41" s="81"/>
      <c r="IE41" s="82"/>
    </row>
    <row r="42" spans="1:253" ht="54" customHeight="1">
      <c r="A42" s="92">
        <v>24</v>
      </c>
      <c r="B42" s="97" t="s">
        <v>464</v>
      </c>
      <c r="C42" s="245" t="s">
        <v>438</v>
      </c>
      <c r="D42" s="89" t="s">
        <v>97</v>
      </c>
      <c r="E42" s="99"/>
      <c r="F42" s="46" t="s">
        <v>5</v>
      </c>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173"/>
    </row>
    <row r="43" spans="1:253" ht="34.200000000000003">
      <c r="A43" s="95">
        <v>25</v>
      </c>
      <c r="B43" s="97" t="s">
        <v>462</v>
      </c>
      <c r="C43" s="159" t="s">
        <v>439</v>
      </c>
      <c r="D43" s="89" t="s">
        <v>23</v>
      </c>
      <c r="E43" s="152"/>
      <c r="F43" s="47" t="s">
        <v>5</v>
      </c>
      <c r="G43" s="173"/>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row>
    <row r="44" spans="1:253" ht="27" customHeight="1">
      <c r="A44" s="349" t="s">
        <v>29</v>
      </c>
      <c r="B44" s="350"/>
      <c r="C44" s="231"/>
      <c r="D44" s="222"/>
      <c r="E44" s="232"/>
      <c r="F44" s="233"/>
      <c r="G44" s="234"/>
      <c r="H44" s="234"/>
      <c r="I44" s="234"/>
      <c r="J44" s="235"/>
      <c r="K44" s="235"/>
      <c r="L44" s="234"/>
      <c r="M44" s="235"/>
      <c r="N44" s="236"/>
      <c r="O44" s="234"/>
      <c r="P44" s="235"/>
      <c r="Q44" s="234"/>
      <c r="R44" s="235"/>
      <c r="S44" s="234"/>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253" ht="26.4">
      <c r="A45" s="93">
        <v>26</v>
      </c>
      <c r="B45" s="96" t="s">
        <v>423</v>
      </c>
      <c r="C45" s="157" t="s">
        <v>440</v>
      </c>
      <c r="D45" s="89" t="s">
        <v>98</v>
      </c>
      <c r="E45" s="163"/>
      <c r="F45" s="47" t="s">
        <v>5</v>
      </c>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300"/>
    </row>
    <row r="46" spans="1:253" s="184" customFormat="1" ht="34.200000000000003">
      <c r="A46" s="94">
        <v>27</v>
      </c>
      <c r="B46" s="178" t="s">
        <v>463</v>
      </c>
      <c r="C46" s="174" t="s">
        <v>446</v>
      </c>
      <c r="D46" s="175" t="s">
        <v>98</v>
      </c>
      <c r="E46" s="176" t="s">
        <v>5</v>
      </c>
      <c r="F46" s="176">
        <v>2</v>
      </c>
      <c r="G46" s="72"/>
      <c r="H46" s="180"/>
      <c r="I46" s="181"/>
      <c r="J46" s="177"/>
      <c r="K46" s="179"/>
      <c r="L46" s="180"/>
      <c r="M46" s="181"/>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82"/>
      <c r="BB46" s="83"/>
      <c r="BC46" s="183"/>
      <c r="BD46" s="81"/>
      <c r="BE46" s="82"/>
      <c r="BF46" s="83"/>
      <c r="BG46" s="183"/>
      <c r="BH46" s="81"/>
      <c r="BI46" s="82"/>
      <c r="BJ46" s="83"/>
      <c r="BK46" s="183"/>
      <c r="BL46" s="81"/>
      <c r="BM46" s="82"/>
      <c r="BN46" s="83"/>
      <c r="BO46" s="183"/>
      <c r="BP46" s="81"/>
      <c r="BQ46" s="82"/>
      <c r="BR46" s="83"/>
      <c r="BS46" s="183"/>
      <c r="BT46" s="81"/>
      <c r="BU46" s="82"/>
      <c r="BV46" s="83"/>
      <c r="BW46" s="183"/>
      <c r="BX46" s="81"/>
      <c r="BY46" s="82"/>
      <c r="BZ46" s="83"/>
      <c r="CA46" s="183"/>
      <c r="CB46" s="81"/>
      <c r="CC46" s="82"/>
      <c r="CD46" s="83"/>
      <c r="CE46" s="183"/>
      <c r="CF46" s="81"/>
      <c r="CG46" s="82"/>
      <c r="CH46" s="83"/>
      <c r="CI46" s="183"/>
      <c r="CJ46" s="81"/>
      <c r="CK46" s="82"/>
      <c r="CL46" s="83"/>
      <c r="CM46" s="183"/>
      <c r="CN46" s="81"/>
      <c r="CO46" s="82"/>
      <c r="CP46" s="83"/>
      <c r="CQ46" s="183"/>
      <c r="CR46" s="81"/>
      <c r="CS46" s="82"/>
      <c r="CT46" s="83"/>
      <c r="CU46" s="183"/>
      <c r="CV46" s="81"/>
      <c r="CW46" s="82"/>
      <c r="CX46" s="83"/>
      <c r="CY46" s="183"/>
      <c r="CZ46" s="81"/>
      <c r="DA46" s="82"/>
      <c r="DB46" s="83"/>
      <c r="DC46" s="183"/>
      <c r="DD46" s="81"/>
      <c r="DE46" s="82"/>
      <c r="DF46" s="83"/>
      <c r="DG46" s="183"/>
      <c r="DH46" s="81"/>
      <c r="DI46" s="82"/>
      <c r="DJ46" s="83"/>
      <c r="DK46" s="183"/>
      <c r="DL46" s="81"/>
      <c r="DM46" s="82"/>
      <c r="DN46" s="83"/>
      <c r="DO46" s="183"/>
      <c r="DP46" s="81"/>
      <c r="DQ46" s="82"/>
      <c r="DR46" s="83"/>
      <c r="DS46" s="183"/>
      <c r="DT46" s="81"/>
      <c r="DU46" s="82"/>
      <c r="DV46" s="83"/>
      <c r="DW46" s="183"/>
      <c r="DX46" s="81"/>
      <c r="DY46" s="82"/>
      <c r="DZ46" s="83"/>
      <c r="EA46" s="183"/>
      <c r="EB46" s="81"/>
      <c r="EC46" s="82"/>
      <c r="ED46" s="83"/>
      <c r="EE46" s="183"/>
      <c r="EF46" s="81"/>
      <c r="EG46" s="82"/>
      <c r="EH46" s="83"/>
      <c r="EI46" s="183"/>
      <c r="EJ46" s="81"/>
      <c r="EK46" s="82"/>
      <c r="EL46" s="83"/>
      <c r="EM46" s="183"/>
      <c r="EN46" s="81"/>
      <c r="EO46" s="82"/>
      <c r="EP46" s="83"/>
      <c r="EQ46" s="183"/>
      <c r="ER46" s="81"/>
      <c r="ES46" s="82"/>
      <c r="ET46" s="83"/>
      <c r="EU46" s="183"/>
      <c r="EV46" s="81"/>
      <c r="EW46" s="82"/>
      <c r="EX46" s="83"/>
      <c r="EY46" s="183"/>
      <c r="EZ46" s="81"/>
      <c r="FA46" s="82"/>
      <c r="FB46" s="83"/>
      <c r="FC46" s="183"/>
      <c r="FD46" s="81"/>
      <c r="FE46" s="82"/>
      <c r="FF46" s="83"/>
      <c r="FG46" s="183"/>
      <c r="FH46" s="81"/>
      <c r="FI46" s="82"/>
      <c r="FJ46" s="83"/>
      <c r="FK46" s="183"/>
      <c r="FL46" s="81"/>
      <c r="FM46" s="82"/>
      <c r="FN46" s="83"/>
      <c r="FO46" s="183"/>
      <c r="FP46" s="81"/>
      <c r="FQ46" s="82"/>
      <c r="FR46" s="83"/>
      <c r="FS46" s="183"/>
      <c r="FT46" s="81"/>
      <c r="FU46" s="82"/>
      <c r="FV46" s="83"/>
      <c r="FW46" s="183"/>
      <c r="FX46" s="81"/>
      <c r="FY46" s="82"/>
      <c r="FZ46" s="83"/>
      <c r="GA46" s="183"/>
      <c r="GB46" s="81"/>
      <c r="GC46" s="82"/>
      <c r="GD46" s="83"/>
      <c r="GE46" s="183"/>
      <c r="GF46" s="81"/>
      <c r="GG46" s="82"/>
      <c r="GH46" s="83"/>
      <c r="GI46" s="183"/>
      <c r="GJ46" s="81"/>
      <c r="GK46" s="82"/>
      <c r="GL46" s="83"/>
      <c r="GM46" s="183"/>
      <c r="GN46" s="81"/>
      <c r="GO46" s="82"/>
      <c r="GP46" s="83"/>
      <c r="GQ46" s="183"/>
      <c r="GR46" s="81"/>
      <c r="GS46" s="82"/>
      <c r="GT46" s="83"/>
      <c r="GU46" s="183"/>
      <c r="GV46" s="81"/>
      <c r="GW46" s="82"/>
      <c r="GX46" s="83"/>
      <c r="GY46" s="183"/>
      <c r="GZ46" s="81"/>
      <c r="HA46" s="82"/>
      <c r="HB46" s="83"/>
      <c r="HC46" s="183"/>
      <c r="HD46" s="81"/>
      <c r="HE46" s="82"/>
      <c r="HF46" s="83"/>
      <c r="HG46" s="183"/>
      <c r="HH46" s="81"/>
      <c r="HI46" s="82"/>
      <c r="HJ46" s="83"/>
      <c r="HK46" s="183"/>
      <c r="HL46" s="81"/>
      <c r="HM46" s="82"/>
      <c r="HN46" s="83"/>
      <c r="HO46" s="183"/>
      <c r="HP46" s="81"/>
      <c r="HQ46" s="82"/>
      <c r="HR46" s="83"/>
      <c r="HS46" s="183"/>
      <c r="HT46" s="81"/>
      <c r="HU46" s="82"/>
      <c r="HV46" s="83"/>
      <c r="HW46" s="183"/>
      <c r="HX46" s="81"/>
      <c r="HY46" s="82"/>
      <c r="HZ46" s="83"/>
      <c r="IA46" s="183"/>
      <c r="IB46" s="81"/>
      <c r="IC46" s="82"/>
      <c r="ID46" s="83"/>
      <c r="IE46" s="183"/>
      <c r="IF46" s="81"/>
      <c r="IG46" s="82"/>
      <c r="IH46" s="83"/>
      <c r="II46" s="183"/>
      <c r="IJ46" s="81"/>
      <c r="IK46" s="82"/>
      <c r="IL46" s="83"/>
      <c r="IM46" s="183"/>
      <c r="IN46" s="81"/>
      <c r="IO46" s="82"/>
      <c r="IP46" s="83"/>
      <c r="IQ46" s="183"/>
      <c r="IR46" s="81"/>
      <c r="IS46" s="82"/>
    </row>
    <row r="47" spans="1:253" ht="29.25" customHeight="1">
      <c r="A47" s="237"/>
      <c r="B47" s="195" t="s">
        <v>28</v>
      </c>
      <c r="C47" s="231"/>
      <c r="D47" s="222"/>
      <c r="E47" s="232"/>
      <c r="F47" s="233"/>
      <c r="G47" s="234"/>
      <c r="H47" s="234"/>
      <c r="I47" s="234"/>
      <c r="J47" s="235"/>
      <c r="K47" s="235"/>
      <c r="L47" s="234"/>
      <c r="M47" s="235"/>
      <c r="N47" s="236"/>
      <c r="O47" s="234"/>
      <c r="P47" s="235"/>
      <c r="Q47" s="234"/>
      <c r="R47" s="235"/>
      <c r="S47" s="234"/>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c r="AT47" s="235"/>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253" ht="45.6">
      <c r="A48" s="185">
        <v>28</v>
      </c>
      <c r="B48" s="178" t="s">
        <v>447</v>
      </c>
      <c r="C48" s="186" t="s">
        <v>448</v>
      </c>
      <c r="D48" s="175" t="s">
        <v>445</v>
      </c>
      <c r="E48" s="176"/>
      <c r="F48" s="176"/>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173"/>
    </row>
    <row r="49" spans="1:74" ht="45.6">
      <c r="A49" s="241">
        <v>29</v>
      </c>
      <c r="B49" s="178" t="s">
        <v>486</v>
      </c>
      <c r="C49" s="186" t="s">
        <v>448</v>
      </c>
      <c r="D49" s="175" t="s">
        <v>445</v>
      </c>
      <c r="E49" s="176"/>
      <c r="F49" s="176"/>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173"/>
    </row>
    <row r="50" spans="1:74" ht="53.4" customHeight="1">
      <c r="A50" s="164">
        <v>30</v>
      </c>
      <c r="B50" s="178" t="s">
        <v>449</v>
      </c>
      <c r="C50" s="186" t="s">
        <v>448</v>
      </c>
      <c r="D50" s="175" t="s">
        <v>445</v>
      </c>
      <c r="E50" s="176" t="s">
        <v>5</v>
      </c>
      <c r="F50" s="176">
        <v>2</v>
      </c>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173"/>
    </row>
    <row r="51" spans="1:74" ht="58.2" customHeight="1">
      <c r="A51" s="164">
        <v>31</v>
      </c>
      <c r="B51" s="187" t="s">
        <v>450</v>
      </c>
      <c r="C51" s="188" t="s">
        <v>448</v>
      </c>
      <c r="D51" s="175" t="s">
        <v>445</v>
      </c>
      <c r="E51" s="176" t="s">
        <v>5</v>
      </c>
      <c r="F51" s="176">
        <v>2</v>
      </c>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173"/>
    </row>
    <row r="52" spans="1:74" ht="27.75" customHeight="1">
      <c r="A52" s="210"/>
      <c r="B52" s="235" t="s">
        <v>14</v>
      </c>
      <c r="C52" s="209"/>
      <c r="D52" s="210"/>
      <c r="E52" s="211"/>
      <c r="F52" s="211"/>
      <c r="G52" s="238"/>
      <c r="H52" s="238"/>
      <c r="I52" s="238"/>
      <c r="J52" s="238"/>
      <c r="K52" s="238"/>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301"/>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2"/>
      <c r="BR52" s="302"/>
      <c r="BS52" s="302"/>
      <c r="BT52" s="302"/>
      <c r="BU52" s="302"/>
      <c r="BV52" s="302"/>
    </row>
    <row r="53" spans="1:74" ht="26.4">
      <c r="A53" s="10">
        <v>32</v>
      </c>
      <c r="B53" s="189" t="s">
        <v>467</v>
      </c>
      <c r="C53" s="157" t="s">
        <v>19</v>
      </c>
      <c r="D53" s="89" t="s">
        <v>99</v>
      </c>
      <c r="E53" s="151"/>
      <c r="F53" s="48" t="s">
        <v>5</v>
      </c>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173"/>
    </row>
    <row r="54" spans="1:74" ht="52.8">
      <c r="A54" s="95">
        <v>33</v>
      </c>
      <c r="B54" s="178" t="s">
        <v>465</v>
      </c>
      <c r="C54" s="157" t="s">
        <v>19</v>
      </c>
      <c r="D54" s="89" t="s">
        <v>100</v>
      </c>
      <c r="E54" s="99"/>
      <c r="F54" s="9"/>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173"/>
    </row>
    <row r="55" spans="1:74" ht="40.950000000000003" customHeight="1">
      <c r="A55" s="95">
        <v>34</v>
      </c>
      <c r="B55" s="96" t="s">
        <v>466</v>
      </c>
      <c r="C55" s="157" t="s">
        <v>432</v>
      </c>
      <c r="D55" s="89" t="s">
        <v>100</v>
      </c>
      <c r="E55" s="99"/>
      <c r="F55" s="9"/>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173"/>
    </row>
    <row r="56" spans="1:74" ht="45.6">
      <c r="A56" s="95">
        <v>35</v>
      </c>
      <c r="B56" s="96" t="s">
        <v>424</v>
      </c>
      <c r="C56" s="157" t="s">
        <v>429</v>
      </c>
      <c r="D56" s="89" t="s">
        <v>100</v>
      </c>
      <c r="E56" s="99"/>
      <c r="F56" s="9"/>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173"/>
    </row>
    <row r="57" spans="1:74" ht="45.6">
      <c r="A57" s="92">
        <v>36</v>
      </c>
      <c r="B57" s="96" t="s">
        <v>425</v>
      </c>
      <c r="C57" s="157" t="s">
        <v>429</v>
      </c>
      <c r="D57" s="89" t="s">
        <v>100</v>
      </c>
      <c r="E57" s="99"/>
      <c r="F57" s="9"/>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173"/>
    </row>
    <row r="58" spans="1:74" ht="45.6">
      <c r="A58" s="95">
        <v>37</v>
      </c>
      <c r="B58" s="86" t="s">
        <v>426</v>
      </c>
      <c r="C58" s="157" t="s">
        <v>429</v>
      </c>
      <c r="D58" s="89" t="s">
        <v>100</v>
      </c>
      <c r="E58" s="152"/>
      <c r="F58" s="47" t="s">
        <v>5</v>
      </c>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173"/>
    </row>
    <row r="59" spans="1:74" ht="39.6">
      <c r="A59" s="93">
        <v>38</v>
      </c>
      <c r="B59" s="178" t="s">
        <v>451</v>
      </c>
      <c r="C59" s="91" t="s">
        <v>101</v>
      </c>
      <c r="D59" s="89" t="s">
        <v>97</v>
      </c>
      <c r="E59" s="38"/>
      <c r="F59" s="38"/>
      <c r="G59" s="193"/>
      <c r="H59" s="193"/>
      <c r="I59" s="193"/>
      <c r="J59" s="193"/>
      <c r="K59" s="193"/>
      <c r="L59" s="192"/>
      <c r="M59" s="191"/>
      <c r="N59" s="191"/>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161"/>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row>
    <row r="60" spans="1:74" ht="40.950000000000003" customHeight="1">
      <c r="A60" s="41">
        <v>39</v>
      </c>
      <c r="B60" s="190" t="s">
        <v>452</v>
      </c>
      <c r="C60" s="91" t="s">
        <v>101</v>
      </c>
      <c r="D60" s="89" t="s">
        <v>97</v>
      </c>
      <c r="E60" s="151"/>
      <c r="F60" s="48" t="s">
        <v>5</v>
      </c>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173"/>
    </row>
    <row r="61" spans="1:74" ht="63" customHeight="1">
      <c r="A61" s="92">
        <v>40</v>
      </c>
      <c r="B61" s="178" t="s">
        <v>453</v>
      </c>
      <c r="C61" s="90" t="s">
        <v>101</v>
      </c>
      <c r="D61" s="89" t="s">
        <v>97</v>
      </c>
      <c r="E61" s="99"/>
      <c r="F61" s="46" t="s">
        <v>5</v>
      </c>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173"/>
    </row>
    <row r="62" spans="1:74" ht="17.399999999999999">
      <c r="F62" s="14"/>
      <c r="G62" s="172"/>
      <c r="H62" s="172"/>
      <c r="I62" s="172"/>
      <c r="J62" s="172"/>
      <c r="K62" s="61"/>
      <c r="L62" s="61"/>
      <c r="M62" s="52"/>
      <c r="N62" s="52"/>
      <c r="O62" s="52"/>
      <c r="P62" s="52"/>
      <c r="Q62" s="26"/>
      <c r="R62" s="26"/>
      <c r="S62" s="26"/>
      <c r="T62" s="37"/>
      <c r="U62"/>
      <c r="V62" s="37"/>
      <c r="W62" s="37"/>
      <c r="X62" s="37"/>
      <c r="Y62" s="37"/>
      <c r="Z62" s="37"/>
      <c r="AA62" s="37"/>
      <c r="AB62" s="37"/>
      <c r="AC62" s="37"/>
      <c r="AD62" s="37"/>
      <c r="AE62" s="37"/>
      <c r="AF62" s="37"/>
      <c r="AG62" s="37"/>
      <c r="AH62" s="37"/>
      <c r="AI62" s="37"/>
      <c r="AJ62" s="37"/>
      <c r="AK62" s="37"/>
      <c r="AL62" s="37"/>
      <c r="AM62" s="37"/>
      <c r="AN62" s="34"/>
      <c r="AO62" s="34"/>
      <c r="AP62" s="34"/>
      <c r="AQ62" s="34"/>
      <c r="AR62" s="34"/>
      <c r="AS62" s="34"/>
      <c r="AT62" s="34"/>
      <c r="AU62" s="34"/>
      <c r="AV62" s="34"/>
      <c r="AW62" s="34"/>
      <c r="AX62" s="34"/>
      <c r="AY62" s="34"/>
      <c r="AZ62" s="34"/>
      <c r="BA62" s="34"/>
      <c r="BB62" s="34"/>
      <c r="BC62" s="34"/>
      <c r="BD62" s="34"/>
    </row>
    <row r="63" spans="1:74" ht="17.399999999999999">
      <c r="B63" s="242" t="s">
        <v>468</v>
      </c>
      <c r="G63" s="25"/>
      <c r="H63" s="63"/>
      <c r="I63" s="51"/>
      <c r="J63" s="62"/>
      <c r="K63" s="52"/>
      <c r="L63" s="52"/>
      <c r="M63" s="52"/>
      <c r="N63" s="52"/>
      <c r="O63" s="52"/>
      <c r="P63" s="52"/>
      <c r="Q63" s="26"/>
      <c r="R63" s="26"/>
      <c r="S63" s="26"/>
      <c r="T63" s="26"/>
      <c r="U63"/>
      <c r="V63" s="26"/>
      <c r="W63" s="26"/>
      <c r="X63" s="26"/>
      <c r="Y63" s="26"/>
      <c r="Z63" s="26"/>
      <c r="AA63" s="26"/>
      <c r="AB63" s="26"/>
      <c r="AC63" s="26"/>
      <c r="AD63" s="26"/>
      <c r="AE63" s="26"/>
      <c r="AF63" s="26"/>
      <c r="AG63" s="26"/>
      <c r="AH63" s="26"/>
      <c r="AI63" s="26"/>
      <c r="AJ63" s="26"/>
      <c r="AK63" s="26"/>
      <c r="AL63" s="26"/>
      <c r="AM63" s="26"/>
    </row>
    <row r="64" spans="1:74" ht="17.399999999999999">
      <c r="B64" s="243" t="s">
        <v>469</v>
      </c>
      <c r="G64" s="25"/>
      <c r="H64" s="50"/>
      <c r="I64" s="51"/>
      <c r="J64" s="51"/>
      <c r="K64" s="52"/>
      <c r="L64" s="52"/>
      <c r="M64" s="52"/>
      <c r="N64" s="52"/>
      <c r="O64" s="52"/>
      <c r="P64" s="52"/>
      <c r="Q64" s="26"/>
      <c r="R64" s="26"/>
      <c r="S64" s="26"/>
      <c r="T64" s="26"/>
      <c r="U64"/>
      <c r="V64" s="26"/>
      <c r="W64" s="26"/>
      <c r="X64" s="26"/>
      <c r="Y64" s="26"/>
      <c r="Z64" s="26"/>
      <c r="AA64" s="26"/>
      <c r="AB64" s="26"/>
      <c r="AC64" s="26"/>
      <c r="AD64" s="26"/>
      <c r="AE64" s="26"/>
      <c r="AF64" s="26"/>
      <c r="AG64" s="26"/>
      <c r="AH64" s="26"/>
      <c r="AI64" s="26"/>
      <c r="AJ64" s="26"/>
      <c r="AK64" s="26"/>
      <c r="AL64" s="26"/>
      <c r="AM64" s="26"/>
    </row>
    <row r="65" spans="2:54" ht="17.399999999999999">
      <c r="B65" s="244" t="s">
        <v>470</v>
      </c>
      <c r="G65" s="25"/>
      <c r="H65" s="50"/>
      <c r="I65" s="51"/>
      <c r="J65" s="51"/>
      <c r="K65" s="52"/>
      <c r="L65" s="52"/>
      <c r="M65" s="52"/>
      <c r="N65" s="52"/>
      <c r="O65" s="52"/>
      <c r="P65" s="52"/>
      <c r="Q65" s="26"/>
      <c r="R65" s="26"/>
      <c r="S65" s="26"/>
      <c r="T65" s="26"/>
      <c r="U65"/>
      <c r="V65" s="26"/>
      <c r="W65" s="26"/>
      <c r="X65" s="26"/>
      <c r="Y65" s="26"/>
      <c r="Z65" s="26"/>
      <c r="AA65" s="26"/>
      <c r="AB65" s="26"/>
      <c r="AC65" s="26"/>
      <c r="AD65" s="26"/>
      <c r="AE65" s="26"/>
      <c r="AF65" s="26"/>
      <c r="AG65" s="26"/>
      <c r="AH65" s="26"/>
      <c r="AI65" s="26"/>
      <c r="AJ65" s="26"/>
      <c r="AK65" s="26"/>
      <c r="AL65" s="26"/>
      <c r="AM65" s="26"/>
    </row>
    <row r="66" spans="2:54" ht="15" customHeight="1">
      <c r="G66" s="25"/>
      <c r="H66" s="50"/>
      <c r="I66" s="51"/>
      <c r="J66" s="51"/>
      <c r="K66" s="52"/>
      <c r="L66" s="52"/>
      <c r="M66" s="52"/>
      <c r="N66" s="52"/>
      <c r="O66" s="52"/>
      <c r="P66" s="52"/>
      <c r="Q66" s="26"/>
      <c r="R66" s="26"/>
      <c r="S66" s="26"/>
      <c r="T66" s="26"/>
      <c r="U66"/>
      <c r="V66" s="26"/>
      <c r="W66" s="26"/>
      <c r="X66" s="26"/>
      <c r="Y66" s="26"/>
      <c r="Z66" s="26"/>
      <c r="AA66" s="26"/>
      <c r="AB66" s="26"/>
      <c r="AC66" s="26"/>
      <c r="AD66" s="26"/>
      <c r="AE66" s="26"/>
      <c r="AF66" s="26"/>
      <c r="AG66" s="26"/>
      <c r="AH66" s="26"/>
      <c r="AI66" s="26"/>
      <c r="AJ66" s="26"/>
      <c r="AK66" s="26"/>
      <c r="AL66" s="26"/>
      <c r="AM66" s="26"/>
    </row>
    <row r="67" spans="2:54" ht="17.399999999999999">
      <c r="G67" s="25"/>
      <c r="H67" s="50"/>
      <c r="I67" s="51"/>
      <c r="J67" s="51"/>
      <c r="K67" s="52"/>
      <c r="L67" s="52"/>
      <c r="M67" s="52"/>
      <c r="N67" s="52"/>
      <c r="O67" s="52"/>
      <c r="P67" s="52"/>
      <c r="Q67" s="26"/>
      <c r="R67" s="26"/>
      <c r="S67" s="26"/>
      <c r="T67" s="26"/>
      <c r="U67"/>
      <c r="V67" s="26"/>
      <c r="W67" s="26"/>
      <c r="X67" s="26"/>
      <c r="Y67" s="26"/>
      <c r="Z67" s="26"/>
      <c r="AA67" s="26"/>
      <c r="AB67" s="26"/>
      <c r="AC67" s="26"/>
      <c r="AD67" s="26"/>
      <c r="AE67" s="26"/>
      <c r="AF67" s="26"/>
      <c r="AG67" s="26"/>
      <c r="AH67" s="26"/>
      <c r="AI67" s="26"/>
      <c r="AJ67" s="26"/>
      <c r="AK67" s="26"/>
      <c r="AL67" s="26"/>
      <c r="AM67" s="26"/>
    </row>
    <row r="68" spans="2:54" ht="17.399999999999999">
      <c r="G68" s="25"/>
      <c r="H68" s="68"/>
      <c r="I68" s="51"/>
      <c r="J68" s="51"/>
      <c r="K68" s="52"/>
      <c r="L68" s="71"/>
      <c r="M68" s="70"/>
      <c r="N68" s="70"/>
      <c r="O68" s="52"/>
      <c r="P68" s="52"/>
      <c r="Q68" s="26"/>
      <c r="R68" s="26"/>
      <c r="S68" s="70"/>
      <c r="T68" s="26"/>
      <c r="U68"/>
      <c r="V68" s="26"/>
      <c r="W68" s="26"/>
      <c r="X68" s="26"/>
      <c r="Y68" s="26"/>
      <c r="Z68" s="26"/>
      <c r="AA68" s="26"/>
      <c r="AB68" s="26"/>
      <c r="AC68" s="26"/>
      <c r="AD68" s="26"/>
      <c r="AE68" s="26"/>
      <c r="AF68" s="26"/>
      <c r="AG68" s="26"/>
      <c r="AH68" s="26"/>
      <c r="AI68" s="26"/>
      <c r="AJ68" s="26"/>
      <c r="AK68" s="26"/>
      <c r="AL68" s="26"/>
      <c r="AM68" s="26"/>
      <c r="AQ68" s="68"/>
      <c r="AR68" s="68"/>
      <c r="AS68" s="69"/>
      <c r="AT68" s="51"/>
      <c r="AU68" s="51"/>
      <c r="AV68" s="53"/>
      <c r="AW68" s="68"/>
      <c r="AX68" s="52"/>
      <c r="AY68" s="52"/>
      <c r="AZ68" s="67"/>
      <c r="BA68" s="52"/>
      <c r="BB68" s="52"/>
    </row>
    <row r="69" spans="2:54" ht="17.399999999999999">
      <c r="G69" s="25"/>
      <c r="H69" s="51"/>
      <c r="I69" s="51"/>
      <c r="J69" s="51"/>
      <c r="K69" s="52"/>
      <c r="L69" s="52"/>
      <c r="M69" s="52"/>
      <c r="N69" s="52"/>
      <c r="O69" s="52"/>
      <c r="P69" s="52"/>
      <c r="Q69" s="26"/>
      <c r="R69" s="26"/>
      <c r="S69" s="26"/>
      <c r="T69" s="26"/>
      <c r="U69" s="26"/>
      <c r="V69" s="26"/>
      <c r="W69" s="26"/>
      <c r="X69" s="26"/>
      <c r="Y69" s="26"/>
      <c r="Z69" s="26"/>
      <c r="AA69" s="26"/>
      <c r="AB69" s="26"/>
      <c r="AC69" s="26"/>
      <c r="AD69" s="26"/>
      <c r="AE69" s="26"/>
      <c r="AF69" s="26"/>
      <c r="AG69" s="26"/>
      <c r="AH69" s="26"/>
      <c r="AI69" s="26"/>
      <c r="AJ69" s="26"/>
      <c r="AK69" s="26"/>
      <c r="AL69" s="26"/>
      <c r="AM69" s="26"/>
    </row>
    <row r="70" spans="2:54">
      <c r="G70" s="25"/>
      <c r="H70" s="25"/>
      <c r="I70" s="25"/>
      <c r="J70" s="25"/>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row>
    <row r="71" spans="2:54">
      <c r="G71" s="25"/>
      <c r="H71" s="25"/>
      <c r="I71" s="25"/>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row>
    <row r="72" spans="2:54">
      <c r="G72" s="25"/>
      <c r="H72" s="25"/>
      <c r="I72" s="25"/>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row>
    <row r="73" spans="2:54">
      <c r="G73" s="25"/>
      <c r="H73" s="25"/>
      <c r="I73" s="25"/>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row>
    <row r="74" spans="2:54">
      <c r="G74" s="25"/>
      <c r="H74" s="25"/>
      <c r="I74" s="25"/>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row>
    <row r="75" spans="2:54">
      <c r="G75" s="25"/>
      <c r="H75" s="25"/>
      <c r="I75" s="25"/>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row>
    <row r="76" spans="2:54">
      <c r="G76" s="25"/>
      <c r="H76" s="25"/>
      <c r="I76" s="25"/>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row>
    <row r="77" spans="2:54">
      <c r="G77" s="25"/>
      <c r="H77" s="25"/>
      <c r="I77" s="25"/>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row>
    <row r="78" spans="2:54">
      <c r="G78" s="25"/>
      <c r="H78" s="25"/>
      <c r="I78" s="25"/>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row>
    <row r="79" spans="2:54">
      <c r="G79" s="25"/>
      <c r="H79" s="25"/>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row>
    <row r="80" spans="2:54">
      <c r="G80" s="25"/>
      <c r="H80" s="25"/>
      <c r="I80" s="25"/>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row>
    <row r="81" spans="7:38">
      <c r="G81" s="25"/>
      <c r="H81" s="25"/>
      <c r="I81" s="25"/>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row>
    <row r="82" spans="7:38">
      <c r="G82" s="25"/>
      <c r="H82" s="25"/>
      <c r="I82" s="25"/>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row>
    <row r="83" spans="7:38">
      <c r="G83" s="25"/>
      <c r="H83" s="25"/>
      <c r="I83" s="25"/>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row>
    <row r="84" spans="7:38">
      <c r="G84" s="25"/>
      <c r="H84" s="25"/>
      <c r="I84" s="25"/>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row>
    <row r="85" spans="7:38">
      <c r="H85" s="25"/>
      <c r="I85" s="25"/>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row>
    <row r="86" spans="7:38">
      <c r="H86" s="25"/>
      <c r="I86" s="25"/>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row>
    <row r="87" spans="7:38">
      <c r="H87" s="25"/>
      <c r="I87" s="25"/>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row>
    <row r="88" spans="7:38">
      <c r="H88" s="25"/>
      <c r="I88" s="25"/>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row>
    <row r="89" spans="7:38">
      <c r="H89" s="25"/>
      <c r="I89" s="25"/>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row>
    <row r="90" spans="7:38">
      <c r="H90" s="25"/>
      <c r="I90" s="25"/>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row>
    <row r="91" spans="7:38">
      <c r="H91" s="25"/>
      <c r="I91" s="25"/>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row>
    <row r="92" spans="7:38">
      <c r="H92" s="25"/>
      <c r="I92" s="25"/>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row>
    <row r="93" spans="7:38">
      <c r="H93" s="25"/>
      <c r="I93" s="25"/>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row>
    <row r="94" spans="7:38">
      <c r="J94" s="14"/>
    </row>
    <row r="95" spans="7:38">
      <c r="J95" s="14"/>
    </row>
    <row r="96" spans="7:38">
      <c r="J96" s="14"/>
    </row>
    <row r="97" spans="10:10">
      <c r="J97" s="14"/>
    </row>
    <row r="98" spans="10:10">
      <c r="J98" s="14"/>
    </row>
    <row r="99" spans="10:10">
      <c r="J99" s="14"/>
    </row>
    <row r="100" spans="10:10">
      <c r="J100" s="14"/>
    </row>
    <row r="101" spans="10:10">
      <c r="J101" s="14"/>
    </row>
    <row r="102" spans="10:10">
      <c r="J102" s="14"/>
    </row>
    <row r="103" spans="10:10">
      <c r="J103" s="14"/>
    </row>
    <row r="104" spans="10:10">
      <c r="J104" s="14"/>
    </row>
    <row r="105" spans="10:10">
      <c r="J105" s="14"/>
    </row>
    <row r="106" spans="10:10">
      <c r="J106" s="14"/>
    </row>
    <row r="107" spans="10:10">
      <c r="J107" s="14"/>
    </row>
    <row r="108" spans="10:10">
      <c r="J108" s="14"/>
    </row>
    <row r="109" spans="10:10">
      <c r="J109" s="14"/>
    </row>
    <row r="110" spans="10:10">
      <c r="J110" s="14"/>
    </row>
    <row r="111" spans="10:10">
      <c r="J111" s="14"/>
    </row>
    <row r="112" spans="10:10">
      <c r="J112" s="14"/>
    </row>
    <row r="113" spans="10:10">
      <c r="J113" s="14"/>
    </row>
    <row r="114" spans="10:10">
      <c r="J114" s="14"/>
    </row>
    <row r="115" spans="10:10">
      <c r="J115" s="14"/>
    </row>
    <row r="116" spans="10:10">
      <c r="J116" s="14"/>
    </row>
    <row r="117" spans="10:10">
      <c r="J117" s="14"/>
    </row>
    <row r="118" spans="10:10">
      <c r="J118" s="14"/>
    </row>
  </sheetData>
  <mergeCells count="3">
    <mergeCell ref="A1:B1"/>
    <mergeCell ref="A37:B37"/>
    <mergeCell ref="A44:B44"/>
  </mergeCells>
  <phoneticPr fontId="11" type="noConversion"/>
  <conditionalFormatting sqref="C52 A52 C43:C44 A47:C47 B54 B59:B61">
    <cfRule type="cellIs" dxfId="7" priority="12" stopIfTrue="1" operator="equal">
      <formula>"n"</formula>
    </cfRule>
  </conditionalFormatting>
  <conditionalFormatting sqref="S47 O47 L47 Q44 G47:I47 Q47 L44 S44 G44:I44 IE39:IV41 HW39:HW41 IA39:IA41 BW39:BW41 CA39:CA41 CE39:CE41 CI39:CI41 CM39:CM41 CQ39:CQ41 CU39:CU41 CY39:CY41 DC39:DC41 DG39:DG41 DK39:DK41 DO39:DO41 DS39:DS41 DW39:DW41 EA39:EA41 EE39:EE41 EI39:EI41 EM39:EM41 EQ39:EQ41 EU39:EU41 EY39:EY41 FC39:FC41 FG39:FG41 FK39:FK41 FO39:FO41 FS39:FS41 FW39:FW41 GA39:GA41 GE39:GE41 GI39:GI41 GM39:GM41 GQ39:GQ41 GU39:GU41 GY39:GY41 HC39:HC41 HG39:HG41 HK39:HK41 HO39:HO41 HS39:HS41 O44 IS46 I46 M46 HU46 HY46 IC46 IG46 IK46 IO46 BE46 BI46 BM46 BQ46 BU46 BY46 CC46 CG46 CK46 CO46 CS46 CW46 DA46 DE46 DI46 DM46 DQ46 DU46 DY46 EC46 EG46 EK46 EO46 ES46 EW46 FA46 FE46 FI46 FM46 FQ46 FU46 FY46 GC46 GG46 GK46 GO46 GS46 GW46 HA46 HE46 HI46 HM46 HQ46 D30 D37:D41 D46:D47">
    <cfRule type="cellIs" dxfId="6" priority="13" stopIfTrue="1" operator="equal">
      <formula>"n"</formula>
    </cfRule>
  </conditionalFormatting>
  <conditionalFormatting sqref="B31:B33 B24:B28 A23:A24 C23:C24">
    <cfRule type="cellIs" dxfId="5" priority="14" stopIfTrue="1" operator="equal">
      <formula>"STOP"</formula>
    </cfRule>
  </conditionalFormatting>
  <conditionalFormatting sqref="A20:A21 C20:C23">
    <cfRule type="cellIs" dxfId="4" priority="15" stopIfTrue="1" operator="equal">
      <formula>"n"</formula>
    </cfRule>
    <cfRule type="cellIs" dxfId="3" priority="16" stopIfTrue="1" operator="equal">
      <formula>"closed"</formula>
    </cfRule>
  </conditionalFormatting>
  <printOptions gridLines="1"/>
  <pageMargins left="0.77" right="0" top="0.81" bottom="0.5" header="0.32" footer="0.25"/>
  <pageSetup scale="56" fitToHeight="4" orientation="landscape" r:id="rId1"/>
  <headerFooter alignWithMargins="0">
    <oddFooter>&amp;L&amp;8Last Updated:  9.19.07</oddFooter>
  </headerFooter>
  <rowBreaks count="4" manualBreakCount="4">
    <brk id="19" max="5" man="1"/>
    <brk id="36" max="5" man="1"/>
    <brk id="51" max="5" man="1"/>
    <brk id="65" max="7" man="1"/>
  </rowBreaks>
  <drawing r:id="rId2"/>
</worksheet>
</file>

<file path=xl/worksheets/sheet2.xml><?xml version="1.0" encoding="utf-8"?>
<worksheet xmlns="http://schemas.openxmlformats.org/spreadsheetml/2006/main" xmlns:r="http://schemas.openxmlformats.org/officeDocument/2006/relationships">
  <sheetPr codeName="Sheet2">
    <pageSetUpPr autoPageBreaks="0"/>
  </sheetPr>
  <dimension ref="A1:J207"/>
  <sheetViews>
    <sheetView zoomScaleNormal="100" zoomScaleSheetLayoutView="75" workbookViewId="0">
      <pane ySplit="2" topLeftCell="A171" activePane="bottomLeft" state="frozen"/>
      <selection activeCell="B1" sqref="B1"/>
      <selection pane="bottomLeft" activeCell="B180" sqref="B180"/>
    </sheetView>
  </sheetViews>
  <sheetFormatPr defaultColWidth="9.109375" defaultRowHeight="10.199999999999999"/>
  <cols>
    <col min="1" max="1" width="4.6640625" style="66" customWidth="1"/>
    <col min="2" max="2" width="71.33203125" style="7" customWidth="1"/>
    <col min="3" max="3" width="14.6640625" style="7" customWidth="1"/>
    <col min="4" max="5" width="14.5546875" style="7" customWidth="1"/>
    <col min="6" max="6" width="9.5546875" style="18" customWidth="1"/>
    <col min="7" max="7" width="7.88671875" style="7" customWidth="1"/>
    <col min="8" max="10" width="9.6640625" style="7" customWidth="1"/>
    <col min="11" max="16384" width="9.109375" style="7"/>
  </cols>
  <sheetData>
    <row r="1" spans="1:8" ht="47.25" customHeight="1">
      <c r="A1" s="351" t="s">
        <v>444</v>
      </c>
      <c r="B1" s="352"/>
      <c r="C1" s="352"/>
      <c r="D1" s="352"/>
      <c r="E1" s="352"/>
      <c r="F1" s="353"/>
    </row>
    <row r="2" spans="1:8" ht="21" customHeight="1">
      <c r="A2" s="166"/>
      <c r="B2" s="54"/>
      <c r="C2" s="12"/>
      <c r="D2" s="12"/>
      <c r="E2" s="12"/>
      <c r="F2" s="55"/>
    </row>
    <row r="3" spans="1:8" ht="13.2">
      <c r="A3" s="166"/>
      <c r="B3" s="254"/>
      <c r="C3" s="255" t="s">
        <v>7</v>
      </c>
      <c r="D3" s="255" t="s">
        <v>8</v>
      </c>
      <c r="E3" s="255" t="s">
        <v>6</v>
      </c>
      <c r="F3" s="255" t="s">
        <v>9</v>
      </c>
      <c r="G3" s="19"/>
      <c r="H3" s="12"/>
    </row>
    <row r="4" spans="1:8" ht="31.5" customHeight="1">
      <c r="A4" s="56">
        <f>STAT!A12</f>
        <v>1</v>
      </c>
      <c r="B4" s="96" t="str">
        <f>STAT!B12</f>
        <v xml:space="preserve">Does the Dislocated Worker's case file include documentation of lay-off, termination, plant closure, or other Dislocated Worker federal requirement criteria?  (Y, N, X)  </v>
      </c>
      <c r="C4" s="256">
        <f ca="1">COUNTIF(OFFSET(SUM!$D$5,0,RPT!$A4,67,1),"Y")</f>
        <v>0</v>
      </c>
      <c r="D4" s="256">
        <f ca="1">COUNTIF(OFFSET(SUM!$D$5,0,RPT!$A4,67,1),"N")</f>
        <v>0</v>
      </c>
      <c r="E4" s="256">
        <f ca="1">COUNTIF(OFFSET(SUM!$D$5,0,RPT!$A4,67,1),"X")</f>
        <v>0</v>
      </c>
      <c r="F4" s="256">
        <f ca="1">C4+D4+E4</f>
        <v>0</v>
      </c>
      <c r="G4" s="20"/>
      <c r="H4" s="12"/>
    </row>
    <row r="5" spans="1:8" ht="13.2">
      <c r="A5" s="57"/>
      <c r="B5" s="257" t="s">
        <v>11</v>
      </c>
      <c r="C5" s="258">
        <f ca="1">IF($F4&gt;0,C4/$F4,0)</f>
        <v>0</v>
      </c>
      <c r="D5" s="258">
        <f ca="1">IF($F4&gt;0,D4/$F4,0)</f>
        <v>0</v>
      </c>
      <c r="E5" s="258">
        <f ca="1">IF($F4&gt;0,E4/$F4,0)</f>
        <v>0</v>
      </c>
      <c r="F5" s="259"/>
      <c r="G5" s="20"/>
      <c r="H5" s="12"/>
    </row>
    <row r="6" spans="1:8" ht="13.2">
      <c r="A6" s="57"/>
      <c r="B6" s="260"/>
      <c r="C6" s="261"/>
      <c r="D6" s="261"/>
      <c r="E6" s="261"/>
      <c r="F6" s="262"/>
      <c r="G6" s="12"/>
    </row>
    <row r="7" spans="1:8" ht="13.2">
      <c r="A7" s="58"/>
      <c r="B7" s="263"/>
      <c r="C7" s="255" t="s">
        <v>7</v>
      </c>
      <c r="D7" s="255" t="s">
        <v>8</v>
      </c>
      <c r="E7" s="264" t="s">
        <v>9</v>
      </c>
      <c r="F7" s="265"/>
    </row>
    <row r="8" spans="1:8" ht="37.5" customHeight="1">
      <c r="A8" s="253">
        <f>STAT!A13</f>
        <v>2</v>
      </c>
      <c r="B8" s="96" t="str">
        <f>STAT!B13</f>
        <v xml:space="preserve">Was documentation in the case file indicating the participant's dislocation was a direct result of the oil spill. (Y, N)  </v>
      </c>
      <c r="C8" s="256">
        <f ca="1">COUNTIF(OFFSET(SUM!$D$5,0,RPT!$A8,67,1),"Y")</f>
        <v>0</v>
      </c>
      <c r="D8" s="266">
        <f ca="1">COUNTIF(OFFSET(SUM!$D$5,0,RPT!$A8,67,1),"N")</f>
        <v>0</v>
      </c>
      <c r="E8" s="267">
        <f ca="1">C8+D8</f>
        <v>0</v>
      </c>
      <c r="F8" s="268"/>
    </row>
    <row r="9" spans="1:8" ht="13.2">
      <c r="A9" s="57"/>
      <c r="B9" s="257" t="s">
        <v>11</v>
      </c>
      <c r="C9" s="258">
        <f ca="1">IF(($C8+$D8)&gt;0,C8/($C8+$D8),0)</f>
        <v>0</v>
      </c>
      <c r="D9" s="258">
        <f ca="1">IF(($C8+$D8)&gt;0,D8/($C8+$D8),0)</f>
        <v>0</v>
      </c>
      <c r="E9" s="269"/>
      <c r="F9" s="268"/>
    </row>
    <row r="10" spans="1:8" ht="13.2">
      <c r="A10" s="57"/>
      <c r="B10" s="260"/>
      <c r="C10" s="261"/>
      <c r="D10" s="261"/>
      <c r="E10" s="261"/>
      <c r="F10" s="184"/>
      <c r="G10" s="12"/>
    </row>
    <row r="11" spans="1:8" ht="13.2">
      <c r="A11" s="57"/>
      <c r="B11" s="270"/>
      <c r="C11" s="255" t="s">
        <v>7</v>
      </c>
      <c r="D11" s="255" t="s">
        <v>8</v>
      </c>
      <c r="E11" s="264" t="s">
        <v>9</v>
      </c>
      <c r="F11" s="268"/>
    </row>
    <row r="12" spans="1:8" ht="34.200000000000003" customHeight="1">
      <c r="A12" s="253">
        <f>STAT!A14</f>
        <v>3</v>
      </c>
      <c r="B12" s="96" t="str">
        <f>STAT!B14</f>
        <v xml:space="preserve">Was documentation in the case file that the participant was 18 years of age at the time of the first WIA service? (Y, N)  </v>
      </c>
      <c r="C12" s="256">
        <f ca="1">COUNTIF(OFFSET(SUM!$D$5,0,RPT!$A12,67,1),"Y")</f>
        <v>0</v>
      </c>
      <c r="D12" s="266">
        <f ca="1">COUNTIF(OFFSET(SUM!$D$5,0,RPT!$A12,67,1),"N")</f>
        <v>0</v>
      </c>
      <c r="E12" s="267">
        <f ca="1">C12+D12</f>
        <v>0</v>
      </c>
      <c r="F12" s="268"/>
    </row>
    <row r="13" spans="1:8" ht="13.2">
      <c r="A13" s="57"/>
      <c r="B13" s="257" t="s">
        <v>11</v>
      </c>
      <c r="C13" s="258">
        <f ca="1">IF(($C12+$D12)&gt;0,C12/($C12+$D12),0)</f>
        <v>0</v>
      </c>
      <c r="D13" s="258">
        <f ca="1">IF(($C12+$D12)&gt;0,D12/($C12+$D12),0)</f>
        <v>0</v>
      </c>
      <c r="E13" s="269"/>
      <c r="F13" s="268"/>
    </row>
    <row r="14" spans="1:8" ht="13.2">
      <c r="A14" s="57"/>
      <c r="B14" s="260"/>
      <c r="C14" s="261"/>
      <c r="D14" s="261"/>
      <c r="E14" s="261"/>
      <c r="F14" s="184"/>
      <c r="G14" s="12"/>
    </row>
    <row r="15" spans="1:8" ht="13.2">
      <c r="A15" s="57"/>
      <c r="B15" s="260"/>
      <c r="C15" s="255" t="s">
        <v>7</v>
      </c>
      <c r="D15" s="255" t="s">
        <v>8</v>
      </c>
      <c r="E15" s="255" t="s">
        <v>6</v>
      </c>
      <c r="F15" s="255" t="s">
        <v>9</v>
      </c>
      <c r="G15" s="18"/>
    </row>
    <row r="16" spans="1:8" ht="39.6">
      <c r="A16" s="253">
        <f>STAT!A15</f>
        <v>4</v>
      </c>
      <c r="B16" s="96" t="str">
        <f>STAT!B15</f>
        <v xml:space="preserve">Was documentation in the case file that the eligible male was registered with the Selective Service System or that he was exempted from registration? (Y, N, X) (Note: this is a federal requirement for males born on or after January 1, 1960)  </v>
      </c>
      <c r="C16" s="256">
        <f ca="1">COUNTIF(OFFSET(SUM!$D$5,0,RPT!$A16,67,1),"Y")</f>
        <v>0</v>
      </c>
      <c r="D16" s="256">
        <f ca="1">COUNTIF(OFFSET(SUM!$D$5,0,RPT!$A16,67,1),"N")</f>
        <v>0</v>
      </c>
      <c r="E16" s="256">
        <f ca="1">COUNTIF(OFFSET(SUM!$D$5,0,RPT!$A16,67,1),"X")</f>
        <v>0</v>
      </c>
      <c r="F16" s="256">
        <f ca="1">C16+D16+E16</f>
        <v>0</v>
      </c>
      <c r="G16" s="18"/>
    </row>
    <row r="17" spans="1:7" ht="13.2">
      <c r="A17" s="57"/>
      <c r="B17" s="257" t="s">
        <v>11</v>
      </c>
      <c r="C17" s="258">
        <f ca="1">IF($F16&gt;0,C16/$F16,0)</f>
        <v>0</v>
      </c>
      <c r="D17" s="258">
        <f ca="1">IF($F16&gt;0,D16/$F16,0)</f>
        <v>0</v>
      </c>
      <c r="E17" s="258">
        <f ca="1">IF($F16&gt;0,E16/$F16,0)</f>
        <v>0</v>
      </c>
      <c r="F17" s="259"/>
      <c r="G17" s="18"/>
    </row>
    <row r="18" spans="1:7" ht="13.2">
      <c r="A18" s="57"/>
      <c r="B18" s="260"/>
      <c r="C18" s="261"/>
      <c r="D18" s="261"/>
      <c r="E18" s="262"/>
      <c r="F18" s="261"/>
      <c r="G18" s="24"/>
    </row>
    <row r="19" spans="1:7" ht="13.2">
      <c r="A19" s="57"/>
      <c r="B19" s="260"/>
      <c r="C19" s="255" t="s">
        <v>7</v>
      </c>
      <c r="D19" s="255" t="s">
        <v>8</v>
      </c>
      <c r="E19" s="264" t="s">
        <v>9</v>
      </c>
      <c r="F19" s="268"/>
    </row>
    <row r="20" spans="1:7" ht="26.4">
      <c r="A20" s="253">
        <f>STAT!A16</f>
        <v>5</v>
      </c>
      <c r="B20" s="96" t="str">
        <f>STAT!B16</f>
        <v xml:space="preserve">Was documentation in the case file indicating the participant resides in one of the affected area?  (Y, N)    </v>
      </c>
      <c r="C20" s="256">
        <f ca="1">COUNTIF(OFFSET(SUM!$D$5,0,RPT!$A20,67,1),"Y")</f>
        <v>0</v>
      </c>
      <c r="D20" s="266">
        <f ca="1">COUNTIF(OFFSET(SUM!$D$5,0,RPT!$A20,67,1),"N")</f>
        <v>0</v>
      </c>
      <c r="E20" s="267">
        <f ca="1">C20+D20</f>
        <v>0</v>
      </c>
      <c r="F20" s="268"/>
    </row>
    <row r="21" spans="1:7" ht="13.2">
      <c r="A21" s="57"/>
      <c r="B21" s="257" t="s">
        <v>11</v>
      </c>
      <c r="C21" s="258">
        <f ca="1">IF(($C20+$D20)&gt;0,C20/($C20+$D20),0)</f>
        <v>0</v>
      </c>
      <c r="D21" s="258">
        <f ca="1">IF(($C20+$D20)&gt;0,D20/($C20+$D20),0)</f>
        <v>0</v>
      </c>
      <c r="E21" s="269"/>
      <c r="F21" s="268"/>
    </row>
    <row r="22" spans="1:7" ht="13.2">
      <c r="A22" s="57"/>
      <c r="B22" s="260"/>
      <c r="C22" s="261"/>
      <c r="D22" s="261"/>
      <c r="E22" s="261"/>
      <c r="F22" s="184"/>
      <c r="G22" s="12"/>
    </row>
    <row r="23" spans="1:7" ht="13.2">
      <c r="A23" s="57"/>
      <c r="B23" s="260"/>
      <c r="C23" s="271" t="s">
        <v>7</v>
      </c>
      <c r="D23" s="271" t="s">
        <v>8</v>
      </c>
      <c r="E23" s="255" t="s">
        <v>6</v>
      </c>
      <c r="F23" s="272" t="s">
        <v>9</v>
      </c>
    </row>
    <row r="24" spans="1:7" s="24" customFormat="1" ht="41.25" customHeight="1">
      <c r="A24" s="253">
        <f>STAT!A17</f>
        <v>6</v>
      </c>
      <c r="B24" s="96" t="str">
        <f>STAT!B17</f>
        <v>Was documentation in the case file of U.S. citizenship or authorization to work in the U.S.?  (Y, N, X)</v>
      </c>
      <c r="C24" s="256">
        <f ca="1">COUNTIF(OFFSET(SUM!$D$5,0,RPT!$A24,67,1),"Y")</f>
        <v>0</v>
      </c>
      <c r="D24" s="256">
        <f ca="1">COUNTIF(OFFSET(SUM!$D$5,0,RPT!$A24,67,1),"N")</f>
        <v>0</v>
      </c>
      <c r="E24" s="256">
        <f ca="1">COUNTIF(OFFSET(SUM!$D$5,0,RPT!$A24,67,1),"X")</f>
        <v>0</v>
      </c>
      <c r="F24" s="256">
        <f ca="1">C24+D24+E24</f>
        <v>0</v>
      </c>
    </row>
    <row r="25" spans="1:7" s="24" customFormat="1" ht="13.2">
      <c r="A25" s="57"/>
      <c r="B25" s="273" t="s">
        <v>11</v>
      </c>
      <c r="C25" s="258">
        <f ca="1">IF($F24&gt;0,C24/$F24,0)</f>
        <v>0</v>
      </c>
      <c r="D25" s="258">
        <f ca="1">IF($F24&gt;0,D24/$F24,0)</f>
        <v>0</v>
      </c>
      <c r="E25" s="258">
        <f ca="1">IF($F24&gt;0,E24/$F24,0)</f>
        <v>0</v>
      </c>
      <c r="F25" s="259"/>
    </row>
    <row r="26" spans="1:7" s="24" customFormat="1" ht="13.2">
      <c r="A26" s="57"/>
      <c r="B26" s="273"/>
      <c r="C26" s="258"/>
      <c r="D26" s="274"/>
      <c r="E26" s="274"/>
      <c r="F26" s="275"/>
    </row>
    <row r="27" spans="1:7" ht="13.2">
      <c r="A27" s="57"/>
      <c r="B27" s="260"/>
      <c r="C27" s="255" t="s">
        <v>7</v>
      </c>
      <c r="D27" s="255" t="s">
        <v>8</v>
      </c>
      <c r="E27" s="255" t="s">
        <v>6</v>
      </c>
      <c r="F27" s="264" t="s">
        <v>9</v>
      </c>
      <c r="G27" s="18"/>
    </row>
    <row r="28" spans="1:7" ht="39.6">
      <c r="A28" s="253">
        <f>STAT!A19</f>
        <v>7</v>
      </c>
      <c r="B28" s="96" t="str">
        <f>STAT!B19</f>
        <v>If a veteran or spouse of an eligible veteran was entered in the State's MIS, was documentation in the case file to verify that the participant is a veteran or a spouse of an eligible veteran? (Y, N, X)</v>
      </c>
      <c r="C28" s="256">
        <f ca="1">COUNTIF(OFFSET(SUM!$D$5,0,RPT!$A28,67,1),"Y")</f>
        <v>0</v>
      </c>
      <c r="D28" s="256">
        <f ca="1">COUNTIF(OFFSET(SUM!$D$5,0,RPT!$A28,67,1),"N")</f>
        <v>0</v>
      </c>
      <c r="E28" s="256">
        <f ca="1">COUNTIF(OFFSET(SUM!$D$5,0,RPT!$A28,67,1),"X")</f>
        <v>0</v>
      </c>
      <c r="F28" s="256">
        <f ca="1">C28+D28+E28</f>
        <v>0</v>
      </c>
      <c r="G28" s="18"/>
    </row>
    <row r="29" spans="1:7" ht="13.2">
      <c r="A29" s="57"/>
      <c r="B29" s="257" t="s">
        <v>11</v>
      </c>
      <c r="C29" s="258">
        <f ca="1">IF($F28&gt;0,C28/$F28,0)</f>
        <v>0</v>
      </c>
      <c r="D29" s="258">
        <f ca="1">IF($F28&gt;0,D28/$F28,0)</f>
        <v>0</v>
      </c>
      <c r="E29" s="258">
        <f ca="1">IF($F28&gt;0,E28/$F28,0)</f>
        <v>0</v>
      </c>
      <c r="F29" s="259"/>
      <c r="G29" s="18"/>
    </row>
    <row r="30" spans="1:7" ht="13.2">
      <c r="A30" s="57"/>
      <c r="B30" s="260"/>
      <c r="C30" s="261"/>
      <c r="D30" s="261"/>
      <c r="E30" s="261"/>
      <c r="F30" s="184"/>
      <c r="G30" s="12"/>
    </row>
    <row r="31" spans="1:7" ht="13.2">
      <c r="A31" s="57"/>
      <c r="B31" s="260"/>
      <c r="C31" s="255" t="s">
        <v>7</v>
      </c>
      <c r="D31" s="255" t="s">
        <v>8</v>
      </c>
      <c r="E31" s="264" t="s">
        <v>9</v>
      </c>
      <c r="F31" s="268"/>
    </row>
    <row r="32" spans="1:7" ht="13.2">
      <c r="A32" s="280">
        <f>STAT!A22</f>
        <v>8</v>
      </c>
      <c r="B32" s="96" t="str">
        <f>STAT!B22</f>
        <v xml:space="preserve">Was documentation in the case file of a Core activity? (Y, N) </v>
      </c>
      <c r="C32" s="256">
        <f ca="1">COUNTIF(OFFSET(SUM!$D$5,0,RPT!$A32,67,1),"Y")</f>
        <v>0</v>
      </c>
      <c r="D32" s="266">
        <f ca="1">COUNTIF(OFFSET(SUM!$D$5,0,RPT!$A32,67,1),"N")</f>
        <v>0</v>
      </c>
      <c r="E32" s="267">
        <f ca="1">C32+D32</f>
        <v>0</v>
      </c>
      <c r="F32" s="254"/>
    </row>
    <row r="33" spans="1:10" ht="13.2">
      <c r="A33" s="57"/>
      <c r="B33" s="257" t="s">
        <v>11</v>
      </c>
      <c r="C33" s="258">
        <f ca="1">IF(($C32+$D32)&gt;0,C32/($C32+$D32),0)</f>
        <v>0</v>
      </c>
      <c r="D33" s="258">
        <f ca="1">IF(($C32+$D32)&gt;0,D32/($C32+$D32),0)</f>
        <v>0</v>
      </c>
      <c r="E33" s="269"/>
      <c r="F33" s="254"/>
    </row>
    <row r="34" spans="1:10" ht="13.2">
      <c r="A34" s="57"/>
      <c r="B34" s="260"/>
      <c r="C34" s="261"/>
      <c r="D34" s="261"/>
      <c r="E34" s="261"/>
      <c r="F34" s="184"/>
      <c r="G34" s="12"/>
    </row>
    <row r="35" spans="1:10" ht="13.2">
      <c r="A35" s="57"/>
      <c r="B35" s="273"/>
      <c r="C35" s="255" t="s">
        <v>7</v>
      </c>
      <c r="D35" s="255" t="s">
        <v>8</v>
      </c>
      <c r="E35" s="264" t="s">
        <v>9</v>
      </c>
      <c r="F35" s="268"/>
      <c r="G35" s="18"/>
      <c r="H35" s="18"/>
      <c r="I35" s="18"/>
      <c r="J35" s="18"/>
    </row>
    <row r="36" spans="1:10" ht="24.9" customHeight="1">
      <c r="A36" s="253">
        <f>STAT!A23</f>
        <v>9</v>
      </c>
      <c r="B36" s="96" t="str">
        <f>STAT!B23</f>
        <v>If yes to #8, was documentation in the case file indicating that the core service met federal requirements? (Y, N)</v>
      </c>
      <c r="C36" s="256">
        <f ca="1">COUNTIF(OFFSET(SUM!$D$5,0,RPT!$A36,67,1),"Y")</f>
        <v>0</v>
      </c>
      <c r="D36" s="266">
        <f ca="1">COUNTIF(OFFSET(SUM!$D$5,0,RPT!$A36,67,1),"N")</f>
        <v>0</v>
      </c>
      <c r="E36" s="267">
        <f ca="1">C36+D36</f>
        <v>0</v>
      </c>
      <c r="F36" s="268"/>
      <c r="G36" s="18"/>
      <c r="H36" s="18"/>
      <c r="I36" s="18"/>
      <c r="J36" s="18"/>
    </row>
    <row r="37" spans="1:10" ht="13.2">
      <c r="A37" s="57"/>
      <c r="B37" s="276" t="s">
        <v>11</v>
      </c>
      <c r="C37" s="258">
        <f ca="1">IF(($C36+$D36)&gt;0,C36/($C36+$D36),0)</f>
        <v>0</v>
      </c>
      <c r="D37" s="258">
        <f ca="1">IF(($C36+$D36)&gt;0,D36/($C36+$D36),0)</f>
        <v>0</v>
      </c>
      <c r="E37" s="269"/>
      <c r="F37" s="268"/>
    </row>
    <row r="38" spans="1:10" ht="13.2">
      <c r="A38" s="57"/>
      <c r="B38" s="273"/>
      <c r="C38" s="354"/>
      <c r="D38" s="354"/>
      <c r="E38" s="262"/>
      <c r="F38" s="261"/>
      <c r="G38" s="18"/>
    </row>
    <row r="39" spans="1:10" ht="13.2">
      <c r="A39" s="167"/>
      <c r="B39" s="277"/>
      <c r="C39" s="255" t="s">
        <v>7</v>
      </c>
      <c r="D39" s="255" t="s">
        <v>8</v>
      </c>
      <c r="E39" s="255" t="s">
        <v>6</v>
      </c>
      <c r="F39" s="264" t="s">
        <v>9</v>
      </c>
      <c r="G39" s="18"/>
    </row>
    <row r="40" spans="1:10" ht="37.5" customHeight="1">
      <c r="A40" s="280">
        <f>STAT!A25</f>
        <v>10</v>
      </c>
      <c r="B40" s="96" t="str">
        <f>STAT!B25</f>
        <v>Was documentation in the case file of an intensive service?  (Y, N, X). (Note: X = only received a core service)</v>
      </c>
      <c r="C40" s="256">
        <f ca="1">COUNTIF(OFFSET(SUM!$D$5,0,RPT!$A40,67,1),"Y")</f>
        <v>0</v>
      </c>
      <c r="D40" s="256">
        <f ca="1">COUNTIF(OFFSET(SUM!$D$5,0,RPT!$A40,67,1),"N")</f>
        <v>0</v>
      </c>
      <c r="E40" s="256">
        <f ca="1">COUNTIF(OFFSET(SUM!$D$5,0,RPT!$A40,67,1),"X")</f>
        <v>0</v>
      </c>
      <c r="F40" s="256">
        <f ca="1">C40+D40+E40</f>
        <v>0</v>
      </c>
      <c r="G40" s="20"/>
    </row>
    <row r="41" spans="1:10" ht="13.2">
      <c r="A41" s="167"/>
      <c r="B41" s="276" t="s">
        <v>11</v>
      </c>
      <c r="C41" s="258">
        <f ca="1">IF($F40&gt;0,C40/$F40,0)</f>
        <v>0</v>
      </c>
      <c r="D41" s="258">
        <f ca="1">IF($F40&gt;0,D40/$F40,0)</f>
        <v>0</v>
      </c>
      <c r="E41" s="258">
        <f ca="1">IF($F40&gt;0,E40/$F40,0)</f>
        <v>0</v>
      </c>
      <c r="F41" s="259"/>
    </row>
    <row r="42" spans="1:10" ht="13.2">
      <c r="A42" s="167"/>
      <c r="B42" s="273"/>
      <c r="C42" s="278"/>
      <c r="D42" s="278"/>
      <c r="E42" s="278"/>
      <c r="F42" s="262"/>
      <c r="G42" s="12"/>
    </row>
    <row r="43" spans="1:10" ht="13.2">
      <c r="A43" s="167"/>
      <c r="B43" s="277"/>
      <c r="C43" s="255" t="s">
        <v>7</v>
      </c>
      <c r="D43" s="255" t="s">
        <v>8</v>
      </c>
      <c r="E43" s="264" t="s">
        <v>9</v>
      </c>
      <c r="F43" s="107"/>
    </row>
    <row r="44" spans="1:10" ht="39.9" customHeight="1">
      <c r="A44" s="280">
        <f>STAT!A26</f>
        <v>11</v>
      </c>
      <c r="B44" s="96" t="str">
        <f>STAT!B26</f>
        <v>If yes to #10, was documentation in the case file indicating that the assessment information was used to develop an Individual Employment Plan (IEP) ?    (Y,N)</v>
      </c>
      <c r="C44" s="256">
        <f ca="1">COUNTIF(OFFSET(SUM!$D$5,0,RPT!$A44,67,1),"Y")</f>
        <v>0</v>
      </c>
      <c r="D44" s="266">
        <f ca="1">COUNTIF(OFFSET(SUM!$D$5,0,RPT!$A44,67,1),"N")</f>
        <v>0</v>
      </c>
      <c r="E44" s="267">
        <f ca="1">C44+D44</f>
        <v>0</v>
      </c>
      <c r="F44" s="107"/>
    </row>
    <row r="45" spans="1:10" ht="13.2">
      <c r="A45" s="167"/>
      <c r="B45" s="276" t="s">
        <v>11</v>
      </c>
      <c r="C45" s="258">
        <f ca="1">IF(($C44+$D44)&gt;0,C44/($C44+$D44),0)</f>
        <v>0</v>
      </c>
      <c r="D45" s="258">
        <f ca="1">IF(($C44+$D44)&gt;0,D44/($C44+$D44),0)</f>
        <v>0</v>
      </c>
      <c r="E45" s="269"/>
      <c r="F45" s="254"/>
    </row>
    <row r="46" spans="1:10" ht="13.2">
      <c r="A46" s="57"/>
      <c r="B46" s="83"/>
      <c r="C46" s="355"/>
      <c r="D46" s="355"/>
      <c r="E46" s="254"/>
      <c r="F46" s="262"/>
      <c r="G46" s="12"/>
    </row>
    <row r="47" spans="1:10" ht="13.2">
      <c r="A47" s="57"/>
      <c r="B47" s="260"/>
      <c r="C47" s="255" t="s">
        <v>7</v>
      </c>
      <c r="D47" s="255" t="s">
        <v>8</v>
      </c>
      <c r="E47" s="264" t="s">
        <v>9</v>
      </c>
      <c r="F47" s="184"/>
    </row>
    <row r="48" spans="1:10" ht="50.25" customHeight="1">
      <c r="A48" s="280">
        <f>STAT!A27</f>
        <v>12</v>
      </c>
      <c r="B48" s="96" t="str">
        <f>STAT!B27</f>
        <v>If yes to #11, does the IEP include the activities/services to be provided to the participant and was the IEP signed by the participant indicating customer choice was considered in the training selection?  (Y,N)</v>
      </c>
      <c r="C48" s="256">
        <f ca="1">COUNTIF(OFFSET(SUM!$D$5,0,RPT!$A48,67,1),"Y")</f>
        <v>0</v>
      </c>
      <c r="D48" s="266">
        <f ca="1">COUNTIF(OFFSET(SUM!$D$5,0,RPT!$A48,67,1),"N")</f>
        <v>0</v>
      </c>
      <c r="E48" s="267">
        <f ca="1">C48+D48</f>
        <v>0</v>
      </c>
      <c r="F48" s="261"/>
    </row>
    <row r="49" spans="1:7" ht="13.2">
      <c r="A49" s="57"/>
      <c r="B49" s="257" t="s">
        <v>11</v>
      </c>
      <c r="C49" s="258">
        <f ca="1">IF(($C48+$D48)&gt;0,C48/($C48+$D48),0)</f>
        <v>0</v>
      </c>
      <c r="D49" s="258">
        <f ca="1">IF(($C48+$D48)&gt;0,D48/($C48+$D48),0)</f>
        <v>0</v>
      </c>
      <c r="E49" s="269"/>
      <c r="F49" s="184"/>
    </row>
    <row r="50" spans="1:7" ht="13.2">
      <c r="A50" s="167"/>
      <c r="B50" s="254"/>
      <c r="C50" s="254"/>
      <c r="D50" s="254"/>
      <c r="E50" s="254"/>
      <c r="F50" s="184"/>
      <c r="G50" s="12"/>
    </row>
    <row r="51" spans="1:7" ht="13.2">
      <c r="A51" s="57"/>
      <c r="B51" s="260"/>
      <c r="C51" s="255" t="s">
        <v>7</v>
      </c>
      <c r="D51" s="255" t="s">
        <v>8</v>
      </c>
      <c r="E51" s="264" t="s">
        <v>9</v>
      </c>
      <c r="F51" s="268"/>
    </row>
    <row r="52" spans="1:7" ht="13.2">
      <c r="A52" s="280">
        <f>STAT!A28</f>
        <v>13</v>
      </c>
      <c r="B52" s="96" t="str">
        <f>STAT!B28</f>
        <v xml:space="preserve">Was justification of training documented in the case file? (Y, N) </v>
      </c>
      <c r="C52" s="256">
        <f ca="1">COUNTIF(OFFSET(SUM!$D$5,0,RPT!$A52,67,1),"Y")</f>
        <v>0</v>
      </c>
      <c r="D52" s="266">
        <f ca="1">COUNTIF(OFFSET(SUM!$D$5,0,RPT!$A52,67,1),"N")</f>
        <v>0</v>
      </c>
      <c r="E52" s="267">
        <f ca="1">C52+D52</f>
        <v>0</v>
      </c>
      <c r="F52" s="268"/>
    </row>
    <row r="53" spans="1:7" ht="13.2">
      <c r="A53" s="57"/>
      <c r="B53" s="257" t="s">
        <v>11</v>
      </c>
      <c r="C53" s="258">
        <f ca="1">IF(($C52+$D52)&gt;0,C52/($C52+$D52),0)</f>
        <v>0</v>
      </c>
      <c r="D53" s="258">
        <f ca="1">IF(($C52+$D52)&gt;0,D52/($C52+$D52),0)</f>
        <v>0</v>
      </c>
      <c r="E53" s="269"/>
      <c r="F53" s="268"/>
    </row>
    <row r="54" spans="1:7" ht="13.2">
      <c r="A54" s="167"/>
      <c r="B54" s="254"/>
      <c r="C54" s="254"/>
      <c r="D54" s="254"/>
      <c r="E54" s="254"/>
      <c r="F54" s="184"/>
      <c r="G54" s="12"/>
    </row>
    <row r="55" spans="1:7" ht="13.2">
      <c r="A55" s="57"/>
      <c r="B55" s="260"/>
      <c r="C55" s="255" t="s">
        <v>7</v>
      </c>
      <c r="D55" s="255" t="s">
        <v>8</v>
      </c>
      <c r="E55" s="255" t="s">
        <v>6</v>
      </c>
      <c r="F55" s="264" t="s">
        <v>9</v>
      </c>
      <c r="G55" s="12"/>
    </row>
    <row r="56" spans="1:7" ht="22.5" customHeight="1">
      <c r="A56" s="280">
        <f>STAT!A30</f>
        <v>14</v>
      </c>
      <c r="B56" s="96" t="str">
        <f>STAT!B30</f>
        <v>Was an OJT activity entered into the State MIS? (Y, N, X) (Note: X = no OJT provided)</v>
      </c>
      <c r="C56" s="256">
        <f ca="1">COUNTIF(OFFSET(SUM!$D$5,0,RPT!$A56,67,1),"Y")</f>
        <v>0</v>
      </c>
      <c r="D56" s="256">
        <f ca="1">COUNTIF(OFFSET(SUM!$D$5,0,RPT!$A56,67,1),"N")</f>
        <v>0</v>
      </c>
      <c r="E56" s="256">
        <f ca="1">COUNTIF(OFFSET(SUM!$D$5,0,RPT!$A56,67,1),"X")</f>
        <v>0</v>
      </c>
      <c r="F56" s="256">
        <f ca="1">C56+D56+E56</f>
        <v>0</v>
      </c>
      <c r="G56" s="12"/>
    </row>
    <row r="57" spans="1:7" ht="13.2">
      <c r="A57" s="57"/>
      <c r="B57" s="257" t="s">
        <v>11</v>
      </c>
      <c r="C57" s="258">
        <f ca="1">IF($F56&gt;0,C56/$F56,0)</f>
        <v>0</v>
      </c>
      <c r="D57" s="258">
        <f ca="1">IF($F56&gt;0,D56/$F56,0)</f>
        <v>0</v>
      </c>
      <c r="E57" s="258">
        <f ca="1">IF($F56&gt;0,E56/$F56,0)</f>
        <v>0</v>
      </c>
      <c r="F57" s="259"/>
      <c r="G57" s="12"/>
    </row>
    <row r="58" spans="1:7" ht="13.2">
      <c r="A58" s="57"/>
      <c r="B58" s="260"/>
      <c r="C58" s="261"/>
      <c r="D58" s="261"/>
      <c r="E58" s="262"/>
      <c r="F58" s="261"/>
      <c r="G58" s="12"/>
    </row>
    <row r="59" spans="1:7" ht="13.2">
      <c r="A59" s="15"/>
      <c r="B59" s="260"/>
      <c r="C59" s="261"/>
      <c r="D59" s="261"/>
      <c r="E59" s="262"/>
      <c r="F59" s="261"/>
      <c r="G59" s="12"/>
    </row>
    <row r="60" spans="1:7" ht="13.2">
      <c r="A60" s="57"/>
      <c r="B60" s="260"/>
      <c r="C60" s="255" t="s">
        <v>7</v>
      </c>
      <c r="D60" s="255" t="s">
        <v>8</v>
      </c>
      <c r="E60" s="255" t="s">
        <v>6</v>
      </c>
      <c r="F60" s="264" t="s">
        <v>9</v>
      </c>
      <c r="G60" s="12"/>
    </row>
    <row r="61" spans="1:7" ht="34.200000000000003" customHeight="1">
      <c r="A61" s="280">
        <f>STAT!A31</f>
        <v>15</v>
      </c>
      <c r="B61" s="96" t="str">
        <f>STAT!B31</f>
        <v>Was an OJT agreement executed between the employer and the Region for the participant's training position? (Y, N, X)  (Note: X = no OJT provided)</v>
      </c>
      <c r="C61" s="256">
        <f ca="1">COUNTIF(OFFSET(SUM!$D$5,0,RPT!$A61,67,1),"Y")</f>
        <v>0</v>
      </c>
      <c r="D61" s="256">
        <f ca="1">COUNTIF(OFFSET(SUM!$D$5,0,RPT!$A61,67,1),"N")</f>
        <v>0</v>
      </c>
      <c r="E61" s="256">
        <f ca="1">COUNTIF(OFFSET(SUM!$D$5,0,RPT!$A61,67,1),"X")</f>
        <v>0</v>
      </c>
      <c r="F61" s="256">
        <f ca="1">C61+D61+E61</f>
        <v>0</v>
      </c>
      <c r="G61" s="12"/>
    </row>
    <row r="62" spans="1:7" ht="13.2">
      <c r="A62" s="57"/>
      <c r="B62" s="257" t="s">
        <v>11</v>
      </c>
      <c r="C62" s="258">
        <f ca="1">IF($F61&gt;0,C61/$F61,0)</f>
        <v>0</v>
      </c>
      <c r="D62" s="258">
        <f ca="1">IF($F61&gt;0,D61/$F61,0)</f>
        <v>0</v>
      </c>
      <c r="E62" s="258">
        <f ca="1">IF($F61&gt;0,E61/$F61,0)</f>
        <v>0</v>
      </c>
      <c r="F62" s="259"/>
      <c r="G62" s="12"/>
    </row>
    <row r="63" spans="1:7" ht="13.2">
      <c r="A63" s="15"/>
      <c r="B63" s="260"/>
      <c r="C63" s="261"/>
      <c r="D63" s="261"/>
      <c r="E63" s="262"/>
      <c r="F63" s="261"/>
      <c r="G63" s="12"/>
    </row>
    <row r="64" spans="1:7" ht="13.2">
      <c r="A64" s="15"/>
      <c r="B64" s="260"/>
      <c r="C64" s="261"/>
      <c r="D64" s="261"/>
      <c r="E64" s="262"/>
      <c r="F64" s="261"/>
      <c r="G64" s="12"/>
    </row>
    <row r="65" spans="1:7" ht="13.2">
      <c r="A65" s="57"/>
      <c r="B65" s="260"/>
      <c r="C65" s="255" t="s">
        <v>7</v>
      </c>
      <c r="D65" s="255" t="s">
        <v>8</v>
      </c>
      <c r="E65" s="255" t="s">
        <v>6</v>
      </c>
      <c r="F65" s="264" t="s">
        <v>9</v>
      </c>
      <c r="G65" s="12"/>
    </row>
    <row r="66" spans="1:7" ht="32.25" customHeight="1">
      <c r="A66" s="280">
        <f>STAT!A32</f>
        <v>16</v>
      </c>
      <c r="B66" s="96" t="str">
        <f>STAT!B32</f>
        <v xml:space="preserve">Was the occupation indicated in the OJT contract on the Targeted Occupation List(TOL)? (Y,N,X)  (Note: X = no OJT provided) </v>
      </c>
      <c r="C66" s="256">
        <f ca="1">COUNTIF(OFFSET(SUM!$D$5,0,RPT!$A66,67,1),"Y")</f>
        <v>0</v>
      </c>
      <c r="D66" s="256">
        <f ca="1">COUNTIF(OFFSET(SUM!$D$5,0,RPT!$A66,67,1),"N")</f>
        <v>0</v>
      </c>
      <c r="E66" s="256">
        <f ca="1">COUNTIF(OFFSET(SUM!$D$5,0,RPT!$A66,67,1),"X")</f>
        <v>0</v>
      </c>
      <c r="F66" s="256">
        <f ca="1">C66+D66+E66</f>
        <v>0</v>
      </c>
      <c r="G66" s="12"/>
    </row>
    <row r="67" spans="1:7" ht="13.2">
      <c r="A67" s="57"/>
      <c r="B67" s="257" t="s">
        <v>11</v>
      </c>
      <c r="C67" s="258">
        <f ca="1">IF($F66&gt;0,C66/$F66,0)</f>
        <v>0</v>
      </c>
      <c r="D67" s="258">
        <f ca="1">IF($F66&gt;0,D66/$F66,0)</f>
        <v>0</v>
      </c>
      <c r="E67" s="258">
        <f ca="1">IF($F66&gt;0,E66/$F66,0)</f>
        <v>0</v>
      </c>
      <c r="F67" s="259"/>
      <c r="G67" s="12"/>
    </row>
    <row r="68" spans="1:7" ht="13.2">
      <c r="A68" s="15"/>
      <c r="B68" s="260"/>
      <c r="C68" s="261"/>
      <c r="D68" s="261"/>
      <c r="E68" s="262"/>
      <c r="F68" s="261"/>
      <c r="G68" s="12"/>
    </row>
    <row r="69" spans="1:7" ht="13.2">
      <c r="A69" s="15"/>
      <c r="B69" s="260"/>
      <c r="C69" s="261"/>
      <c r="D69" s="261"/>
      <c r="E69" s="262"/>
      <c r="F69" s="261"/>
      <c r="G69" s="12"/>
    </row>
    <row r="70" spans="1:7" ht="13.2">
      <c r="A70" s="57"/>
      <c r="B70" s="260"/>
      <c r="C70" s="255" t="s">
        <v>7</v>
      </c>
      <c r="D70" s="255" t="s">
        <v>8</v>
      </c>
      <c r="E70" s="255" t="s">
        <v>6</v>
      </c>
      <c r="F70" s="264" t="s">
        <v>9</v>
      </c>
      <c r="G70" s="12"/>
    </row>
    <row r="71" spans="1:7" ht="29.25" customHeight="1">
      <c r="A71" s="253">
        <f>STAT!A33</f>
        <v>17</v>
      </c>
      <c r="B71" s="96" t="str">
        <f>STAT!B33</f>
        <v xml:space="preserve">Was documentation in the case file that the participant's OJT start date was on or after the employer's OJT contract effective date?  (Y, N, X) (Note: X = no OJT provided) </v>
      </c>
      <c r="C71" s="256">
        <f ca="1">COUNTIF(OFFSET(SUM!$D$5,0,RPT!$A71,67,1),"Y")</f>
        <v>0</v>
      </c>
      <c r="D71" s="256">
        <f ca="1">COUNTIF(OFFSET(SUM!$D$5,0,RPT!$A71,67,1),"N")</f>
        <v>0</v>
      </c>
      <c r="E71" s="256">
        <f ca="1">COUNTIF(OFFSET(SUM!$D$5,0,RPT!$A71,67,1),"X")</f>
        <v>0</v>
      </c>
      <c r="F71" s="256">
        <f ca="1">C71+D71+E71</f>
        <v>0</v>
      </c>
      <c r="G71" s="12"/>
    </row>
    <row r="72" spans="1:7" ht="13.2">
      <c r="A72" s="57"/>
      <c r="B72" s="257" t="s">
        <v>11</v>
      </c>
      <c r="C72" s="258">
        <f ca="1">IF($F71&gt;0,C71/$F71,0)</f>
        <v>0</v>
      </c>
      <c r="D72" s="258">
        <f ca="1">IF($F71&gt;0,D71/$F71,0)</f>
        <v>0</v>
      </c>
      <c r="E72" s="258">
        <f ca="1">IF($F71&gt;0,E71/$F71,0)</f>
        <v>0</v>
      </c>
      <c r="F72" s="259"/>
      <c r="G72" s="12"/>
    </row>
    <row r="73" spans="1:7" ht="13.2">
      <c r="A73" s="15"/>
      <c r="B73" s="260"/>
      <c r="C73" s="261"/>
      <c r="D73" s="261"/>
      <c r="E73" s="262"/>
      <c r="F73" s="261"/>
      <c r="G73" s="12"/>
    </row>
    <row r="74" spans="1:7" ht="13.2">
      <c r="A74" s="15"/>
      <c r="B74" s="260"/>
      <c r="C74" s="261"/>
      <c r="D74" s="261"/>
      <c r="E74" s="262"/>
      <c r="F74" s="261"/>
      <c r="G74" s="12"/>
    </row>
    <row r="75" spans="1:7" ht="13.2">
      <c r="A75" s="57"/>
      <c r="B75" s="260"/>
      <c r="C75" s="255" t="s">
        <v>7</v>
      </c>
      <c r="D75" s="255" t="s">
        <v>8</v>
      </c>
      <c r="E75" s="255" t="s">
        <v>6</v>
      </c>
      <c r="F75" s="264" t="s">
        <v>9</v>
      </c>
      <c r="G75" s="12"/>
    </row>
    <row r="76" spans="1:7" ht="31.5" customHeight="1">
      <c r="A76" s="253">
        <f>STAT!A34</f>
        <v>18</v>
      </c>
      <c r="B76" s="96" t="str">
        <f>STAT!B34</f>
        <v>Is documentation in the case file of the referral to the OJT employer? (Y, N, X)  (Note: X = no OJT provided)</v>
      </c>
      <c r="C76" s="256">
        <f ca="1">COUNTIF(OFFSET(SUM!$D$5,0,RPT!$A76,67,1),"Y")</f>
        <v>0</v>
      </c>
      <c r="D76" s="256">
        <f ca="1">COUNTIF(OFFSET(SUM!$D$5,0,RPT!$A76,67,1),"N")</f>
        <v>0</v>
      </c>
      <c r="E76" s="256">
        <f ca="1">COUNTIF(OFFSET(SUM!$D$5,0,RPT!$A76,67,1),"X")</f>
        <v>0</v>
      </c>
      <c r="F76" s="256">
        <f ca="1">C76+D76+E76</f>
        <v>0</v>
      </c>
      <c r="G76" s="12"/>
    </row>
    <row r="77" spans="1:7" ht="13.2">
      <c r="A77" s="57"/>
      <c r="B77" s="257" t="s">
        <v>11</v>
      </c>
      <c r="C77" s="258">
        <f ca="1">IF($F76&gt;0,C76/$F76,0)</f>
        <v>0</v>
      </c>
      <c r="D77" s="258">
        <f ca="1">IF($F76&gt;0,D76/$F76,0)</f>
        <v>0</v>
      </c>
      <c r="E77" s="258">
        <f ca="1">IF($F76&gt;0,E76/$F76,0)</f>
        <v>0</v>
      </c>
      <c r="F77" s="259"/>
      <c r="G77" s="12"/>
    </row>
    <row r="78" spans="1:7" ht="13.2">
      <c r="A78" s="15"/>
      <c r="B78" s="260"/>
      <c r="C78" s="261"/>
      <c r="D78" s="261"/>
      <c r="E78" s="262"/>
      <c r="F78" s="261"/>
      <c r="G78" s="12"/>
    </row>
    <row r="79" spans="1:7" ht="13.2">
      <c r="A79" s="57"/>
      <c r="B79" s="260"/>
      <c r="C79" s="255" t="s">
        <v>7</v>
      </c>
      <c r="D79" s="255" t="s">
        <v>8</v>
      </c>
      <c r="E79" s="255" t="s">
        <v>6</v>
      </c>
      <c r="F79" s="264" t="s">
        <v>9</v>
      </c>
      <c r="G79" s="12"/>
    </row>
    <row r="80" spans="1:7" ht="29.25" customHeight="1">
      <c r="A80" s="280">
        <f>STAT!A35</f>
        <v>19</v>
      </c>
      <c r="B80" s="96" t="str">
        <f>STAT!B35</f>
        <v>If yes to #18, does the job title on the referral match the occupation listed in the  participant's IEP? (Y, N, X)  (Note: X = no OJT provided)</v>
      </c>
      <c r="C80" s="256">
        <f ca="1">COUNTIF(OFFSET(SUM!$D$5,0,RPT!$A80,67,1),"Y")</f>
        <v>0</v>
      </c>
      <c r="D80" s="256">
        <f ca="1">COUNTIF(OFFSET(SUM!$D$5,0,RPT!$A80,67,1),"N")</f>
        <v>0</v>
      </c>
      <c r="E80" s="256">
        <f ca="1">COUNTIF(OFFSET(SUM!$D$5,0,RPT!$A80,67,1),"X")</f>
        <v>0</v>
      </c>
      <c r="F80" s="256">
        <f ca="1">C80+D80+E80</f>
        <v>0</v>
      </c>
      <c r="G80" s="12"/>
    </row>
    <row r="81" spans="1:7" ht="13.2">
      <c r="A81" s="57"/>
      <c r="B81" s="257" t="s">
        <v>11</v>
      </c>
      <c r="C81" s="258">
        <f ca="1">IF($F80&gt;0,C80/$F80,0)</f>
        <v>0</v>
      </c>
      <c r="D81" s="258">
        <f ca="1">IF($F80&gt;0,D80/$F80,0)</f>
        <v>0</v>
      </c>
      <c r="E81" s="258">
        <f ca="1">IF($F80&gt;0,E80/$F80,0)</f>
        <v>0</v>
      </c>
      <c r="F81" s="259"/>
      <c r="G81" s="12"/>
    </row>
    <row r="82" spans="1:7" ht="13.2">
      <c r="B82" s="107"/>
      <c r="C82" s="107"/>
      <c r="D82" s="107"/>
      <c r="E82" s="107"/>
      <c r="F82" s="268"/>
      <c r="G82" s="12"/>
    </row>
    <row r="83" spans="1:7" ht="13.2">
      <c r="B83" s="107"/>
      <c r="C83" s="107"/>
      <c r="D83" s="107"/>
      <c r="E83" s="107"/>
      <c r="F83" s="268"/>
      <c r="G83" s="12"/>
    </row>
    <row r="84" spans="1:7" ht="15" customHeight="1">
      <c r="A84" s="57"/>
      <c r="B84" s="260"/>
      <c r="C84" s="255" t="s">
        <v>7</v>
      </c>
      <c r="D84" s="255" t="s">
        <v>8</v>
      </c>
      <c r="E84" s="255" t="s">
        <v>6</v>
      </c>
      <c r="F84" s="264" t="s">
        <v>9</v>
      </c>
      <c r="G84" s="12"/>
    </row>
    <row r="85" spans="1:7" ht="39.6">
      <c r="A85" s="280">
        <f>STAT!A36</f>
        <v>20</v>
      </c>
      <c r="B85" s="96" t="str">
        <f>STAT!B36</f>
        <v>Was a copy of the OJT training outline in the participant's case file detailing the skills to be attained, the duration of the training and the wage rate?  (Y, N, X) (Note: X = no OJT provided)</v>
      </c>
      <c r="C85" s="256">
        <f ca="1">COUNTIF(OFFSET(SUM!$D$5,0,RPT!$A85,67,1),"Y")</f>
        <v>0</v>
      </c>
      <c r="D85" s="256">
        <f ca="1">COUNTIF(OFFSET(SUM!$D$5,0,RPT!$A85,67,1),"N")</f>
        <v>0</v>
      </c>
      <c r="E85" s="256">
        <f ca="1">COUNTIF(OFFSET(SUM!$D$5,0,RPT!$A85,67,1),"X")</f>
        <v>0</v>
      </c>
      <c r="F85" s="256">
        <f ca="1">C85+D85+E85</f>
        <v>0</v>
      </c>
      <c r="G85" s="24"/>
    </row>
    <row r="86" spans="1:7" ht="13.2">
      <c r="A86" s="57"/>
      <c r="B86" s="276" t="s">
        <v>11</v>
      </c>
      <c r="C86" s="258">
        <f ca="1">IF($F85&gt;0,C85/$F85,0)</f>
        <v>0</v>
      </c>
      <c r="D86" s="258">
        <f ca="1">IF($F85&gt;0,D85/$F85,0)</f>
        <v>0</v>
      </c>
      <c r="E86" s="258">
        <f ca="1">IF($F85&gt;0,E85/$F85,0)</f>
        <v>0</v>
      </c>
      <c r="F86" s="259"/>
      <c r="G86" s="24"/>
    </row>
    <row r="87" spans="1:7" ht="13.2">
      <c r="B87" s="268"/>
      <c r="C87" s="268"/>
      <c r="D87" s="268"/>
      <c r="E87" s="268"/>
      <c r="F87" s="268"/>
      <c r="G87" s="18"/>
    </row>
    <row r="88" spans="1:7" ht="15" customHeight="1">
      <c r="B88" s="268"/>
      <c r="C88" s="268"/>
      <c r="D88" s="268"/>
      <c r="E88" s="268"/>
      <c r="F88" s="268"/>
      <c r="G88" s="18"/>
    </row>
    <row r="89" spans="1:7" ht="13.2">
      <c r="A89" s="57"/>
      <c r="B89" s="273"/>
      <c r="C89" s="255" t="s">
        <v>7</v>
      </c>
      <c r="D89" s="255" t="s">
        <v>8</v>
      </c>
      <c r="E89" s="255" t="s">
        <v>6</v>
      </c>
      <c r="F89" s="264" t="s">
        <v>9</v>
      </c>
    </row>
    <row r="90" spans="1:7" ht="29.25" customHeight="1">
      <c r="A90" s="56">
        <f>STAT!A38</f>
        <v>21</v>
      </c>
      <c r="B90" s="96" t="str">
        <f>STAT!B38</f>
        <v xml:space="preserve">Was an Occupational Skills Training (OST) activity entered into the State MIS? (Y, N, X) (Note: X = No OST provided) </v>
      </c>
      <c r="C90" s="256">
        <f ca="1">COUNTIF(OFFSET(SUM!$D$5,0,RPT!$A90,67,1),"Y")</f>
        <v>0</v>
      </c>
      <c r="D90" s="256">
        <f ca="1">COUNTIF(OFFSET(SUM!$D$5,0,RPT!$A90,67,1),"N")</f>
        <v>0</v>
      </c>
      <c r="E90" s="256">
        <f ca="1">COUNTIF(OFFSET(SUM!$D$5,0,RPT!$A90,67,1),"X")</f>
        <v>0</v>
      </c>
      <c r="F90" s="256">
        <f ca="1">C90+D90+E90</f>
        <v>0</v>
      </c>
    </row>
    <row r="91" spans="1:7" ht="13.2">
      <c r="A91" s="57"/>
      <c r="B91" s="257" t="s">
        <v>11</v>
      </c>
      <c r="C91" s="258">
        <f ca="1">IF($F90&gt;0,C90/$F90,0)</f>
        <v>0</v>
      </c>
      <c r="D91" s="258">
        <f ca="1">IF($F90&gt;0,D90/$F90,0)</f>
        <v>0</v>
      </c>
      <c r="E91" s="258">
        <f ca="1">IF($F90&gt;0,E90/$F90,0)</f>
        <v>0</v>
      </c>
      <c r="F91" s="259"/>
    </row>
    <row r="92" spans="1:7" ht="15" customHeight="1">
      <c r="B92" s="107"/>
      <c r="C92" s="107"/>
      <c r="D92" s="107"/>
      <c r="E92" s="107"/>
      <c r="F92" s="268"/>
      <c r="G92" s="12"/>
    </row>
    <row r="93" spans="1:7" ht="13.2">
      <c r="A93" s="57"/>
      <c r="B93" s="260"/>
      <c r="C93" s="255" t="s">
        <v>7</v>
      </c>
      <c r="D93" s="255" t="s">
        <v>8</v>
      </c>
      <c r="E93" s="255" t="s">
        <v>6</v>
      </c>
      <c r="F93" s="255" t="s">
        <v>9</v>
      </c>
      <c r="G93" s="18"/>
    </row>
    <row r="94" spans="1:7" ht="26.4" customHeight="1">
      <c r="A94" s="253">
        <f>STAT!A39</f>
        <v>22</v>
      </c>
      <c r="B94" s="96" t="str">
        <f>STAT!B39</f>
        <v>If yes to #21,  was the OST in a demand occupation? (Y, N, X)  (Note: X = No OST provided)</v>
      </c>
      <c r="C94" s="256">
        <f ca="1">COUNTIF(OFFSET(SUM!$D$5,0,RPT!$A94,67,1),"Y")</f>
        <v>0</v>
      </c>
      <c r="D94" s="256">
        <f ca="1">COUNTIF(OFFSET(SUM!$D$5,0,RPT!$A94,67,1),"N")</f>
        <v>0</v>
      </c>
      <c r="E94" s="256">
        <f ca="1">COUNTIF(OFFSET(SUM!$D$5,0,RPT!$A94,67,1),"X")</f>
        <v>0</v>
      </c>
      <c r="F94" s="256">
        <f ca="1">C94+D94+E94</f>
        <v>0</v>
      </c>
      <c r="G94" s="18"/>
    </row>
    <row r="95" spans="1:7" ht="13.2">
      <c r="A95" s="57"/>
      <c r="B95" s="257" t="s">
        <v>11</v>
      </c>
      <c r="C95" s="258">
        <f ca="1">IF($F94&gt;0,C94/$F94,0)</f>
        <v>0</v>
      </c>
      <c r="D95" s="258">
        <f ca="1">IF($F94&gt;0,D94/$F94,0)</f>
        <v>0</v>
      </c>
      <c r="E95" s="258">
        <f ca="1">IF($F94&gt;0,E94/$F94,0)</f>
        <v>0</v>
      </c>
      <c r="F95" s="259"/>
      <c r="G95" s="18"/>
    </row>
    <row r="96" spans="1:7" ht="13.2">
      <c r="A96" s="15"/>
      <c r="B96" s="273"/>
      <c r="C96" s="262"/>
      <c r="D96" s="262"/>
      <c r="E96" s="262"/>
      <c r="F96" s="262"/>
      <c r="G96" s="18"/>
    </row>
    <row r="97" spans="1:9" ht="13.2">
      <c r="A97" s="15"/>
      <c r="B97" s="273"/>
      <c r="C97" s="262"/>
      <c r="D97" s="262"/>
      <c r="E97" s="262"/>
      <c r="F97" s="262"/>
      <c r="G97" s="18"/>
    </row>
    <row r="98" spans="1:9" ht="13.2">
      <c r="A98" s="57"/>
      <c r="B98" s="260"/>
      <c r="C98" s="255" t="s">
        <v>7</v>
      </c>
      <c r="D98" s="255" t="s">
        <v>8</v>
      </c>
      <c r="E98" s="255" t="s">
        <v>6</v>
      </c>
      <c r="F98" s="255" t="s">
        <v>9</v>
      </c>
    </row>
    <row r="99" spans="1:9" ht="30" customHeight="1">
      <c r="A99" s="253">
        <f>STAT!A40</f>
        <v>23</v>
      </c>
      <c r="B99" s="96" t="str">
        <f>STAT!B40</f>
        <v>If yes to #21 was the OST on the local/state approved training provider list (ETPL)?  (Y, N, X) (Note: X = No OST provided)</v>
      </c>
      <c r="C99" s="256">
        <f ca="1">COUNTIF(OFFSET(SUM!$D$5,0,RPT!$A99,67,1),"Y")</f>
        <v>0</v>
      </c>
      <c r="D99" s="256">
        <f ca="1">COUNTIF(OFFSET(SUM!$D$5,0,RPT!$A99,67,1),"N")</f>
        <v>0</v>
      </c>
      <c r="E99" s="256">
        <f ca="1">COUNTIF(OFFSET(SUM!$D$5,0,RPT!$A99,67,1),"X")</f>
        <v>0</v>
      </c>
      <c r="F99" s="256">
        <f ca="1">C99+D99+E99</f>
        <v>0</v>
      </c>
      <c r="G99" s="18"/>
      <c r="H99" s="18"/>
      <c r="I99" s="18"/>
    </row>
    <row r="100" spans="1:9" ht="13.2">
      <c r="A100" s="57"/>
      <c r="B100" s="257" t="s">
        <v>11</v>
      </c>
      <c r="C100" s="258">
        <f ca="1">IF($F99&gt;0,C99/$F99,0)</f>
        <v>0</v>
      </c>
      <c r="D100" s="258">
        <f ca="1">IF($F99&gt;0,D99/$F99,0)</f>
        <v>0</v>
      </c>
      <c r="E100" s="258">
        <f ca="1">IF($F99&gt;0,E99/$F99,0)</f>
        <v>0</v>
      </c>
      <c r="F100" s="259"/>
    </row>
    <row r="101" spans="1:9" ht="13.2">
      <c r="A101" s="15"/>
      <c r="B101" s="260"/>
      <c r="C101" s="261"/>
      <c r="D101" s="261"/>
      <c r="E101" s="262"/>
      <c r="F101" s="268"/>
    </row>
    <row r="102" spans="1:9" ht="13.2">
      <c r="A102" s="15"/>
      <c r="B102" s="273"/>
      <c r="C102" s="262"/>
      <c r="D102" s="262"/>
      <c r="E102" s="262"/>
      <c r="F102" s="262"/>
      <c r="G102" s="18"/>
    </row>
    <row r="103" spans="1:9" ht="13.2">
      <c r="A103" s="57"/>
      <c r="B103" s="260"/>
      <c r="C103" s="255" t="s">
        <v>7</v>
      </c>
      <c r="D103" s="255" t="s">
        <v>8</v>
      </c>
      <c r="E103" s="255" t="s">
        <v>6</v>
      </c>
      <c r="F103" s="255" t="s">
        <v>9</v>
      </c>
    </row>
    <row r="104" spans="1:9" ht="25.5" customHeight="1">
      <c r="A104" s="253">
        <f>STAT!A42</f>
        <v>24</v>
      </c>
      <c r="B104" s="96" t="str">
        <f>STAT!B42</f>
        <v>If a credential attainment was entered into the MIS, was documentation in the participant's case file? (Y, N, X)  (Note: X = no training provided)</v>
      </c>
      <c r="C104" s="256">
        <f ca="1">COUNTIF(OFFSET(SUM!$D$5,0,RPT!$A104,67,1),"Y")</f>
        <v>0</v>
      </c>
      <c r="D104" s="256">
        <f ca="1">COUNTIF(OFFSET(SUM!$D$5,0,RPT!$A104,67,1),"N")</f>
        <v>0</v>
      </c>
      <c r="E104" s="256">
        <f ca="1">COUNTIF(OFFSET(SUM!$D$5,0,RPT!$A104,67,1),"X")</f>
        <v>0</v>
      </c>
      <c r="F104" s="256">
        <f ca="1">C104+D104+E104</f>
        <v>0</v>
      </c>
    </row>
    <row r="105" spans="1:9" ht="13.2">
      <c r="A105" s="57"/>
      <c r="B105" s="257" t="s">
        <v>11</v>
      </c>
      <c r="C105" s="258">
        <f ca="1">IF($F104&gt;0,C104/$F104,0)</f>
        <v>0</v>
      </c>
      <c r="D105" s="258">
        <f ca="1">IF($F104&gt;0,D104/$F104,0)</f>
        <v>0</v>
      </c>
      <c r="E105" s="258">
        <f ca="1">IF($F104&gt;0,E104/$F104,0)</f>
        <v>0</v>
      </c>
      <c r="F105" s="259"/>
    </row>
    <row r="106" spans="1:9" ht="13.2">
      <c r="A106" s="15"/>
      <c r="B106" s="260"/>
      <c r="C106" s="261"/>
      <c r="D106" s="261"/>
      <c r="E106" s="262"/>
      <c r="F106" s="262"/>
    </row>
    <row r="107" spans="1:9" ht="13.2">
      <c r="A107" s="15"/>
      <c r="B107" s="273"/>
      <c r="C107" s="261"/>
      <c r="D107" s="261"/>
      <c r="E107" s="262"/>
      <c r="F107" s="262"/>
    </row>
    <row r="108" spans="1:9" ht="13.2">
      <c r="A108" s="57"/>
      <c r="B108" s="260"/>
      <c r="C108" s="255" t="s">
        <v>7</v>
      </c>
      <c r="D108" s="255" t="s">
        <v>8</v>
      </c>
      <c r="E108" s="255" t="s">
        <v>6</v>
      </c>
      <c r="F108" s="255" t="s">
        <v>9</v>
      </c>
      <c r="G108" s="24"/>
      <c r="H108" s="24"/>
    </row>
    <row r="109" spans="1:9" ht="37.5" customHeight="1">
      <c r="A109" s="280">
        <f>STAT!A43</f>
        <v>25</v>
      </c>
      <c r="B109" s="96" t="str">
        <f>STAT!B43</f>
        <v>If yes to #24, was the attainment date and type of credential accurately entered into the MIS? (Y, N, X)  (Note: X = no training provided).</v>
      </c>
      <c r="C109" s="256">
        <f ca="1">COUNTIF(OFFSET(SUM!$D$5,0,RPT!$A109,67,1),"Y")</f>
        <v>0</v>
      </c>
      <c r="D109" s="256">
        <f ca="1">COUNTIF(OFFSET(SUM!$D$5,0,RPT!$A109,67,1),"N")</f>
        <v>0</v>
      </c>
      <c r="E109" s="256">
        <f ca="1">COUNTIF(OFFSET(SUM!$D$5,0,RPT!$A109,67,1),"X")</f>
        <v>0</v>
      </c>
      <c r="F109" s="256">
        <f ca="1">C109+D109+E109</f>
        <v>0</v>
      </c>
      <c r="G109" s="24"/>
      <c r="H109" s="24"/>
    </row>
    <row r="110" spans="1:9" ht="13.2">
      <c r="A110" s="57"/>
      <c r="B110" s="257" t="s">
        <v>11</v>
      </c>
      <c r="C110" s="258">
        <f ca="1">IF($F109&gt;0,C109/$F109,0)</f>
        <v>0</v>
      </c>
      <c r="D110" s="258">
        <f ca="1">IF($F109&gt;0,D109/$F109,0)</f>
        <v>0</v>
      </c>
      <c r="E110" s="258">
        <f ca="1">IF($F109&gt;0,E109/$F109,0)</f>
        <v>0</v>
      </c>
      <c r="F110" s="259"/>
      <c r="G110" s="24"/>
      <c r="H110" s="24"/>
    </row>
    <row r="111" spans="1:9" ht="13.2">
      <c r="A111" s="15"/>
      <c r="B111" s="273"/>
      <c r="C111" s="265"/>
      <c r="D111" s="265"/>
      <c r="E111" s="265"/>
      <c r="F111" s="265"/>
      <c r="G111" s="24"/>
      <c r="H111" s="24"/>
    </row>
    <row r="112" spans="1:9" ht="13.2">
      <c r="A112" s="64"/>
      <c r="B112" s="183"/>
      <c r="C112" s="265"/>
      <c r="D112" s="265"/>
      <c r="E112" s="265"/>
      <c r="F112" s="265"/>
      <c r="G112" s="24"/>
      <c r="H112" s="24"/>
    </row>
    <row r="113" spans="1:8" ht="13.2">
      <c r="A113" s="57"/>
      <c r="B113" s="260"/>
      <c r="C113" s="255" t="s">
        <v>7</v>
      </c>
      <c r="D113" s="279" t="s">
        <v>8</v>
      </c>
      <c r="E113" s="255" t="s">
        <v>6</v>
      </c>
      <c r="F113" s="255" t="s">
        <v>9</v>
      </c>
      <c r="G113" s="24"/>
      <c r="H113" s="24"/>
    </row>
    <row r="114" spans="1:8" ht="32.4" customHeight="1">
      <c r="A114" s="253">
        <f>STAT!A45</f>
        <v>26</v>
      </c>
      <c r="B114" s="96" t="str">
        <f>STAT!B45</f>
        <v xml:space="preserve">Was a signed and dated Grievance/Complaint/EEO Form in the participant's hard copy case file? (Y, N, X)  </v>
      </c>
      <c r="C114" s="256">
        <f ca="1">COUNTIF(OFFSET(SUM!$D$5,0,RPT!$A114,67,1),"Y")</f>
        <v>0</v>
      </c>
      <c r="D114" s="256">
        <f ca="1">COUNTIF(OFFSET(SUM!$D$5,0,RPT!$A114,67,1),"N")</f>
        <v>0</v>
      </c>
      <c r="E114" s="256">
        <f ca="1">COUNTIF(OFFSET(SUM!$D$5,0,RPT!$A114,67,1),"X")</f>
        <v>0</v>
      </c>
      <c r="F114" s="256">
        <f ca="1">C114+D114+E114</f>
        <v>0</v>
      </c>
      <c r="G114" s="24"/>
      <c r="H114" s="24"/>
    </row>
    <row r="115" spans="1:8" ht="13.2">
      <c r="A115" s="57"/>
      <c r="B115" s="257" t="s">
        <v>11</v>
      </c>
      <c r="C115" s="258">
        <f ca="1">IF($F114&gt;0,C114/$F114,0)</f>
        <v>0</v>
      </c>
      <c r="D115" s="258">
        <f ca="1">IF($F114&gt;0,D114/$F114,0)</f>
        <v>0</v>
      </c>
      <c r="E115" s="258">
        <f ca="1">IF($F114&gt;0,E114/$F114,0)</f>
        <v>0</v>
      </c>
      <c r="F115" s="259"/>
      <c r="G115" s="24"/>
      <c r="H115" s="24"/>
    </row>
    <row r="116" spans="1:8" ht="13.2">
      <c r="A116" s="15"/>
      <c r="B116" s="260"/>
      <c r="C116" s="261"/>
      <c r="D116" s="261"/>
      <c r="E116" s="262"/>
      <c r="F116" s="262"/>
      <c r="G116" s="24"/>
      <c r="H116" s="24"/>
    </row>
    <row r="117" spans="1:8" ht="13.2">
      <c r="A117" s="15"/>
      <c r="B117" s="260"/>
      <c r="C117" s="261"/>
      <c r="D117" s="261"/>
      <c r="E117" s="262"/>
      <c r="F117" s="262"/>
      <c r="G117" s="24"/>
      <c r="H117" s="24"/>
    </row>
    <row r="118" spans="1:8" ht="13.2">
      <c r="A118" s="57"/>
      <c r="B118" s="260"/>
      <c r="C118" s="255" t="s">
        <v>7</v>
      </c>
      <c r="D118" s="279" t="s">
        <v>8</v>
      </c>
      <c r="E118" s="255" t="s">
        <v>9</v>
      </c>
      <c r="F118" s="262"/>
      <c r="G118" s="24"/>
      <c r="H118" s="24"/>
    </row>
    <row r="119" spans="1:8" ht="30.6" customHeight="1">
      <c r="A119" s="280">
        <f>STAT!A46</f>
        <v>27</v>
      </c>
      <c r="B119" s="96" t="str">
        <f>STAT!B46</f>
        <v>If yes to #26, did the Grievance/Complaint and EEO/Discrimination Form include correct names and addresses for filing a grievance, appeal or EEO complaint? (Y, N)</v>
      </c>
      <c r="C119" s="256">
        <f ca="1">COUNTIF(OFFSET(SUM!$D$5,0,RPT!$A119,67,1),"Y")</f>
        <v>0</v>
      </c>
      <c r="D119" s="256">
        <f ca="1">COUNTIF(OFFSET(SUM!$D$5,0,RPT!$A119,67,1),"N")</f>
        <v>0</v>
      </c>
      <c r="E119" s="256">
        <f ca="1">C119+D119</f>
        <v>0</v>
      </c>
      <c r="F119" s="262"/>
      <c r="G119" s="24"/>
      <c r="H119" s="24"/>
    </row>
    <row r="120" spans="1:8" ht="13.2">
      <c r="A120" s="57"/>
      <c r="B120" s="257" t="s">
        <v>11</v>
      </c>
      <c r="C120" s="258">
        <f>IF($F119&gt;0,C119/$F119,0)</f>
        <v>0</v>
      </c>
      <c r="D120" s="258">
        <f>IF($F119&gt;0,D119/$F119,0)</f>
        <v>0</v>
      </c>
      <c r="E120" s="259"/>
      <c r="F120" s="262"/>
      <c r="G120" s="24"/>
      <c r="H120" s="24"/>
    </row>
    <row r="121" spans="1:8" ht="13.2">
      <c r="A121" s="15"/>
      <c r="B121" s="260"/>
      <c r="C121" s="261"/>
      <c r="D121" s="261"/>
      <c r="E121" s="262"/>
      <c r="F121" s="262"/>
      <c r="G121" s="24"/>
      <c r="H121" s="24"/>
    </row>
    <row r="122" spans="1:8" ht="13.2">
      <c r="A122" s="15"/>
      <c r="B122" s="260"/>
      <c r="C122" s="261"/>
      <c r="D122" s="261"/>
      <c r="E122" s="262"/>
      <c r="F122" s="262"/>
      <c r="G122" s="24"/>
      <c r="H122" s="24"/>
    </row>
    <row r="123" spans="1:8" ht="13.2">
      <c r="A123" s="59"/>
      <c r="B123" s="184"/>
      <c r="C123" s="184"/>
      <c r="D123" s="184"/>
      <c r="E123" s="184"/>
      <c r="F123" s="184"/>
      <c r="G123" s="24"/>
      <c r="H123" s="24"/>
    </row>
    <row r="124" spans="1:8" ht="13.2">
      <c r="A124" s="57"/>
      <c r="B124" s="260"/>
      <c r="C124" s="255" t="s">
        <v>7</v>
      </c>
      <c r="D124" s="255" t="s">
        <v>8</v>
      </c>
      <c r="E124" s="255" t="s">
        <v>6</v>
      </c>
      <c r="F124" s="255" t="s">
        <v>9</v>
      </c>
      <c r="G124" s="24"/>
      <c r="H124" s="24"/>
    </row>
    <row r="125" spans="1:8" ht="39.6" customHeight="1">
      <c r="A125" s="56">
        <f>STAT!A48</f>
        <v>28</v>
      </c>
      <c r="B125" s="96" t="str">
        <f>STAT!B48</f>
        <v xml:space="preserve">Was a supportive service activity entered in EFM? (Y, N, X)  (Note: X = Participant did not receive a support service). (If X, questions 43 and 44 will also be X). </v>
      </c>
      <c r="C125" s="256">
        <f ca="1">COUNTIF(OFFSET(SUM!$D$5,0,RPT!$A125,67,1),"Y")</f>
        <v>0</v>
      </c>
      <c r="D125" s="256">
        <f ca="1">COUNTIF(OFFSET(SUM!$D$5,0,RPT!$A125,67,1),"N")</f>
        <v>0</v>
      </c>
      <c r="E125" s="256">
        <f ca="1">COUNTIF(OFFSET(SUM!$D$5,0,RPT!$A125,67,1),"X")</f>
        <v>0</v>
      </c>
      <c r="F125" s="256">
        <f ca="1">C125+D125+E125</f>
        <v>0</v>
      </c>
      <c r="G125" s="24"/>
      <c r="H125" s="24"/>
    </row>
    <row r="126" spans="1:8" ht="13.2">
      <c r="A126" s="57"/>
      <c r="B126" s="257" t="s">
        <v>11</v>
      </c>
      <c r="C126" s="258">
        <f ca="1">IF($F125&gt;0,C125/$F125,0)</f>
        <v>0</v>
      </c>
      <c r="D126" s="258">
        <f ca="1">IF($F125&gt;0,D125/$F125,0)</f>
        <v>0</v>
      </c>
      <c r="E126" s="258">
        <f ca="1">IF($F125&gt;0,E125/$F125,0)</f>
        <v>0</v>
      </c>
      <c r="F126" s="259"/>
      <c r="G126" s="24"/>
      <c r="H126" s="24"/>
    </row>
    <row r="127" spans="1:8" ht="13.2">
      <c r="A127" s="15"/>
      <c r="B127" s="260"/>
      <c r="C127" s="261"/>
      <c r="D127" s="262"/>
      <c r="E127" s="262"/>
      <c r="F127" s="262"/>
      <c r="G127" s="24"/>
      <c r="H127" s="24"/>
    </row>
    <row r="128" spans="1:8" ht="13.2">
      <c r="A128" s="15"/>
      <c r="B128" s="260"/>
      <c r="C128" s="261"/>
      <c r="D128" s="262"/>
      <c r="E128" s="262"/>
      <c r="F128" s="262"/>
      <c r="G128" s="24"/>
      <c r="H128" s="24"/>
    </row>
    <row r="129" spans="1:8" ht="13.2">
      <c r="A129" s="57"/>
      <c r="B129" s="260"/>
      <c r="C129" s="255" t="s">
        <v>7</v>
      </c>
      <c r="D129" s="255" t="s">
        <v>8</v>
      </c>
      <c r="E129" s="255" t="s">
        <v>6</v>
      </c>
      <c r="F129" s="255" t="s">
        <v>9</v>
      </c>
      <c r="G129" s="24"/>
      <c r="H129" s="24"/>
    </row>
    <row r="130" spans="1:8" ht="36.6" customHeight="1">
      <c r="A130" s="253">
        <f>STAT!A49</f>
        <v>29</v>
      </c>
      <c r="B130" s="96" t="str">
        <f>STAT!B49</f>
        <v>Was there documentation in the participant case file to verify the support service provided? (Y, N, X)  (Note: X = Participant did not receive a support service).</v>
      </c>
      <c r="C130" s="256">
        <f ca="1">COUNTIF(OFFSET(SUM!$D$5,0,RPT!$A130,67,1),"Y")</f>
        <v>0</v>
      </c>
      <c r="D130" s="256">
        <f ca="1">COUNTIF(OFFSET(SUM!$D$5,0,RPT!$A130,67,1),"N")</f>
        <v>0</v>
      </c>
      <c r="E130" s="256">
        <f ca="1">COUNTIF(OFFSET(SUM!$D$5,0,RPT!$A130,67,1),"X")</f>
        <v>0</v>
      </c>
      <c r="F130" s="256">
        <f ca="1">C130+D130+E130</f>
        <v>0</v>
      </c>
      <c r="G130" s="24"/>
      <c r="H130" s="24"/>
    </row>
    <row r="131" spans="1:8" ht="13.2">
      <c r="A131" s="57"/>
      <c r="B131" s="257" t="s">
        <v>11</v>
      </c>
      <c r="C131" s="258">
        <f ca="1">IF($F130&gt;0,C130/$F130,0)</f>
        <v>0</v>
      </c>
      <c r="D131" s="258">
        <f ca="1">IF($F130&gt;0,D130/$F130,0)</f>
        <v>0</v>
      </c>
      <c r="E131" s="258">
        <f ca="1">IF($F130&gt;0,E130/$F130,0)</f>
        <v>0</v>
      </c>
      <c r="F131" s="259"/>
      <c r="G131" s="24"/>
      <c r="H131" s="24"/>
    </row>
    <row r="132" spans="1:8" ht="13.2">
      <c r="A132" s="15"/>
      <c r="B132" s="260"/>
      <c r="C132" s="261"/>
      <c r="D132" s="262"/>
      <c r="E132" s="262"/>
      <c r="F132" s="262"/>
      <c r="G132" s="24"/>
      <c r="H132" s="24"/>
    </row>
    <row r="133" spans="1:8" ht="13.2">
      <c r="A133" s="15"/>
      <c r="B133" s="260"/>
      <c r="C133" s="261"/>
      <c r="D133" s="262"/>
      <c r="E133" s="262"/>
      <c r="F133" s="262"/>
      <c r="G133" s="24"/>
      <c r="H133" s="24"/>
    </row>
    <row r="134" spans="1:8" ht="13.2">
      <c r="A134" s="57"/>
      <c r="B134" s="260"/>
      <c r="C134" s="255" t="s">
        <v>7</v>
      </c>
      <c r="D134" s="255" t="s">
        <v>8</v>
      </c>
      <c r="E134" s="255" t="s">
        <v>6</v>
      </c>
      <c r="F134" s="255" t="s">
        <v>9</v>
      </c>
      <c r="G134" s="24"/>
      <c r="H134" s="24"/>
    </row>
    <row r="135" spans="1:8" ht="29.4" customHeight="1">
      <c r="A135" s="280">
        <f>STAT!A50</f>
        <v>30</v>
      </c>
      <c r="B135" s="96" t="str">
        <f>STAT!B50</f>
        <v xml:space="preserve">Did the supportive services in the case file match supportive service activities entered in EFM? (Y, N, X)  (Note: X = no supportive service was provided). </v>
      </c>
      <c r="C135" s="256">
        <f ca="1">COUNTIF(OFFSET(SUM!$D$5,0,RPT!$A135,67,1),"Y")</f>
        <v>0</v>
      </c>
      <c r="D135" s="256">
        <f ca="1">COUNTIF(OFFSET(SUM!$D$5,0,RPT!$A135,67,1),"N")</f>
        <v>0</v>
      </c>
      <c r="E135" s="256">
        <f ca="1">COUNTIF(OFFSET(SUM!$D$5,0,RPT!$A135,67,1),"X")</f>
        <v>0</v>
      </c>
      <c r="F135" s="256">
        <f ca="1">C135+D135+E135</f>
        <v>0</v>
      </c>
      <c r="G135" s="24"/>
      <c r="H135" s="24"/>
    </row>
    <row r="136" spans="1:8" ht="13.2">
      <c r="A136" s="57"/>
      <c r="B136" s="257" t="s">
        <v>11</v>
      </c>
      <c r="C136" s="258">
        <f ca="1">IF($F135&gt;0,C135/$F135,0)</f>
        <v>0</v>
      </c>
      <c r="D136" s="258">
        <f ca="1">IF($F135&gt;0,D135/$F135,0)</f>
        <v>0</v>
      </c>
      <c r="E136" s="258">
        <f ca="1">IF($F135&gt;0,E135/$F135,0)</f>
        <v>0</v>
      </c>
      <c r="F136" s="259"/>
      <c r="G136" s="24"/>
      <c r="H136" s="24"/>
    </row>
    <row r="137" spans="1:8" ht="13.2">
      <c r="A137" s="15"/>
      <c r="B137" s="260"/>
      <c r="C137" s="261"/>
      <c r="D137" s="262"/>
      <c r="E137" s="262"/>
      <c r="F137" s="262"/>
      <c r="G137" s="24"/>
      <c r="H137" s="24"/>
    </row>
    <row r="138" spans="1:8" ht="13.2">
      <c r="A138" s="15"/>
      <c r="B138" s="273"/>
      <c r="C138" s="262"/>
      <c r="D138" s="262"/>
      <c r="E138" s="262"/>
      <c r="F138" s="262"/>
      <c r="G138" s="24"/>
      <c r="H138" s="24"/>
    </row>
    <row r="139" spans="1:8" ht="13.2">
      <c r="A139" s="57"/>
      <c r="B139" s="260"/>
      <c r="C139" s="255" t="s">
        <v>7</v>
      </c>
      <c r="D139" s="255" t="s">
        <v>8</v>
      </c>
      <c r="E139" s="255" t="s">
        <v>6</v>
      </c>
      <c r="F139" s="255" t="s">
        <v>9</v>
      </c>
      <c r="G139" s="24"/>
      <c r="H139" s="24"/>
    </row>
    <row r="140" spans="1:8" ht="26.4">
      <c r="A140" s="280">
        <f>STAT!A51</f>
        <v>31</v>
      </c>
      <c r="B140" s="96" t="str">
        <f>STAT!B51</f>
        <v>Was documentation in the case file to show that the support services were issued in accordance with local policy? (Y, N, X) (X = No supportive service was provided).</v>
      </c>
      <c r="C140" s="256">
        <f ca="1">COUNTIF(OFFSET(SUM!$D$5,0,RPT!$A140,67,1),"Y")</f>
        <v>0</v>
      </c>
      <c r="D140" s="256">
        <f ca="1">COUNTIF(OFFSET(SUM!$D$5,0,RPT!$A140,67,1),"N")</f>
        <v>0</v>
      </c>
      <c r="E140" s="256">
        <f ca="1">COUNTIF(OFFSET(SUM!$D$5,0,RPT!$A140,67,1),"X")</f>
        <v>0</v>
      </c>
      <c r="F140" s="256">
        <f ca="1">C140+D140+E140</f>
        <v>0</v>
      </c>
      <c r="G140" s="24"/>
      <c r="H140" s="24"/>
    </row>
    <row r="141" spans="1:8" ht="13.2">
      <c r="A141" s="57"/>
      <c r="B141" s="257" t="s">
        <v>11</v>
      </c>
      <c r="C141" s="258">
        <f ca="1">IF($F140&gt;0,C140/$F140,0)</f>
        <v>0</v>
      </c>
      <c r="D141" s="258">
        <f ca="1">IF($F140&gt;0,D140/$F140,0)</f>
        <v>0</v>
      </c>
      <c r="E141" s="258">
        <f ca="1">IF($F140&gt;0,E140/$F140,0)</f>
        <v>0</v>
      </c>
      <c r="F141" s="259"/>
      <c r="G141" s="24"/>
      <c r="H141" s="24"/>
    </row>
    <row r="142" spans="1:8" ht="13.2">
      <c r="A142" s="59"/>
      <c r="B142" s="184"/>
      <c r="C142" s="184"/>
      <c r="D142" s="184"/>
      <c r="E142" s="184"/>
      <c r="F142" s="184"/>
      <c r="G142" s="24"/>
      <c r="H142" s="24"/>
    </row>
    <row r="143" spans="1:8" ht="13.2">
      <c r="A143" s="59"/>
      <c r="B143" s="184"/>
      <c r="C143" s="184"/>
      <c r="D143" s="184"/>
      <c r="E143" s="184"/>
      <c r="F143" s="184"/>
      <c r="G143" s="24"/>
      <c r="H143" s="24"/>
    </row>
    <row r="144" spans="1:8" ht="13.2">
      <c r="A144" s="18"/>
      <c r="B144" s="107"/>
      <c r="C144" s="255" t="s">
        <v>7</v>
      </c>
      <c r="D144" s="255" t="s">
        <v>8</v>
      </c>
      <c r="E144" s="255" t="s">
        <v>9</v>
      </c>
      <c r="F144" s="184"/>
      <c r="G144" s="24"/>
    </row>
    <row r="145" spans="1:6" ht="27.6" customHeight="1">
      <c r="A145" s="56">
        <f>STAT!A53</f>
        <v>32</v>
      </c>
      <c r="B145" s="96" t="str">
        <f>STAT!B53</f>
        <v xml:space="preserve">Was the participant exited in EFM?  (Y, N) (N = Case is open  or there is a WIA case closure but no exit) (If No, questions 33 - 40 will also be X). </v>
      </c>
      <c r="C145" s="256">
        <f ca="1">COUNTIF(OFFSET(SUM!$D$5,0,RPT!$A145,67,1),"Y")</f>
        <v>0</v>
      </c>
      <c r="D145" s="266">
        <f ca="1">COUNTIF(OFFSET(SUM!$D$5,0,RPT!$A145,67,1),"N")</f>
        <v>0</v>
      </c>
      <c r="E145" s="267">
        <f ca="1">C145+D145</f>
        <v>0</v>
      </c>
      <c r="F145" s="107"/>
    </row>
    <row r="146" spans="1:6" ht="13.2">
      <c r="A146" s="57"/>
      <c r="B146" s="257" t="s">
        <v>11</v>
      </c>
      <c r="C146" s="258">
        <f ca="1">IF(($C145+$D145)&gt;0,C145/($C145+$D145),0)</f>
        <v>0</v>
      </c>
      <c r="D146" s="258">
        <f ca="1">IF(($C145+$D145)&gt;0,D145/($C145+$D145),0)</f>
        <v>0</v>
      </c>
      <c r="E146" s="269"/>
      <c r="F146" s="107"/>
    </row>
    <row r="147" spans="1:6" ht="13.2">
      <c r="A147" s="57"/>
      <c r="B147" s="260"/>
      <c r="C147" s="261"/>
      <c r="D147" s="261"/>
      <c r="E147" s="262"/>
      <c r="F147" s="262"/>
    </row>
    <row r="148" spans="1:6" ht="13.2">
      <c r="A148" s="57"/>
      <c r="B148" s="260"/>
      <c r="C148" s="261"/>
      <c r="D148" s="261"/>
      <c r="E148" s="262"/>
      <c r="F148" s="262"/>
    </row>
    <row r="149" spans="1:6" ht="13.2">
      <c r="A149" s="57"/>
      <c r="B149" s="260"/>
      <c r="C149" s="255" t="s">
        <v>7</v>
      </c>
      <c r="D149" s="255" t="s">
        <v>8</v>
      </c>
      <c r="E149" s="255" t="s">
        <v>6</v>
      </c>
      <c r="F149" s="255" t="s">
        <v>9</v>
      </c>
    </row>
    <row r="150" spans="1:6" ht="45.6" customHeight="1">
      <c r="A150" s="280">
        <f>STAT!A54</f>
        <v>33</v>
      </c>
      <c r="B150" s="96" t="str">
        <f>STAT!B54</f>
        <v xml:space="preserve">If yes to #32, and the participant exited with employment, was documentation in the case file that the employment start date and wage information were verified and accurately entered in the State's MIS?  (Y, N, X). (X = Participant did not exit with employment). </v>
      </c>
      <c r="C150" s="256">
        <f ca="1">COUNTIF(OFFSET(SUM!$D$5,0,RPT!$A150,67,1),"Y")</f>
        <v>0</v>
      </c>
      <c r="D150" s="256">
        <f ca="1">COUNTIF(OFFSET(SUM!$D$5,0,RPT!$A150,67,1),"N")</f>
        <v>0</v>
      </c>
      <c r="E150" s="256">
        <f ca="1">COUNTIF(OFFSET(SUM!$D$5,0,RPT!$A150,67,1),"X")</f>
        <v>0</v>
      </c>
      <c r="F150" s="256">
        <f ca="1">C150+D150+E150</f>
        <v>0</v>
      </c>
    </row>
    <row r="151" spans="1:6" ht="13.2">
      <c r="A151" s="57"/>
      <c r="B151" s="257" t="s">
        <v>11</v>
      </c>
      <c r="C151" s="258">
        <f ca="1">IF($F150&gt;0,C150/$F150,0)</f>
        <v>0</v>
      </c>
      <c r="D151" s="258">
        <f ca="1">IF($F150&gt;0,D150/$F150,0)</f>
        <v>0</v>
      </c>
      <c r="E151" s="258">
        <f ca="1">IF($F150&gt;0,E150/$F150,0)</f>
        <v>0</v>
      </c>
      <c r="F151" s="259"/>
    </row>
    <row r="152" spans="1:6" ht="13.2">
      <c r="A152" s="57"/>
      <c r="B152" s="260"/>
      <c r="C152" s="261"/>
      <c r="D152" s="261"/>
      <c r="E152" s="262"/>
      <c r="F152" s="262"/>
    </row>
    <row r="153" spans="1:6" ht="13.2">
      <c r="A153" s="57"/>
      <c r="B153" s="260"/>
      <c r="C153" s="261"/>
      <c r="D153" s="261"/>
      <c r="E153" s="262"/>
      <c r="F153" s="262"/>
    </row>
    <row r="154" spans="1:6" ht="13.2">
      <c r="A154" s="57"/>
      <c r="B154" s="260"/>
      <c r="C154" s="255" t="s">
        <v>7</v>
      </c>
      <c r="D154" s="255" t="s">
        <v>8</v>
      </c>
      <c r="E154" s="255" t="s">
        <v>6</v>
      </c>
      <c r="F154" s="255" t="s">
        <v>9</v>
      </c>
    </row>
    <row r="155" spans="1:6" ht="24" customHeight="1">
      <c r="A155" s="280">
        <f>STAT!A55</f>
        <v>34</v>
      </c>
      <c r="B155" s="96" t="str">
        <f>STAT!B55</f>
        <v>If yes to #33, is documentation in the case file indicating the placement was training-related? (Y, N, X)</v>
      </c>
      <c r="C155" s="256">
        <f ca="1">COUNTIF(OFFSET(SUM!$D$5,0,RPT!$A155,67,1),"Y")</f>
        <v>0</v>
      </c>
      <c r="D155" s="256">
        <f ca="1">COUNTIF(OFFSET(SUM!$D$5,0,RPT!$A155,67,1),"N")</f>
        <v>0</v>
      </c>
      <c r="E155" s="256">
        <f ca="1">COUNTIF(OFFSET(SUM!$D$5,0,RPT!$A155,67,1),"X")</f>
        <v>0</v>
      </c>
      <c r="F155" s="256">
        <f ca="1">C155+D155+E155</f>
        <v>0</v>
      </c>
    </row>
    <row r="156" spans="1:6" ht="13.2">
      <c r="A156" s="57"/>
      <c r="B156" s="257" t="s">
        <v>11</v>
      </c>
      <c r="C156" s="258">
        <f ca="1">IF($F155&gt;0,C155/$F155,0)</f>
        <v>0</v>
      </c>
      <c r="D156" s="258">
        <f ca="1">IF($F155&gt;0,D155/$F155,0)</f>
        <v>0</v>
      </c>
      <c r="E156" s="258">
        <f ca="1">IF($F155&gt;0,E155/$F155,0)</f>
        <v>0</v>
      </c>
      <c r="F156" s="259"/>
    </row>
    <row r="157" spans="1:6" ht="13.2">
      <c r="A157" s="57"/>
      <c r="B157" s="260"/>
      <c r="C157" s="261"/>
      <c r="D157" s="261"/>
      <c r="E157" s="262"/>
      <c r="F157" s="262"/>
    </row>
    <row r="158" spans="1:6" ht="13.2">
      <c r="A158" s="57"/>
      <c r="B158" s="260"/>
      <c r="C158" s="261"/>
      <c r="D158" s="261"/>
      <c r="E158" s="262"/>
      <c r="F158" s="262"/>
    </row>
    <row r="159" spans="1:6" ht="13.2">
      <c r="A159" s="57"/>
      <c r="B159" s="260"/>
      <c r="C159" s="255" t="s">
        <v>7</v>
      </c>
      <c r="D159" s="255" t="s">
        <v>8</v>
      </c>
      <c r="E159" s="255" t="s">
        <v>6</v>
      </c>
      <c r="F159" s="255" t="s">
        <v>9</v>
      </c>
    </row>
    <row r="160" spans="1:6" ht="30.6" customHeight="1">
      <c r="A160" s="280">
        <f>STAT!A56</f>
        <v>35</v>
      </c>
      <c r="B160" s="96" t="str">
        <f>STAT!B56</f>
        <v>If the participant was a successful OJT completer, was documentation in the case file that the contracted employer retained the participant?  (Y,N,X)  (Note: X = no OJT provided)</v>
      </c>
      <c r="C160" s="256">
        <f ca="1">COUNTIF(OFFSET(SUM!$D$5,0,RPT!$A160,67,1),"Y")</f>
        <v>0</v>
      </c>
      <c r="D160" s="256">
        <f ca="1">COUNTIF(OFFSET(SUM!$D$5,0,RPT!$A160,67,1),"N")</f>
        <v>0</v>
      </c>
      <c r="E160" s="256">
        <f ca="1">COUNTIF(OFFSET(SUM!$D$5,0,RPT!$A160,67,1),"X")</f>
        <v>0</v>
      </c>
      <c r="F160" s="256">
        <f ca="1">C160+D160+E160</f>
        <v>0</v>
      </c>
    </row>
    <row r="161" spans="1:6" ht="13.2">
      <c r="A161" s="57"/>
      <c r="B161" s="257" t="s">
        <v>11</v>
      </c>
      <c r="C161" s="258">
        <f ca="1">IF($F160&gt;0,C160/$F160,0)</f>
        <v>0</v>
      </c>
      <c r="D161" s="258">
        <f ca="1">IF($F160&gt;0,D160/$F160,0)</f>
        <v>0</v>
      </c>
      <c r="E161" s="258">
        <f ca="1">IF($F160&gt;0,E160/$F160,0)</f>
        <v>0</v>
      </c>
      <c r="F161" s="259"/>
    </row>
    <row r="162" spans="1:6" ht="13.2">
      <c r="A162" s="57"/>
      <c r="B162" s="260"/>
      <c r="C162" s="261"/>
      <c r="D162" s="261"/>
      <c r="E162" s="262"/>
      <c r="F162" s="262"/>
    </row>
    <row r="163" spans="1:6" ht="13.2">
      <c r="A163" s="57"/>
      <c r="B163" s="260"/>
      <c r="C163" s="261"/>
      <c r="D163" s="261"/>
      <c r="E163" s="262"/>
      <c r="F163" s="262"/>
    </row>
    <row r="164" spans="1:6" ht="13.2">
      <c r="A164" s="57"/>
      <c r="B164" s="260"/>
      <c r="C164" s="255" t="s">
        <v>7</v>
      </c>
      <c r="D164" s="255" t="s">
        <v>8</v>
      </c>
      <c r="E164" s="255" t="s">
        <v>6</v>
      </c>
      <c r="F164" s="255" t="s">
        <v>9</v>
      </c>
    </row>
    <row r="165" spans="1:6" ht="39.6">
      <c r="A165" s="253">
        <f>STAT!A57</f>
        <v>36</v>
      </c>
      <c r="B165" s="96" t="str">
        <f>STAT!B57</f>
        <v>If the participant was a successful OJT completer, was documentation in the case file that the training duration did not exceed the OJT contract agreement? (Y,N,X) (Note: X = no OJT provided)</v>
      </c>
      <c r="C165" s="256">
        <f ca="1">COUNTIF(OFFSET(SUM!$D$5,0,RPT!$A165,67,1),"Y")</f>
        <v>0</v>
      </c>
      <c r="D165" s="256">
        <f ca="1">COUNTIF(OFFSET(SUM!$D$5,0,RPT!$A165,67,1),"N")</f>
        <v>0</v>
      </c>
      <c r="E165" s="256">
        <f ca="1">COUNTIF(OFFSET(SUM!$D$5,0,RPT!$A165,67,1),"X")</f>
        <v>0</v>
      </c>
      <c r="F165" s="256">
        <f ca="1">C165+D165+E165</f>
        <v>0</v>
      </c>
    </row>
    <row r="166" spans="1:6" ht="13.2">
      <c r="A166" s="57"/>
      <c r="B166" s="257" t="s">
        <v>11</v>
      </c>
      <c r="C166" s="258">
        <f ca="1">IF($F165&gt;0,C165/$F165,0)</f>
        <v>0</v>
      </c>
      <c r="D166" s="258">
        <f ca="1">IF($F165&gt;0,D165/$F165,0)</f>
        <v>0</v>
      </c>
      <c r="E166" s="258">
        <f ca="1">IF($F165&gt;0,E165/$F165,0)</f>
        <v>0</v>
      </c>
      <c r="F166" s="259"/>
    </row>
    <row r="167" spans="1:6" ht="13.2">
      <c r="A167" s="57"/>
      <c r="B167" s="260"/>
      <c r="C167" s="261"/>
      <c r="D167" s="261"/>
      <c r="E167" s="262"/>
      <c r="F167" s="262"/>
    </row>
    <row r="168" spans="1:6" ht="13.2">
      <c r="A168" s="57"/>
      <c r="B168" s="260"/>
      <c r="C168" s="255" t="s">
        <v>7</v>
      </c>
      <c r="D168" s="255" t="s">
        <v>8</v>
      </c>
      <c r="E168" s="255" t="s">
        <v>6</v>
      </c>
      <c r="F168" s="255" t="s">
        <v>9</v>
      </c>
    </row>
    <row r="169" spans="1:6" ht="39" customHeight="1">
      <c r="A169" s="280">
        <f>STAT!A58</f>
        <v>37</v>
      </c>
      <c r="B169" s="96" t="str">
        <f>STAT!B58</f>
        <v>If the participant was NOT a successful OJT completer, was documentation provided by the contracted employer documenting the reason(s) for not retaining the participant? (Y,N,X)  (Note: X = no OJT provided)</v>
      </c>
      <c r="C169" s="256">
        <f ca="1">COUNTIF(OFFSET(SUM!$D$5,0,RPT!$A169,67,1),"Y")</f>
        <v>0</v>
      </c>
      <c r="D169" s="256">
        <f ca="1">COUNTIF(OFFSET(SUM!$D$5,0,RPT!$A169,67,1),"N")</f>
        <v>0</v>
      </c>
      <c r="E169" s="256">
        <f ca="1">COUNTIF(OFFSET(SUM!$D$5,0,RPT!$A169,67,1),"X")</f>
        <v>0</v>
      </c>
      <c r="F169" s="256">
        <f ca="1">C169+D169+E169</f>
        <v>0</v>
      </c>
    </row>
    <row r="170" spans="1:6" ht="13.2">
      <c r="A170" s="57"/>
      <c r="B170" s="257" t="s">
        <v>11</v>
      </c>
      <c r="C170" s="258">
        <f ca="1">IF($F169&gt;0,C169/$F169,0)</f>
        <v>0</v>
      </c>
      <c r="D170" s="258">
        <f ca="1">IF($F169&gt;0,D169/$F169,0)</f>
        <v>0</v>
      </c>
      <c r="E170" s="258">
        <f ca="1">IF($F169&gt;0,E169/$F169,0)</f>
        <v>0</v>
      </c>
      <c r="F170" s="259"/>
    </row>
    <row r="171" spans="1:6" ht="13.2">
      <c r="A171" s="15"/>
      <c r="B171" s="260"/>
      <c r="C171" s="261"/>
      <c r="D171" s="261"/>
      <c r="E171" s="262"/>
      <c r="F171" s="262"/>
    </row>
    <row r="172" spans="1:6" ht="13.2">
      <c r="A172" s="7"/>
      <c r="B172" s="107"/>
      <c r="C172" s="107"/>
      <c r="D172" s="107"/>
      <c r="E172" s="107"/>
      <c r="F172" s="107"/>
    </row>
    <row r="173" spans="1:6" ht="13.2">
      <c r="A173" s="57"/>
      <c r="B173" s="260"/>
      <c r="C173" s="255" t="s">
        <v>7</v>
      </c>
      <c r="D173" s="255" t="s">
        <v>8</v>
      </c>
      <c r="E173" s="255" t="s">
        <v>6</v>
      </c>
      <c r="F173" s="255" t="s">
        <v>9</v>
      </c>
    </row>
    <row r="174" spans="1:6" ht="28.95" customHeight="1">
      <c r="A174" s="253">
        <f>STAT!A59</f>
        <v>38</v>
      </c>
      <c r="B174" s="96" t="str">
        <f>STAT!B59</f>
        <v xml:space="preserve">Were required follow-ups made for each of the 1st, 2nd, 3rd, and 4th quarter after exit intervals, as applicable? (Y,N,X) (Note: X = Participant's case is currently open or follow-up is not due). </v>
      </c>
      <c r="C174" s="256">
        <f ca="1">COUNTIF(OFFSET(SUM!$D$5,0,RPT!$A174,67,1),"Y")</f>
        <v>0</v>
      </c>
      <c r="D174" s="256">
        <f ca="1">COUNTIF(OFFSET(SUM!$D$5,0,RPT!$A174,67,1),"N")</f>
        <v>0</v>
      </c>
      <c r="E174" s="256">
        <f ca="1">COUNTIF(OFFSET(SUM!$D$5,0,RPT!$A174,67,1),"X")</f>
        <v>0</v>
      </c>
      <c r="F174" s="256">
        <f ca="1">C174+D174+E174</f>
        <v>0</v>
      </c>
    </row>
    <row r="175" spans="1:6" ht="13.2">
      <c r="A175" s="57"/>
      <c r="B175" s="257" t="s">
        <v>11</v>
      </c>
      <c r="C175" s="258">
        <f ca="1">IF($F174&gt;0,C174/$F174,0)</f>
        <v>0</v>
      </c>
      <c r="D175" s="258">
        <f ca="1">IF($F174&gt;0,D174/$F174,0)</f>
        <v>0</v>
      </c>
      <c r="E175" s="258">
        <f ca="1">IF($F174&gt;0,E174/$F174,0)</f>
        <v>0</v>
      </c>
      <c r="F175" s="259"/>
    </row>
    <row r="176" spans="1:6" ht="13.2">
      <c r="A176" s="15"/>
      <c r="B176" s="260"/>
      <c r="C176" s="261"/>
      <c r="D176" s="261"/>
      <c r="E176" s="262"/>
      <c r="F176" s="262"/>
    </row>
    <row r="177" spans="1:6" ht="13.2">
      <c r="A177" s="15"/>
      <c r="B177" s="260"/>
      <c r="C177" s="261"/>
      <c r="D177" s="261"/>
      <c r="E177" s="262"/>
      <c r="F177" s="262"/>
    </row>
    <row r="178" spans="1:6" ht="13.2">
      <c r="B178" s="107"/>
      <c r="C178" s="107"/>
      <c r="D178" s="107"/>
      <c r="E178" s="107"/>
      <c r="F178" s="268"/>
    </row>
    <row r="179" spans="1:6" ht="13.2">
      <c r="A179" s="57"/>
      <c r="B179" s="260"/>
      <c r="C179" s="255" t="s">
        <v>7</v>
      </c>
      <c r="D179" s="255" t="s">
        <v>8</v>
      </c>
      <c r="E179" s="255" t="s">
        <v>6</v>
      </c>
      <c r="F179" s="255" t="s">
        <v>9</v>
      </c>
    </row>
    <row r="180" spans="1:6" ht="17.25" customHeight="1">
      <c r="A180" s="280">
        <f>STAT!A60</f>
        <v>39</v>
      </c>
      <c r="B180" s="96" t="str">
        <f>STAT!B60</f>
        <v>Were the follow-up contacts timely? (Y, N, X)</v>
      </c>
      <c r="C180" s="256">
        <f ca="1">COUNTIF(OFFSET(SUM!$D$5,0,RPT!$A180,67,1),"Y")</f>
        <v>0</v>
      </c>
      <c r="D180" s="256">
        <f ca="1">COUNTIF(OFFSET(SUM!$D$5,0,RPT!$A180,67,1),"N")</f>
        <v>0</v>
      </c>
      <c r="E180" s="256">
        <f ca="1">COUNTIF(OFFSET(SUM!$D$5,0,RPT!$A180,67,1),"X")</f>
        <v>0</v>
      </c>
      <c r="F180" s="256">
        <f ca="1">C180+D180+E180</f>
        <v>0</v>
      </c>
    </row>
    <row r="181" spans="1:6" ht="13.2">
      <c r="A181" s="57"/>
      <c r="B181" s="257" t="s">
        <v>11</v>
      </c>
      <c r="C181" s="258">
        <f ca="1">IF($F180&gt;0,C180/$F180,0)</f>
        <v>0</v>
      </c>
      <c r="D181" s="258">
        <f ca="1">IF($F180&gt;0,D180/$F180,0)</f>
        <v>0</v>
      </c>
      <c r="E181" s="258">
        <f ca="1">IF($F180&gt;0,E180/$F180,0)</f>
        <v>0</v>
      </c>
      <c r="F181" s="259"/>
    </row>
    <row r="182" spans="1:6" ht="13.2">
      <c r="A182" s="15"/>
      <c r="B182" s="260"/>
      <c r="C182" s="261"/>
      <c r="D182" s="261"/>
      <c r="E182" s="262"/>
      <c r="F182" s="262"/>
    </row>
    <row r="183" spans="1:6" ht="13.2">
      <c r="B183" s="107"/>
      <c r="C183" s="107"/>
      <c r="D183" s="107"/>
      <c r="E183" s="107"/>
      <c r="F183" s="268"/>
    </row>
    <row r="184" spans="1:6" ht="13.2">
      <c r="A184" s="57"/>
      <c r="B184" s="260"/>
      <c r="C184" s="255" t="s">
        <v>7</v>
      </c>
      <c r="D184" s="255" t="s">
        <v>8</v>
      </c>
      <c r="E184" s="255" t="s">
        <v>6</v>
      </c>
      <c r="F184" s="255" t="s">
        <v>9</v>
      </c>
    </row>
    <row r="185" spans="1:6" ht="27.6" customHeight="1">
      <c r="A185" s="280">
        <f>STAT!A61</f>
        <v>40</v>
      </c>
      <c r="B185" s="96" t="str">
        <f>STAT!B61</f>
        <v xml:space="preserve">Was employment information correctly entered in the follow-up fields in EFM for each applicable quarter and properly verified?  (Y, N, X) </v>
      </c>
      <c r="C185" s="256">
        <f ca="1">COUNTIF(OFFSET(SUM!$D$5,0,RPT!$A185,67,1),"Y")</f>
        <v>0</v>
      </c>
      <c r="D185" s="256">
        <f ca="1">COUNTIF(OFFSET(SUM!$D$5,0,RPT!$A185,67,1),"N")</f>
        <v>0</v>
      </c>
      <c r="E185" s="256">
        <f ca="1">COUNTIF(OFFSET(SUM!$D$5,0,RPT!$A185,67,1),"X")</f>
        <v>0</v>
      </c>
      <c r="F185" s="256">
        <f ca="1">C185+D185+E185</f>
        <v>0</v>
      </c>
    </row>
    <row r="186" spans="1:6" ht="13.2">
      <c r="A186" s="57"/>
      <c r="B186" s="257" t="s">
        <v>11</v>
      </c>
      <c r="C186" s="258">
        <f ca="1">IF($F185&gt;0,C185/$F185,0)</f>
        <v>0</v>
      </c>
      <c r="D186" s="258">
        <f ca="1">IF($F185&gt;0,D185/$F185,0)</f>
        <v>0</v>
      </c>
      <c r="E186" s="258">
        <f ca="1">IF($F185&gt;0,E185/$F185,0)</f>
        <v>0</v>
      </c>
      <c r="F186" s="259"/>
    </row>
    <row r="187" spans="1:6" ht="13.2">
      <c r="B187" s="107"/>
      <c r="C187" s="107"/>
      <c r="D187" s="107"/>
      <c r="E187" s="107"/>
      <c r="F187" s="268"/>
    </row>
    <row r="188" spans="1:6" s="24" customFormat="1" ht="13.2">
      <c r="A188" s="59"/>
      <c r="B188" s="184"/>
      <c r="C188" s="184"/>
      <c r="D188" s="184"/>
      <c r="E188" s="184"/>
      <c r="F188" s="184"/>
    </row>
    <row r="189" spans="1:6" s="24" customFormat="1">
      <c r="A189" s="15"/>
      <c r="B189" s="19"/>
      <c r="C189" s="20"/>
      <c r="D189" s="20"/>
      <c r="E189" s="20"/>
      <c r="F189" s="20"/>
    </row>
    <row r="190" spans="1:6" s="24" customFormat="1" ht="21" customHeight="1">
      <c r="A190" s="64"/>
      <c r="B190" s="65"/>
      <c r="C190" s="20"/>
      <c r="D190" s="20"/>
      <c r="E190" s="20"/>
      <c r="F190" s="20"/>
    </row>
    <row r="191" spans="1:6" s="24" customFormat="1">
      <c r="A191" s="15"/>
      <c r="B191" s="19"/>
      <c r="C191" s="247"/>
      <c r="D191" s="247"/>
      <c r="E191" s="247"/>
      <c r="F191" s="247"/>
    </row>
    <row r="192" spans="1:6" s="24" customFormat="1">
      <c r="A192" s="15"/>
      <c r="B192" s="19"/>
      <c r="C192" s="247"/>
      <c r="D192" s="247"/>
      <c r="E192" s="247"/>
      <c r="F192" s="247"/>
    </row>
    <row r="193" spans="1:7" s="24" customFormat="1">
      <c r="A193" s="59"/>
    </row>
    <row r="194" spans="1:7" s="24" customFormat="1">
      <c r="A194" s="15"/>
      <c r="B194" s="19"/>
      <c r="C194" s="20"/>
      <c r="D194" s="20"/>
      <c r="E194" s="20"/>
      <c r="F194" s="20"/>
    </row>
    <row r="195" spans="1:7" s="24" customFormat="1" ht="17.25" customHeight="1">
      <c r="A195" s="64"/>
      <c r="B195" s="65"/>
      <c r="C195" s="20"/>
      <c r="D195" s="20"/>
      <c r="E195" s="20"/>
      <c r="F195" s="20"/>
    </row>
    <row r="196" spans="1:7" s="24" customFormat="1">
      <c r="A196" s="15"/>
      <c r="B196" s="19"/>
      <c r="C196" s="247"/>
      <c r="D196" s="247"/>
      <c r="E196" s="247"/>
      <c r="F196" s="247"/>
    </row>
    <row r="199" spans="1:7">
      <c r="A199" s="59"/>
      <c r="B199" s="24"/>
      <c r="C199" s="24"/>
      <c r="D199" s="24"/>
      <c r="E199" s="24"/>
      <c r="F199" s="24"/>
      <c r="G199" s="24"/>
    </row>
    <row r="200" spans="1:7">
      <c r="A200" s="15"/>
      <c r="B200" s="19"/>
      <c r="C200" s="20"/>
      <c r="D200" s="20"/>
      <c r="E200" s="20"/>
      <c r="F200" s="20"/>
      <c r="G200" s="24"/>
    </row>
    <row r="201" spans="1:7">
      <c r="A201" s="64"/>
      <c r="B201" s="65"/>
      <c r="C201" s="20"/>
      <c r="D201" s="20"/>
      <c r="E201" s="20"/>
      <c r="F201" s="20"/>
      <c r="G201" s="24"/>
    </row>
    <row r="202" spans="1:7">
      <c r="A202" s="15"/>
      <c r="B202" s="19"/>
      <c r="C202" s="21"/>
      <c r="D202" s="21"/>
      <c r="E202" s="21"/>
      <c r="F202" s="21"/>
      <c r="G202" s="24"/>
    </row>
    <row r="203" spans="1:7">
      <c r="A203" s="59"/>
      <c r="B203" s="24"/>
      <c r="C203" s="24"/>
      <c r="D203" s="24"/>
      <c r="E203" s="24"/>
      <c r="F203" s="24"/>
      <c r="G203" s="24"/>
    </row>
    <row r="204" spans="1:7">
      <c r="A204" s="59"/>
      <c r="B204" s="24"/>
      <c r="C204" s="24"/>
      <c r="D204" s="24"/>
      <c r="E204" s="24"/>
      <c r="F204" s="24"/>
      <c r="G204" s="24"/>
    </row>
    <row r="205" spans="1:7">
      <c r="A205" s="15"/>
      <c r="B205" s="19"/>
      <c r="C205" s="20"/>
      <c r="D205" s="20"/>
      <c r="E205" s="20"/>
      <c r="F205" s="20"/>
      <c r="G205" s="24"/>
    </row>
    <row r="206" spans="1:7">
      <c r="A206" s="64"/>
      <c r="B206" s="65"/>
      <c r="C206" s="20"/>
      <c r="D206" s="20"/>
      <c r="E206" s="20"/>
      <c r="F206" s="20"/>
      <c r="G206" s="24"/>
    </row>
    <row r="207" spans="1:7">
      <c r="A207" s="15"/>
      <c r="B207" s="19"/>
      <c r="C207" s="21"/>
      <c r="D207" s="21"/>
      <c r="E207" s="21"/>
      <c r="F207" s="21"/>
      <c r="G207" s="24"/>
    </row>
  </sheetData>
  <mergeCells count="3">
    <mergeCell ref="A1:F1"/>
    <mergeCell ref="C38:D38"/>
    <mergeCell ref="C46:D46"/>
  </mergeCells>
  <phoneticPr fontId="11" type="noConversion"/>
  <printOptions horizontalCentered="1"/>
  <pageMargins left="0.75" right="0.75" top="1" bottom="0.75" header="0.5" footer="0.5"/>
  <pageSetup scale="59" orientation="portrait" r:id="rId1"/>
  <headerFooter alignWithMargins="0">
    <oddFooter>Page &amp;P</oddFooter>
  </headerFooter>
  <rowBreaks count="2" manualBreakCount="2">
    <brk id="68" max="5" man="1"/>
    <brk id="142" max="5" man="1"/>
  </rowBreaks>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A1:AW78"/>
  <sheetViews>
    <sheetView showZeros="0" zoomScale="112" zoomScaleNormal="112" workbookViewId="0">
      <pane xSplit="4" ySplit="4" topLeftCell="E5" activePane="bottomRight" state="frozen"/>
      <selection pane="topRight" activeCell="E1" sqref="E1"/>
      <selection pane="bottomLeft" activeCell="A5" sqref="A5"/>
      <selection pane="bottomRight" activeCell="B5" sqref="B5"/>
    </sheetView>
  </sheetViews>
  <sheetFormatPr defaultColWidth="9.109375" defaultRowHeight="10.199999999999999"/>
  <cols>
    <col min="1" max="1" width="5" style="6" customWidth="1"/>
    <col min="2" max="2" width="16.88671875" style="7" customWidth="1"/>
    <col min="3" max="3" width="10.5546875" style="7" customWidth="1"/>
    <col min="4" max="4" width="6.88671875" style="6" customWidth="1"/>
    <col min="5" max="6" width="5" style="7" bestFit="1" customWidth="1"/>
    <col min="7" max="7" width="3.6640625" style="7" customWidth="1"/>
    <col min="8" max="8" width="5" style="7" bestFit="1" customWidth="1"/>
    <col min="9" max="9" width="4.109375" style="7" bestFit="1" customWidth="1"/>
    <col min="10" max="14" width="5" style="7" bestFit="1" customWidth="1"/>
    <col min="15" max="17" width="4.109375" style="7" bestFit="1" customWidth="1"/>
    <col min="18" max="18" width="5" style="7" bestFit="1" customWidth="1"/>
    <col min="19" max="22" width="4.109375" style="7" bestFit="1" customWidth="1"/>
    <col min="23" max="24" width="5" style="7" bestFit="1" customWidth="1"/>
    <col min="25" max="25" width="4.109375" style="7" bestFit="1" customWidth="1"/>
    <col min="26" max="26" width="5.33203125" style="7" customWidth="1"/>
    <col min="27" max="27" width="4.109375" style="7" bestFit="1" customWidth="1"/>
    <col min="28" max="28" width="5" style="7" bestFit="1" customWidth="1"/>
    <col min="29" max="29" width="4.88671875" style="7" customWidth="1"/>
    <col min="30" max="31" width="5" style="7" bestFit="1" customWidth="1"/>
    <col min="32" max="34" width="4.109375" style="7" bestFit="1" customWidth="1"/>
    <col min="35" max="35" width="5" style="7" bestFit="1" customWidth="1"/>
    <col min="36" max="36" width="4.109375" style="7" bestFit="1" customWidth="1"/>
    <col min="37" max="37" width="5" style="7" bestFit="1" customWidth="1"/>
    <col min="38" max="40" width="4.109375" style="7" bestFit="1" customWidth="1"/>
    <col min="41" max="41" width="5" style="7" bestFit="1" customWidth="1"/>
    <col min="42" max="43" width="4.109375" style="7" bestFit="1" customWidth="1"/>
    <col min="44" max="44" width="4.44140625" style="7" customWidth="1"/>
    <col min="45" max="16384" width="9.109375" style="7"/>
  </cols>
  <sheetData>
    <row r="1" spans="1:49" s="23" customFormat="1" ht="51" customHeight="1">
      <c r="A1" s="356" t="str">
        <f>STAT!A1</f>
        <v>2012-2013 Deepwater Horizon Oil Spill                                                                                                                                                               National Emergency Grant                                                                                         RWB ___  On-Site Quality Assurance Review Tool</v>
      </c>
      <c r="B1" s="357"/>
      <c r="C1" s="357"/>
      <c r="D1" s="358"/>
      <c r="E1" s="11">
        <f ca="1">COUNTIF(E$5:E$71,E$2)</f>
        <v>0</v>
      </c>
      <c r="F1" s="11">
        <f ca="1">COUNTIF(F$5:F$71,F$2)</f>
        <v>0</v>
      </c>
      <c r="G1" s="11">
        <f t="shared" ref="G1:AR1" ca="1" si="0">COUNTIF(G$5:G$71,G$2)</f>
        <v>0</v>
      </c>
      <c r="H1" s="11">
        <f t="shared" ca="1" si="0"/>
        <v>0</v>
      </c>
      <c r="I1" s="11">
        <f t="shared" ca="1" si="0"/>
        <v>0</v>
      </c>
      <c r="J1" s="11">
        <f t="shared" ca="1" si="0"/>
        <v>0</v>
      </c>
      <c r="K1" s="11">
        <f t="shared" ca="1" si="0"/>
        <v>0</v>
      </c>
      <c r="L1" s="11">
        <f t="shared" ca="1" si="0"/>
        <v>0</v>
      </c>
      <c r="M1" s="11">
        <f t="shared" ca="1" si="0"/>
        <v>0</v>
      </c>
      <c r="N1" s="11">
        <f t="shared" ca="1" si="0"/>
        <v>0</v>
      </c>
      <c r="O1" s="11">
        <f t="shared" ca="1" si="0"/>
        <v>0</v>
      </c>
      <c r="P1" s="11">
        <f t="shared" ca="1" si="0"/>
        <v>0</v>
      </c>
      <c r="Q1" s="11">
        <f t="shared" ca="1" si="0"/>
        <v>0</v>
      </c>
      <c r="R1" s="11">
        <f t="shared" ca="1" si="0"/>
        <v>0</v>
      </c>
      <c r="S1" s="11">
        <f t="shared" ca="1" si="0"/>
        <v>0</v>
      </c>
      <c r="T1" s="11">
        <f t="shared" ca="1" si="0"/>
        <v>0</v>
      </c>
      <c r="U1" s="11">
        <f t="shared" ca="1" si="0"/>
        <v>0</v>
      </c>
      <c r="V1" s="11">
        <f t="shared" ca="1" si="0"/>
        <v>0</v>
      </c>
      <c r="W1" s="11">
        <f t="shared" ca="1" si="0"/>
        <v>0</v>
      </c>
      <c r="X1" s="11">
        <f t="shared" ca="1" si="0"/>
        <v>0</v>
      </c>
      <c r="Y1" s="11">
        <f t="shared" ca="1" si="0"/>
        <v>0</v>
      </c>
      <c r="Z1" s="11">
        <f t="shared" ca="1" si="0"/>
        <v>0</v>
      </c>
      <c r="AA1" s="11">
        <f t="shared" ca="1" si="0"/>
        <v>0</v>
      </c>
      <c r="AB1" s="11">
        <f t="shared" ca="1" si="0"/>
        <v>0</v>
      </c>
      <c r="AC1" s="11">
        <f t="shared" ca="1" si="0"/>
        <v>0</v>
      </c>
      <c r="AD1" s="11">
        <f t="shared" ca="1" si="0"/>
        <v>0</v>
      </c>
      <c r="AE1" s="11">
        <f t="shared" ca="1" si="0"/>
        <v>0</v>
      </c>
      <c r="AF1" s="11">
        <f t="shared" ca="1" si="0"/>
        <v>0</v>
      </c>
      <c r="AG1" s="11">
        <f t="shared" ca="1" si="0"/>
        <v>0</v>
      </c>
      <c r="AH1" s="11">
        <f t="shared" ca="1" si="0"/>
        <v>0</v>
      </c>
      <c r="AI1" s="11">
        <f t="shared" ca="1" si="0"/>
        <v>0</v>
      </c>
      <c r="AJ1" s="11">
        <f t="shared" ca="1" si="0"/>
        <v>0</v>
      </c>
      <c r="AK1" s="11">
        <f t="shared" ca="1" si="0"/>
        <v>0</v>
      </c>
      <c r="AL1" s="11">
        <f t="shared" ca="1" si="0"/>
        <v>0</v>
      </c>
      <c r="AM1" s="11">
        <f t="shared" ca="1" si="0"/>
        <v>0</v>
      </c>
      <c r="AN1" s="11">
        <f t="shared" ca="1" si="0"/>
        <v>0</v>
      </c>
      <c r="AO1" s="11">
        <f t="shared" ca="1" si="0"/>
        <v>0</v>
      </c>
      <c r="AP1" s="11">
        <f ca="1">COUNTIF(AP$5:AP$71,AP$2)</f>
        <v>0</v>
      </c>
      <c r="AQ1" s="11">
        <f t="shared" ca="1" si="0"/>
        <v>0</v>
      </c>
      <c r="AR1" s="11">
        <f t="shared" ca="1" si="0"/>
        <v>0</v>
      </c>
    </row>
    <row r="2" spans="1:49" s="32" customFormat="1" ht="10.5" hidden="1" customHeight="1">
      <c r="A2" s="28"/>
      <c r="B2" s="29"/>
      <c r="C2" s="29"/>
      <c r="D2" s="30"/>
      <c r="E2" s="31" t="s">
        <v>25</v>
      </c>
      <c r="F2" s="31" t="s">
        <v>25</v>
      </c>
      <c r="G2" s="31" t="s">
        <v>25</v>
      </c>
      <c r="H2" s="31" t="s">
        <v>25</v>
      </c>
      <c r="I2" s="31" t="s">
        <v>25</v>
      </c>
      <c r="J2" s="31" t="s">
        <v>25</v>
      </c>
      <c r="K2" s="31" t="s">
        <v>25</v>
      </c>
      <c r="L2" s="31" t="s">
        <v>25</v>
      </c>
      <c r="M2" s="31" t="s">
        <v>25</v>
      </c>
      <c r="N2" s="31" t="s">
        <v>25</v>
      </c>
      <c r="O2" s="31" t="s">
        <v>25</v>
      </c>
      <c r="P2" s="31" t="s">
        <v>25</v>
      </c>
      <c r="Q2" s="31" t="s">
        <v>25</v>
      </c>
      <c r="R2" s="31" t="s">
        <v>25</v>
      </c>
      <c r="S2" s="31" t="s">
        <v>25</v>
      </c>
      <c r="T2" s="31" t="s">
        <v>25</v>
      </c>
      <c r="U2" s="31" t="s">
        <v>25</v>
      </c>
      <c r="V2" s="31" t="s">
        <v>25</v>
      </c>
      <c r="W2" s="31" t="s">
        <v>25</v>
      </c>
      <c r="X2" s="31" t="s">
        <v>25</v>
      </c>
      <c r="Y2" s="31" t="s">
        <v>25</v>
      </c>
      <c r="Z2" s="31" t="s">
        <v>25</v>
      </c>
      <c r="AA2" s="31" t="s">
        <v>25</v>
      </c>
      <c r="AB2" s="31" t="s">
        <v>25</v>
      </c>
      <c r="AC2" s="31" t="s">
        <v>25</v>
      </c>
      <c r="AD2" s="31" t="s">
        <v>25</v>
      </c>
      <c r="AE2" s="31" t="s">
        <v>25</v>
      </c>
      <c r="AF2" s="31" t="s">
        <v>25</v>
      </c>
      <c r="AG2" s="31" t="s">
        <v>25</v>
      </c>
      <c r="AH2" s="31" t="s">
        <v>25</v>
      </c>
      <c r="AI2" s="31" t="s">
        <v>25</v>
      </c>
      <c r="AJ2" s="31" t="s">
        <v>25</v>
      </c>
      <c r="AK2" s="31" t="s">
        <v>25</v>
      </c>
      <c r="AL2" s="31" t="s">
        <v>25</v>
      </c>
      <c r="AM2" s="31" t="s">
        <v>25</v>
      </c>
      <c r="AN2" s="31" t="s">
        <v>25</v>
      </c>
      <c r="AO2" s="31" t="s">
        <v>25</v>
      </c>
      <c r="AP2" s="31" t="s">
        <v>25</v>
      </c>
      <c r="AQ2" s="31" t="s">
        <v>25</v>
      </c>
      <c r="AR2" s="31" t="s">
        <v>25</v>
      </c>
    </row>
    <row r="3" spans="1:49" s="32" customFormat="1" ht="13.2" hidden="1">
      <c r="A3" s="28"/>
      <c r="B3" s="29"/>
      <c r="C3" s="29"/>
      <c r="D3" s="30"/>
      <c r="E3" s="31">
        <v>12</v>
      </c>
      <c r="F3" s="31">
        <v>13</v>
      </c>
      <c r="G3" s="31">
        <v>14</v>
      </c>
      <c r="H3" s="31">
        <v>15</v>
      </c>
      <c r="I3" s="31">
        <v>16</v>
      </c>
      <c r="J3" s="31">
        <v>17</v>
      </c>
      <c r="K3" s="31">
        <v>19</v>
      </c>
      <c r="L3" s="31">
        <v>22</v>
      </c>
      <c r="M3" s="31">
        <v>23</v>
      </c>
      <c r="N3" s="31">
        <v>25</v>
      </c>
      <c r="O3" s="31">
        <v>26</v>
      </c>
      <c r="P3" s="31">
        <v>27</v>
      </c>
      <c r="Q3" s="31">
        <v>28</v>
      </c>
      <c r="R3" s="31">
        <v>30</v>
      </c>
      <c r="S3" s="31">
        <v>31</v>
      </c>
      <c r="T3" s="31">
        <v>32</v>
      </c>
      <c r="U3" s="31">
        <v>33</v>
      </c>
      <c r="V3" s="31">
        <v>34</v>
      </c>
      <c r="W3" s="31">
        <v>35</v>
      </c>
      <c r="X3" s="31">
        <v>36</v>
      </c>
      <c r="Y3" s="31">
        <v>38</v>
      </c>
      <c r="Z3" s="31">
        <v>39</v>
      </c>
      <c r="AA3" s="32">
        <v>40</v>
      </c>
      <c r="AB3" s="32">
        <v>42</v>
      </c>
      <c r="AC3" s="32">
        <v>43</v>
      </c>
      <c r="AD3" s="32">
        <v>45</v>
      </c>
      <c r="AE3" s="32">
        <v>46</v>
      </c>
      <c r="AF3" s="32">
        <v>48</v>
      </c>
      <c r="AG3" s="32">
        <v>49</v>
      </c>
      <c r="AH3" s="32">
        <v>50</v>
      </c>
      <c r="AI3" s="32">
        <v>51</v>
      </c>
      <c r="AJ3" s="32">
        <v>53</v>
      </c>
      <c r="AK3" s="32">
        <v>54</v>
      </c>
      <c r="AL3" s="32">
        <v>55</v>
      </c>
      <c r="AM3" s="32">
        <v>56</v>
      </c>
      <c r="AN3" s="32">
        <v>57</v>
      </c>
      <c r="AO3" s="32">
        <v>58</v>
      </c>
      <c r="AP3" s="32">
        <v>59</v>
      </c>
      <c r="AQ3" s="32">
        <v>60</v>
      </c>
      <c r="AR3" s="32">
        <v>61</v>
      </c>
    </row>
    <row r="4" spans="1:49" s="18" customFormat="1" ht="13.2">
      <c r="A4" s="168" t="s">
        <v>12</v>
      </c>
      <c r="B4" s="169" t="s">
        <v>483</v>
      </c>
      <c r="C4" s="170" t="s">
        <v>484</v>
      </c>
      <c r="D4" s="168" t="s">
        <v>2</v>
      </c>
      <c r="E4" s="22">
        <v>1</v>
      </c>
      <c r="F4" s="22">
        <v>2</v>
      </c>
      <c r="G4" s="22">
        <v>3</v>
      </c>
      <c r="H4" s="22">
        <v>4</v>
      </c>
      <c r="I4" s="22">
        <v>5</v>
      </c>
      <c r="J4" s="22">
        <v>6</v>
      </c>
      <c r="K4" s="22">
        <v>7</v>
      </c>
      <c r="L4" s="22">
        <v>8</v>
      </c>
      <c r="M4" s="22">
        <v>9</v>
      </c>
      <c r="N4" s="22">
        <v>10</v>
      </c>
      <c r="O4" s="22">
        <v>11</v>
      </c>
      <c r="P4" s="22">
        <v>12</v>
      </c>
      <c r="Q4" s="22">
        <v>13</v>
      </c>
      <c r="R4" s="22">
        <v>14</v>
      </c>
      <c r="S4" s="22">
        <v>15</v>
      </c>
      <c r="T4" s="22">
        <v>16</v>
      </c>
      <c r="U4" s="22">
        <v>17</v>
      </c>
      <c r="V4" s="22">
        <v>18</v>
      </c>
      <c r="W4" s="22">
        <v>19</v>
      </c>
      <c r="X4" s="22">
        <v>20</v>
      </c>
      <c r="Y4" s="22">
        <v>21</v>
      </c>
      <c r="Z4" s="22">
        <v>22</v>
      </c>
      <c r="AA4" s="22">
        <v>23</v>
      </c>
      <c r="AB4" s="22">
        <v>24</v>
      </c>
      <c r="AC4" s="22">
        <v>25</v>
      </c>
      <c r="AD4" s="22">
        <v>26</v>
      </c>
      <c r="AE4" s="22">
        <v>27</v>
      </c>
      <c r="AF4" s="22">
        <v>28</v>
      </c>
      <c r="AG4" s="22">
        <v>29</v>
      </c>
      <c r="AH4" s="22">
        <v>30</v>
      </c>
      <c r="AI4" s="22">
        <v>31</v>
      </c>
      <c r="AJ4" s="22">
        <v>32</v>
      </c>
      <c r="AK4" s="22">
        <v>33</v>
      </c>
      <c r="AL4" s="22">
        <v>34</v>
      </c>
      <c r="AM4" s="22">
        <v>35</v>
      </c>
      <c r="AN4" s="22">
        <v>36</v>
      </c>
      <c r="AO4" s="22">
        <v>37</v>
      </c>
      <c r="AP4" s="22">
        <v>38</v>
      </c>
      <c r="AQ4" s="22">
        <v>39</v>
      </c>
      <c r="AR4" s="22">
        <v>40</v>
      </c>
    </row>
    <row r="5" spans="1:49">
      <c r="A5" s="17">
        <v>1</v>
      </c>
      <c r="B5" s="16">
        <f>Samp!C2</f>
        <v>0</v>
      </c>
      <c r="C5" s="16">
        <f>Samp!D2</f>
        <v>0</v>
      </c>
      <c r="D5" s="16">
        <f>Samp!B2</f>
        <v>0</v>
      </c>
      <c r="E5" s="33">
        <f ca="1">OFFSET(STAT!$F$1,SUM!E$3-1,SUM!$A5)</f>
        <v>0</v>
      </c>
      <c r="F5" s="33">
        <f ca="1">OFFSET(STAT!$F$1,SUM!F$3-1,SUM!$A5)</f>
        <v>0</v>
      </c>
      <c r="G5" s="33">
        <f ca="1">OFFSET(STAT!$F$1,SUM!G$3-1,SUM!$A5)</f>
        <v>0</v>
      </c>
      <c r="H5" s="33">
        <f ca="1">OFFSET(STAT!$F$1,SUM!H$3-1,SUM!$A5)</f>
        <v>0</v>
      </c>
      <c r="I5" s="33">
        <f ca="1">OFFSET(STAT!$F$1,SUM!I$3-1,SUM!$A5)</f>
        <v>0</v>
      </c>
      <c r="J5" s="33">
        <f ca="1">OFFSET(STAT!$F$1,SUM!J$3-1,SUM!$A5)</f>
        <v>0</v>
      </c>
      <c r="K5" s="33">
        <f ca="1">OFFSET(STAT!$F$1,SUM!K$3-1,SUM!$A5)</f>
        <v>0</v>
      </c>
      <c r="L5" s="33">
        <f ca="1">OFFSET(STAT!$F$1,SUM!L$3-1,SUM!$A5)</f>
        <v>0</v>
      </c>
      <c r="M5" s="33">
        <f ca="1">OFFSET(STAT!$F$1,SUM!M$3-1,SUM!$A5)</f>
        <v>0</v>
      </c>
      <c r="N5" s="33">
        <f ca="1">OFFSET(STAT!$F$1,SUM!N$3-1,SUM!$A5)</f>
        <v>0</v>
      </c>
      <c r="O5" s="33">
        <f ca="1">OFFSET(STAT!$F$1,SUM!O$3-1,SUM!$A5)</f>
        <v>0</v>
      </c>
      <c r="P5" s="33">
        <f ca="1">OFFSET(STAT!$F$1,SUM!P$3-1,SUM!$A5)</f>
        <v>0</v>
      </c>
      <c r="Q5" s="33">
        <f ca="1">OFFSET(STAT!$F$1,SUM!Q$3-1,SUM!$A5)</f>
        <v>0</v>
      </c>
      <c r="R5" s="33">
        <f ca="1">OFFSET(STAT!$F$1,SUM!R$3-1,SUM!$A5)</f>
        <v>0</v>
      </c>
      <c r="S5" s="33">
        <f ca="1">OFFSET(STAT!$F$1,SUM!S$3-1,SUM!$A5)</f>
        <v>0</v>
      </c>
      <c r="T5" s="33">
        <f ca="1">OFFSET(STAT!$F$1,SUM!T$3-1,SUM!$A5)</f>
        <v>0</v>
      </c>
      <c r="U5" s="33">
        <f ca="1">OFFSET(STAT!$F$1,SUM!U$3-1,SUM!$A5)</f>
        <v>0</v>
      </c>
      <c r="V5" s="33">
        <f ca="1">OFFSET(STAT!$F$1,SUM!V$3-1,SUM!$A5)</f>
        <v>0</v>
      </c>
      <c r="W5" s="33">
        <f ca="1">OFFSET(STAT!$F$1,SUM!W$3-1,SUM!$A5)</f>
        <v>0</v>
      </c>
      <c r="X5" s="33">
        <f ca="1">OFFSET(STAT!$F$1,SUM!X$3-1,SUM!$A5)</f>
        <v>0</v>
      </c>
      <c r="Y5" s="33">
        <f ca="1">OFFSET(STAT!$F$1,SUM!Y$3-1,SUM!$A5)</f>
        <v>0</v>
      </c>
      <c r="Z5" s="33">
        <f ca="1">OFFSET(STAT!$F$1,SUM!Z$3-1,SUM!$A5)</f>
        <v>0</v>
      </c>
      <c r="AA5" s="33">
        <f ca="1">OFFSET(STAT!$F$1,SUM!AA$3-1,SUM!$A5)</f>
        <v>0</v>
      </c>
      <c r="AB5" s="33">
        <f ca="1">OFFSET(STAT!$F$1,SUM!AB$3-1,SUM!$A5)</f>
        <v>0</v>
      </c>
      <c r="AC5" s="33">
        <f ca="1">OFFSET(STAT!$F$1,SUM!AC$3-1,SUM!$A5)</f>
        <v>0</v>
      </c>
      <c r="AD5" s="33">
        <f ca="1">OFFSET(STAT!$F$1,SUM!AD$3-1,SUM!$A5)</f>
        <v>0</v>
      </c>
      <c r="AE5" s="33">
        <f ca="1">OFFSET(STAT!$F$1,SUM!AE$3-1,SUM!$A5)</f>
        <v>0</v>
      </c>
      <c r="AF5" s="33">
        <f ca="1">OFFSET(STAT!$F$1,SUM!AF$3-1,SUM!$A5)</f>
        <v>0</v>
      </c>
      <c r="AG5" s="33">
        <f ca="1">OFFSET(STAT!$F$1,SUM!AG$3-1,SUM!$A5)</f>
        <v>0</v>
      </c>
      <c r="AH5" s="33">
        <f ca="1">OFFSET(STAT!$F$1,SUM!AH$3-1,SUM!$A5)</f>
        <v>0</v>
      </c>
      <c r="AI5" s="33">
        <f ca="1">OFFSET(STAT!$F$1,SUM!AI$3-1,SUM!$A5)</f>
        <v>0</v>
      </c>
      <c r="AJ5" s="33">
        <f ca="1">OFFSET(STAT!$F$1,SUM!AJ$3-1,SUM!$A5)</f>
        <v>0</v>
      </c>
      <c r="AK5" s="33">
        <f ca="1">OFFSET(STAT!$F$1,SUM!AK$3-1,SUM!$A5)</f>
        <v>0</v>
      </c>
      <c r="AL5" s="33">
        <f ca="1">OFFSET(STAT!$F$1,SUM!AL$3-1,SUM!$A5)</f>
        <v>0</v>
      </c>
      <c r="AM5" s="33">
        <f ca="1">OFFSET(STAT!$F$1,SUM!AM$3-1,SUM!$A5)</f>
        <v>0</v>
      </c>
      <c r="AN5" s="33">
        <f ca="1">OFFSET(STAT!$F$1,SUM!AN$3-1,SUM!$A5)</f>
        <v>0</v>
      </c>
      <c r="AO5" s="33">
        <f ca="1">OFFSET(STAT!$F$1,SUM!AO$3-1,SUM!$A5)</f>
        <v>0</v>
      </c>
      <c r="AP5" s="33">
        <f ca="1">OFFSET(STAT!$F$1,SUM!AP$3-1,SUM!$A5)</f>
        <v>0</v>
      </c>
      <c r="AQ5" s="33">
        <f ca="1">OFFSET(STAT!$F$1,SUM!AQ$3-1,SUM!$A5)</f>
        <v>0</v>
      </c>
      <c r="AR5" s="33">
        <f ca="1">OFFSET(STAT!$F$1,SUM!AR$3-1,SUM!$A5)</f>
        <v>0</v>
      </c>
    </row>
    <row r="6" spans="1:49" ht="9.9" customHeight="1">
      <c r="A6" s="17">
        <f>A5+1</f>
        <v>2</v>
      </c>
      <c r="B6" s="16">
        <f>Samp!C3</f>
        <v>0</v>
      </c>
      <c r="C6" s="16">
        <f>Samp!D3</f>
        <v>0</v>
      </c>
      <c r="D6" s="16">
        <f>Samp!B3</f>
        <v>0</v>
      </c>
      <c r="E6" s="33">
        <f ca="1">OFFSET(STAT!$F$1,SUM!E$3-1,SUM!$A6)</f>
        <v>0</v>
      </c>
      <c r="F6" s="33">
        <f ca="1">OFFSET(STAT!$F$1,SUM!F$3-1,SUM!$A6)</f>
        <v>0</v>
      </c>
      <c r="G6" s="33">
        <f ca="1">OFFSET(STAT!$F$1,SUM!G$3-1,SUM!$A6)</f>
        <v>0</v>
      </c>
      <c r="H6" s="33">
        <f ca="1">OFFSET(STAT!$F$1,SUM!H$3-1,SUM!$A6)</f>
        <v>0</v>
      </c>
      <c r="I6" s="33">
        <f ca="1">OFFSET(STAT!$F$1,SUM!I$3-1,SUM!$A6)</f>
        <v>0</v>
      </c>
      <c r="J6" s="33">
        <f ca="1">OFFSET(STAT!$F$1,SUM!J$3-1,SUM!$A6)</f>
        <v>0</v>
      </c>
      <c r="K6" s="33">
        <f ca="1">OFFSET(STAT!$F$1,SUM!K$3-1,SUM!$A6)</f>
        <v>0</v>
      </c>
      <c r="L6" s="33">
        <f ca="1">OFFSET(STAT!$F$1,SUM!L$3-1,SUM!$A6)</f>
        <v>0</v>
      </c>
      <c r="M6" s="33">
        <f ca="1">OFFSET(STAT!$F$1,SUM!M$3-1,SUM!$A6)</f>
        <v>0</v>
      </c>
      <c r="N6" s="33">
        <f ca="1">OFFSET(STAT!$F$1,SUM!N$3-1,SUM!$A6)</f>
        <v>0</v>
      </c>
      <c r="O6" s="33">
        <f ca="1">OFFSET(STAT!$F$1,SUM!O$3-1,SUM!$A6)</f>
        <v>0</v>
      </c>
      <c r="P6" s="33">
        <f ca="1">OFFSET(STAT!$F$1,SUM!P$3-1,SUM!$A6)</f>
        <v>0</v>
      </c>
      <c r="Q6" s="33">
        <f ca="1">OFFSET(STAT!$F$1,SUM!Q$3-1,SUM!$A6)</f>
        <v>0</v>
      </c>
      <c r="R6" s="33">
        <f ca="1">OFFSET(STAT!$F$1,SUM!R$3-1,SUM!$A6)</f>
        <v>0</v>
      </c>
      <c r="S6" s="33">
        <f ca="1">OFFSET(STAT!$F$1,SUM!S$3-1,SUM!$A6)</f>
        <v>0</v>
      </c>
      <c r="T6" s="33">
        <f ca="1">OFFSET(STAT!$F$1,SUM!T$3-1,SUM!$A6)</f>
        <v>0</v>
      </c>
      <c r="U6" s="33">
        <f ca="1">OFFSET(STAT!$F$1,SUM!U$3-1,SUM!$A6)</f>
        <v>0</v>
      </c>
      <c r="V6" s="33">
        <f ca="1">OFFSET(STAT!$F$1,SUM!V$3-1,SUM!$A6)</f>
        <v>0</v>
      </c>
      <c r="W6" s="33">
        <f ca="1">OFFSET(STAT!$F$1,SUM!W$3-1,SUM!$A6)</f>
        <v>0</v>
      </c>
      <c r="X6" s="33">
        <f ca="1">OFFSET(STAT!$F$1,SUM!X$3-1,SUM!$A6)</f>
        <v>0</v>
      </c>
      <c r="Y6" s="33">
        <f ca="1">OFFSET(STAT!$F$1,SUM!Y$3-1,SUM!$A6)</f>
        <v>0</v>
      </c>
      <c r="Z6" s="33">
        <f ca="1">OFFSET(STAT!$F$1,SUM!Z$3-1,SUM!$A6)</f>
        <v>0</v>
      </c>
      <c r="AA6" s="33">
        <f ca="1">OFFSET(STAT!$F$1,SUM!AA$3-1,SUM!$A6)</f>
        <v>0</v>
      </c>
      <c r="AB6" s="33">
        <f ca="1">OFFSET(STAT!$F$1,SUM!AB$3-1,SUM!$A6)</f>
        <v>0</v>
      </c>
      <c r="AC6" s="33">
        <f ca="1">OFFSET(STAT!$F$1,SUM!AC$3-1,SUM!$A6)</f>
        <v>0</v>
      </c>
      <c r="AD6" s="33">
        <f ca="1">OFFSET(STAT!$F$1,SUM!AD$3-1,SUM!$A6)</f>
        <v>0</v>
      </c>
      <c r="AE6" s="33">
        <f ca="1">OFFSET(STAT!$F$1,SUM!AE$3-1,SUM!$A6)</f>
        <v>0</v>
      </c>
      <c r="AF6" s="33">
        <f ca="1">OFFSET(STAT!$F$1,SUM!AF$3-1,SUM!$A6)</f>
        <v>0</v>
      </c>
      <c r="AG6" s="33">
        <f ca="1">OFFSET(STAT!$F$1,SUM!AG$3-1,SUM!$A6)</f>
        <v>0</v>
      </c>
      <c r="AH6" s="33">
        <f ca="1">OFFSET(STAT!$F$1,SUM!AH$3-1,SUM!$A6)</f>
        <v>0</v>
      </c>
      <c r="AI6" s="33">
        <f ca="1">OFFSET(STAT!$F$1,SUM!AI$3-1,SUM!$A6)</f>
        <v>0</v>
      </c>
      <c r="AJ6" s="33">
        <f ca="1">OFFSET(STAT!$F$1,SUM!AJ$3-1,SUM!$A6)</f>
        <v>0</v>
      </c>
      <c r="AK6" s="33">
        <f ca="1">OFFSET(STAT!$F$1,SUM!AK$3-1,SUM!$A6)</f>
        <v>0</v>
      </c>
      <c r="AL6" s="33">
        <f ca="1">OFFSET(STAT!$F$1,SUM!AL$3-1,SUM!$A6)</f>
        <v>0</v>
      </c>
      <c r="AM6" s="33">
        <f ca="1">OFFSET(STAT!$F$1,SUM!AM$3-1,SUM!$A6)</f>
        <v>0</v>
      </c>
      <c r="AN6" s="33">
        <f ca="1">OFFSET(STAT!$F$1,SUM!AN$3-1,SUM!$A6)</f>
        <v>0</v>
      </c>
      <c r="AO6" s="33">
        <f ca="1">OFFSET(STAT!$F$1,SUM!AO$3-1,SUM!$A6)</f>
        <v>0</v>
      </c>
      <c r="AP6" s="33">
        <f ca="1">OFFSET(STAT!$F$1,SUM!AP$3-1,SUM!$A6)</f>
        <v>0</v>
      </c>
      <c r="AQ6" s="33">
        <f ca="1">OFFSET(STAT!$F$1,SUM!AQ$3-1,SUM!$A6)</f>
        <v>0</v>
      </c>
      <c r="AR6" s="33">
        <f ca="1">OFFSET(STAT!$F$1,SUM!AR$3-1,SUM!$A6)</f>
        <v>0</v>
      </c>
      <c r="AS6" s="7">
        <f>STAT!BA3</f>
        <v>0</v>
      </c>
      <c r="AT6" s="7">
        <f>STAT!BB3</f>
        <v>0</v>
      </c>
      <c r="AU6" s="7">
        <f>STAT!BC3</f>
        <v>0</v>
      </c>
      <c r="AV6" s="7">
        <f>STAT!BD3</f>
        <v>0</v>
      </c>
      <c r="AW6" s="7">
        <f>STAT!BE3</f>
        <v>0</v>
      </c>
    </row>
    <row r="7" spans="1:49" ht="9.9" customHeight="1">
      <c r="A7" s="17">
        <f t="shared" ref="A7:A70" si="1">A6+1</f>
        <v>3</v>
      </c>
      <c r="B7" s="16">
        <f>Samp!C4</f>
        <v>0</v>
      </c>
      <c r="C7" s="16">
        <f>Samp!D4</f>
        <v>0</v>
      </c>
      <c r="D7" s="16">
        <f>Samp!B4</f>
        <v>0</v>
      </c>
      <c r="E7" s="33">
        <f ca="1">OFFSET(STAT!$F$1,SUM!E$3-1,SUM!$A7)</f>
        <v>0</v>
      </c>
      <c r="F7" s="33">
        <f ca="1">OFFSET(STAT!$F$1,SUM!F$3-1,SUM!$A7)</f>
        <v>0</v>
      </c>
      <c r="G7" s="33">
        <f ca="1">OFFSET(STAT!$F$1,SUM!G$3-1,SUM!$A7)</f>
        <v>0</v>
      </c>
      <c r="H7" s="33">
        <f ca="1">OFFSET(STAT!$F$1,SUM!H$3-1,SUM!$A7)</f>
        <v>0</v>
      </c>
      <c r="I7" s="33">
        <f ca="1">OFFSET(STAT!$F$1,SUM!I$3-1,SUM!$A7)</f>
        <v>0</v>
      </c>
      <c r="J7" s="33">
        <f ca="1">OFFSET(STAT!$F$1,SUM!J$3-1,SUM!$A7)</f>
        <v>0</v>
      </c>
      <c r="K7" s="33">
        <f ca="1">OFFSET(STAT!$F$1,SUM!K$3-1,SUM!$A7)</f>
        <v>0</v>
      </c>
      <c r="L7" s="33">
        <f ca="1">OFFSET(STAT!$F$1,SUM!L$3-1,SUM!$A7)</f>
        <v>0</v>
      </c>
      <c r="M7" s="33">
        <f ca="1">OFFSET(STAT!$F$1,SUM!M$3-1,SUM!$A7)</f>
        <v>0</v>
      </c>
      <c r="N7" s="33">
        <f ca="1">OFFSET(STAT!$F$1,SUM!N$3-1,SUM!$A7)</f>
        <v>0</v>
      </c>
      <c r="O7" s="33">
        <f ca="1">OFFSET(STAT!$F$1,SUM!O$3-1,SUM!$A7)</f>
        <v>0</v>
      </c>
      <c r="P7" s="33">
        <f ca="1">OFFSET(STAT!$F$1,SUM!P$3-1,SUM!$A7)</f>
        <v>0</v>
      </c>
      <c r="Q7" s="33">
        <f ca="1">OFFSET(STAT!$F$1,SUM!Q$3-1,SUM!$A7)</f>
        <v>0</v>
      </c>
      <c r="R7" s="33">
        <f ca="1">OFFSET(STAT!$F$1,SUM!R$3-1,SUM!$A7)</f>
        <v>0</v>
      </c>
      <c r="S7" s="33">
        <f ca="1">OFFSET(STAT!$F$1,SUM!S$3-1,SUM!$A7)</f>
        <v>0</v>
      </c>
      <c r="T7" s="33">
        <f ca="1">OFFSET(STAT!$F$1,SUM!T$3-1,SUM!$A7)</f>
        <v>0</v>
      </c>
      <c r="U7" s="33">
        <f ca="1">OFFSET(STAT!$F$1,SUM!U$3-1,SUM!$A7)</f>
        <v>0</v>
      </c>
      <c r="V7" s="33">
        <f ca="1">OFFSET(STAT!$F$1,SUM!V$3-1,SUM!$A7)</f>
        <v>0</v>
      </c>
      <c r="W7" s="33">
        <f ca="1">OFFSET(STAT!$F$1,SUM!W$3-1,SUM!$A7)</f>
        <v>0</v>
      </c>
      <c r="X7" s="33">
        <f ca="1">OFFSET(STAT!$F$1,SUM!X$3-1,SUM!$A7)</f>
        <v>0</v>
      </c>
      <c r="Y7" s="33">
        <f ca="1">OFFSET(STAT!$F$1,SUM!Y$3-1,SUM!$A7)</f>
        <v>0</v>
      </c>
      <c r="Z7" s="33">
        <f ca="1">OFFSET(STAT!$F$1,SUM!Z$3-1,SUM!$A7)</f>
        <v>0</v>
      </c>
      <c r="AA7" s="33">
        <f ca="1">OFFSET(STAT!$F$1,SUM!AA$3-1,SUM!$A7)</f>
        <v>0</v>
      </c>
      <c r="AB7" s="33">
        <f ca="1">OFFSET(STAT!$F$1,SUM!AB$3-1,SUM!$A7)</f>
        <v>0</v>
      </c>
      <c r="AC7" s="33">
        <f ca="1">OFFSET(STAT!$F$1,SUM!AC$3-1,SUM!$A7)</f>
        <v>0</v>
      </c>
      <c r="AD7" s="33">
        <f ca="1">OFFSET(STAT!$F$1,SUM!AD$3-1,SUM!$A7)</f>
        <v>0</v>
      </c>
      <c r="AE7" s="33">
        <f ca="1">OFFSET(STAT!$F$1,SUM!AE$3-1,SUM!$A7)</f>
        <v>0</v>
      </c>
      <c r="AF7" s="33">
        <f ca="1">OFFSET(STAT!$F$1,SUM!AF$3-1,SUM!$A7)</f>
        <v>0</v>
      </c>
      <c r="AG7" s="33">
        <f ca="1">OFFSET(STAT!$F$1,SUM!AG$3-1,SUM!$A7)</f>
        <v>0</v>
      </c>
      <c r="AH7" s="33">
        <f ca="1">OFFSET(STAT!$F$1,SUM!AH$3-1,SUM!$A7)</f>
        <v>0</v>
      </c>
      <c r="AI7" s="33">
        <f ca="1">OFFSET(STAT!$F$1,SUM!AI$3-1,SUM!$A7)</f>
        <v>0</v>
      </c>
      <c r="AJ7" s="33">
        <f ca="1">OFFSET(STAT!$F$1,SUM!AJ$3-1,SUM!$A7)</f>
        <v>0</v>
      </c>
      <c r="AK7" s="33">
        <f ca="1">OFFSET(STAT!$F$1,SUM!AK$3-1,SUM!$A7)</f>
        <v>0</v>
      </c>
      <c r="AL7" s="33">
        <f ca="1">OFFSET(STAT!$F$1,SUM!AL$3-1,SUM!$A7)</f>
        <v>0</v>
      </c>
      <c r="AM7" s="33">
        <f ca="1">OFFSET(STAT!$F$1,SUM!AM$3-1,SUM!$A7)</f>
        <v>0</v>
      </c>
      <c r="AN7" s="33">
        <f ca="1">OFFSET(STAT!$F$1,SUM!AN$3-1,SUM!$A7)</f>
        <v>0</v>
      </c>
      <c r="AO7" s="33">
        <f ca="1">OFFSET(STAT!$F$1,SUM!AO$3-1,SUM!$A7)</f>
        <v>0</v>
      </c>
      <c r="AP7" s="33">
        <f ca="1">OFFSET(STAT!$F$1,SUM!AP$3-1,SUM!$A7)</f>
        <v>0</v>
      </c>
      <c r="AQ7" s="33">
        <f ca="1">OFFSET(STAT!$F$1,SUM!AQ$3-1,SUM!$A7)</f>
        <v>0</v>
      </c>
      <c r="AR7" s="33">
        <f ca="1">OFFSET(STAT!$F$1,SUM!AR$3-1,SUM!$A7)</f>
        <v>0</v>
      </c>
    </row>
    <row r="8" spans="1:49" ht="9.9" customHeight="1">
      <c r="A8" s="17">
        <f t="shared" si="1"/>
        <v>4</v>
      </c>
      <c r="B8" s="16">
        <f>Samp!C5</f>
        <v>0</v>
      </c>
      <c r="C8" s="16">
        <f>Samp!D5</f>
        <v>0</v>
      </c>
      <c r="D8" s="16">
        <f>Samp!B5</f>
        <v>0</v>
      </c>
      <c r="E8" s="33">
        <f ca="1">OFFSET(STAT!$F$1,SUM!E$3-1,SUM!$A8)</f>
        <v>0</v>
      </c>
      <c r="F8" s="33">
        <f ca="1">OFFSET(STAT!$F$1,SUM!F$3-1,SUM!$A8)</f>
        <v>0</v>
      </c>
      <c r="G8" s="33">
        <f ca="1">OFFSET(STAT!$F$1,SUM!G$3-1,SUM!$A8)</f>
        <v>0</v>
      </c>
      <c r="H8" s="33">
        <f ca="1">OFFSET(STAT!$F$1,SUM!H$3-1,SUM!$A8)</f>
        <v>0</v>
      </c>
      <c r="I8" s="33">
        <f ca="1">OFFSET(STAT!$F$1,SUM!I$3-1,SUM!$A8)</f>
        <v>0</v>
      </c>
      <c r="J8" s="33">
        <f ca="1">OFFSET(STAT!$F$1,SUM!J$3-1,SUM!$A8)</f>
        <v>0</v>
      </c>
      <c r="K8" s="33">
        <f ca="1">OFFSET(STAT!$F$1,SUM!K$3-1,SUM!$A8)</f>
        <v>0</v>
      </c>
      <c r="L8" s="33">
        <f ca="1">OFFSET(STAT!$F$1,SUM!L$3-1,SUM!$A8)</f>
        <v>0</v>
      </c>
      <c r="M8" s="33">
        <f ca="1">OFFSET(STAT!$F$1,SUM!M$3-1,SUM!$A8)</f>
        <v>0</v>
      </c>
      <c r="N8" s="33">
        <f ca="1">OFFSET(STAT!$F$1,SUM!N$3-1,SUM!$A8)</f>
        <v>0</v>
      </c>
      <c r="O8" s="33">
        <f ca="1">OFFSET(STAT!$F$1,SUM!O$3-1,SUM!$A8)</f>
        <v>0</v>
      </c>
      <c r="P8" s="33">
        <f ca="1">OFFSET(STAT!$F$1,SUM!P$3-1,SUM!$A8)</f>
        <v>0</v>
      </c>
      <c r="Q8" s="33">
        <f ca="1">OFFSET(STAT!$F$1,SUM!Q$3-1,SUM!$A8)</f>
        <v>0</v>
      </c>
      <c r="R8" s="33">
        <f ca="1">OFFSET(STAT!$F$1,SUM!R$3-1,SUM!$A8)</f>
        <v>0</v>
      </c>
      <c r="S8" s="33">
        <f ca="1">OFFSET(STAT!$F$1,SUM!S$3-1,SUM!$A8)</f>
        <v>0</v>
      </c>
      <c r="T8" s="33">
        <f ca="1">OFFSET(STAT!$F$1,SUM!T$3-1,SUM!$A8)</f>
        <v>0</v>
      </c>
      <c r="U8" s="33">
        <f ca="1">OFFSET(STAT!$F$1,SUM!U$3-1,SUM!$A8)</f>
        <v>0</v>
      </c>
      <c r="V8" s="33">
        <f ca="1">OFFSET(STAT!$F$1,SUM!V$3-1,SUM!$A8)</f>
        <v>0</v>
      </c>
      <c r="W8" s="33">
        <f ca="1">OFFSET(STAT!$F$1,SUM!W$3-1,SUM!$A8)</f>
        <v>0</v>
      </c>
      <c r="X8" s="33">
        <f ca="1">OFFSET(STAT!$F$1,SUM!X$3-1,SUM!$A8)</f>
        <v>0</v>
      </c>
      <c r="Y8" s="33">
        <f ca="1">OFFSET(STAT!$F$1,SUM!Y$3-1,SUM!$A8)</f>
        <v>0</v>
      </c>
      <c r="Z8" s="33">
        <f ca="1">OFFSET(STAT!$F$1,SUM!Z$3-1,SUM!$A8)</f>
        <v>0</v>
      </c>
      <c r="AA8" s="33">
        <f ca="1">OFFSET(STAT!$F$1,SUM!AA$3-1,SUM!$A8)</f>
        <v>0</v>
      </c>
      <c r="AB8" s="33">
        <f ca="1">OFFSET(STAT!$F$1,SUM!AB$3-1,SUM!$A8)</f>
        <v>0</v>
      </c>
      <c r="AC8" s="33">
        <f ca="1">OFFSET(STAT!$F$1,SUM!AC$3-1,SUM!$A8)</f>
        <v>0</v>
      </c>
      <c r="AD8" s="33">
        <f ca="1">OFFSET(STAT!$F$1,SUM!AD$3-1,SUM!$A8)</f>
        <v>0</v>
      </c>
      <c r="AE8" s="33">
        <f ca="1">OFFSET(STAT!$F$1,SUM!AE$3-1,SUM!$A8)</f>
        <v>0</v>
      </c>
      <c r="AF8" s="33">
        <f ca="1">OFFSET(STAT!$F$1,SUM!AF$3-1,SUM!$A8)</f>
        <v>0</v>
      </c>
      <c r="AG8" s="33">
        <f ca="1">OFFSET(STAT!$F$1,SUM!AG$3-1,SUM!$A8)</f>
        <v>0</v>
      </c>
      <c r="AH8" s="33">
        <f ca="1">OFFSET(STAT!$F$1,SUM!AH$3-1,SUM!$A8)</f>
        <v>0</v>
      </c>
      <c r="AI8" s="33">
        <f ca="1">OFFSET(STAT!$F$1,SUM!AI$3-1,SUM!$A8)</f>
        <v>0</v>
      </c>
      <c r="AJ8" s="33">
        <f ca="1">OFFSET(STAT!$F$1,SUM!AJ$3-1,SUM!$A8)</f>
        <v>0</v>
      </c>
      <c r="AK8" s="33">
        <f ca="1">OFFSET(STAT!$F$1,SUM!AK$3-1,SUM!$A8)</f>
        <v>0</v>
      </c>
      <c r="AL8" s="33">
        <f ca="1">OFFSET(STAT!$F$1,SUM!AL$3-1,SUM!$A8)</f>
        <v>0</v>
      </c>
      <c r="AM8" s="33">
        <f ca="1">OFFSET(STAT!$F$1,SUM!AM$3-1,SUM!$A8)</f>
        <v>0</v>
      </c>
      <c r="AN8" s="33">
        <f ca="1">OFFSET(STAT!$F$1,SUM!AN$3-1,SUM!$A8)</f>
        <v>0</v>
      </c>
      <c r="AO8" s="33">
        <f ca="1">OFFSET(STAT!$F$1,SUM!AO$3-1,SUM!$A8)</f>
        <v>0</v>
      </c>
      <c r="AP8" s="33">
        <f ca="1">OFFSET(STAT!$F$1,SUM!AP$3-1,SUM!$A8)</f>
        <v>0</v>
      </c>
      <c r="AQ8" s="33">
        <f ca="1">OFFSET(STAT!$F$1,SUM!AQ$3-1,SUM!$A8)</f>
        <v>0</v>
      </c>
      <c r="AR8" s="33">
        <f ca="1">OFFSET(STAT!$F$1,SUM!AR$3-1,SUM!$A8)</f>
        <v>0</v>
      </c>
    </row>
    <row r="9" spans="1:49" ht="9.9" customHeight="1">
      <c r="A9" s="17">
        <f t="shared" si="1"/>
        <v>5</v>
      </c>
      <c r="B9" s="16">
        <f>Samp!C6</f>
        <v>0</v>
      </c>
      <c r="C9" s="16">
        <f>Samp!D6</f>
        <v>0</v>
      </c>
      <c r="D9" s="16">
        <f>Samp!B6</f>
        <v>0</v>
      </c>
      <c r="E9" s="33">
        <f ca="1">OFFSET(STAT!$F$1,SUM!E$3-1,SUM!$A9)</f>
        <v>0</v>
      </c>
      <c r="F9" s="33">
        <f ca="1">OFFSET(STAT!$F$1,SUM!F$3-1,SUM!$A9)</f>
        <v>0</v>
      </c>
      <c r="G9" s="33">
        <f ca="1">OFFSET(STAT!$F$1,SUM!G$3-1,SUM!$A9)</f>
        <v>0</v>
      </c>
      <c r="H9" s="33">
        <f ca="1">OFFSET(STAT!$F$1,SUM!H$3-1,SUM!$A9)</f>
        <v>0</v>
      </c>
      <c r="I9" s="33">
        <f ca="1">OFFSET(STAT!$F$1,SUM!I$3-1,SUM!$A9)</f>
        <v>0</v>
      </c>
      <c r="J9" s="33">
        <f ca="1">OFFSET(STAT!$F$1,SUM!J$3-1,SUM!$A9)</f>
        <v>0</v>
      </c>
      <c r="K9" s="33">
        <f ca="1">OFFSET(STAT!$F$1,SUM!K$3-1,SUM!$A9)</f>
        <v>0</v>
      </c>
      <c r="L9" s="33">
        <f ca="1">OFFSET(STAT!$F$1,SUM!L$3-1,SUM!$A9)</f>
        <v>0</v>
      </c>
      <c r="M9" s="33">
        <f ca="1">OFFSET(STAT!$F$1,SUM!M$3-1,SUM!$A9)</f>
        <v>0</v>
      </c>
      <c r="N9" s="33">
        <f ca="1">OFFSET(STAT!$F$1,SUM!N$3-1,SUM!$A9)</f>
        <v>0</v>
      </c>
      <c r="O9" s="33">
        <f ca="1">OFFSET(STAT!$F$1,SUM!O$3-1,SUM!$A9)</f>
        <v>0</v>
      </c>
      <c r="P9" s="33">
        <f ca="1">OFFSET(STAT!$F$1,SUM!P$3-1,SUM!$A9)</f>
        <v>0</v>
      </c>
      <c r="Q9" s="33">
        <f ca="1">OFFSET(STAT!$F$1,SUM!Q$3-1,SUM!$A9)</f>
        <v>0</v>
      </c>
      <c r="R9" s="33">
        <f ca="1">OFFSET(STAT!$F$1,SUM!R$3-1,SUM!$A9)</f>
        <v>0</v>
      </c>
      <c r="S9" s="33">
        <f ca="1">OFFSET(STAT!$F$1,SUM!S$3-1,SUM!$A9)</f>
        <v>0</v>
      </c>
      <c r="T9" s="33">
        <f ca="1">OFFSET(STAT!$F$1,SUM!T$3-1,SUM!$A9)</f>
        <v>0</v>
      </c>
      <c r="U9" s="33">
        <f ca="1">OFFSET(STAT!$F$1,SUM!U$3-1,SUM!$A9)</f>
        <v>0</v>
      </c>
      <c r="V9" s="33">
        <f ca="1">OFFSET(STAT!$F$1,SUM!V$3-1,SUM!$A9)</f>
        <v>0</v>
      </c>
      <c r="W9" s="33">
        <f ca="1">OFFSET(STAT!$F$1,SUM!W$3-1,SUM!$A9)</f>
        <v>0</v>
      </c>
      <c r="X9" s="33">
        <f ca="1">OFFSET(STAT!$F$1,SUM!X$3-1,SUM!$A9)</f>
        <v>0</v>
      </c>
      <c r="Y9" s="33">
        <f ca="1">OFFSET(STAT!$F$1,SUM!Y$3-1,SUM!$A9)</f>
        <v>0</v>
      </c>
      <c r="Z9" s="33">
        <f ca="1">OFFSET(STAT!$F$1,SUM!Z$3-1,SUM!$A9)</f>
        <v>0</v>
      </c>
      <c r="AA9" s="33">
        <f ca="1">OFFSET(STAT!$F$1,SUM!AA$3-1,SUM!$A9)</f>
        <v>0</v>
      </c>
      <c r="AB9" s="33">
        <f ca="1">OFFSET(STAT!$F$1,SUM!AB$3-1,SUM!$A9)</f>
        <v>0</v>
      </c>
      <c r="AC9" s="33">
        <f ca="1">OFFSET(STAT!$F$1,SUM!AC$3-1,SUM!$A9)</f>
        <v>0</v>
      </c>
      <c r="AD9" s="33">
        <f ca="1">OFFSET(STAT!$F$1,SUM!AD$3-1,SUM!$A9)</f>
        <v>0</v>
      </c>
      <c r="AE9" s="33">
        <f ca="1">OFFSET(STAT!$F$1,SUM!AE$3-1,SUM!$A9)</f>
        <v>0</v>
      </c>
      <c r="AF9" s="33">
        <f ca="1">OFFSET(STAT!$F$1,SUM!AF$3-1,SUM!$A9)</f>
        <v>0</v>
      </c>
      <c r="AG9" s="33">
        <f ca="1">OFFSET(STAT!$F$1,SUM!AG$3-1,SUM!$A9)</f>
        <v>0</v>
      </c>
      <c r="AH9" s="33">
        <f ca="1">OFFSET(STAT!$F$1,SUM!AH$3-1,SUM!$A9)</f>
        <v>0</v>
      </c>
      <c r="AI9" s="33">
        <f ca="1">OFFSET(STAT!$F$1,SUM!AI$3-1,SUM!$A9)</f>
        <v>0</v>
      </c>
      <c r="AJ9" s="33">
        <f ca="1">OFFSET(STAT!$F$1,SUM!AJ$3-1,SUM!$A9)</f>
        <v>0</v>
      </c>
      <c r="AK9" s="33">
        <f ca="1">OFFSET(STAT!$F$1,SUM!AK$3-1,SUM!$A9)</f>
        <v>0</v>
      </c>
      <c r="AL9" s="33">
        <f ca="1">OFFSET(STAT!$F$1,SUM!AL$3-1,SUM!$A9)</f>
        <v>0</v>
      </c>
      <c r="AM9" s="33">
        <f ca="1">OFFSET(STAT!$F$1,SUM!AM$3-1,SUM!$A9)</f>
        <v>0</v>
      </c>
      <c r="AN9" s="33">
        <f ca="1">OFFSET(STAT!$F$1,SUM!AN$3-1,SUM!$A9)</f>
        <v>0</v>
      </c>
      <c r="AO9" s="33">
        <f ca="1">OFFSET(STAT!$F$1,SUM!AO$3-1,SUM!$A9)</f>
        <v>0</v>
      </c>
      <c r="AP9" s="33">
        <f ca="1">OFFSET(STAT!$F$1,SUM!AP$3-1,SUM!$A9)</f>
        <v>0</v>
      </c>
      <c r="AQ9" s="33">
        <f ca="1">OFFSET(STAT!$F$1,SUM!AQ$3-1,SUM!$A9)</f>
        <v>0</v>
      </c>
      <c r="AR9" s="33">
        <f ca="1">OFFSET(STAT!$F$1,SUM!AR$3-1,SUM!$A9)</f>
        <v>0</v>
      </c>
    </row>
    <row r="10" spans="1:49" ht="9.9" customHeight="1">
      <c r="A10" s="17">
        <f t="shared" si="1"/>
        <v>6</v>
      </c>
      <c r="B10" s="16">
        <f>Samp!C7</f>
        <v>0</v>
      </c>
      <c r="C10" s="16">
        <f>Samp!D7</f>
        <v>0</v>
      </c>
      <c r="D10" s="16">
        <f>Samp!B7</f>
        <v>0</v>
      </c>
      <c r="E10" s="33">
        <f ca="1">OFFSET(STAT!$F$1,SUM!E$3-1,SUM!$A10)</f>
        <v>0</v>
      </c>
      <c r="F10" s="33">
        <f ca="1">OFFSET(STAT!$F$1,SUM!F$3-1,SUM!$A10)</f>
        <v>0</v>
      </c>
      <c r="G10" s="33">
        <f ca="1">OFFSET(STAT!$F$1,SUM!G$3-1,SUM!$A10)</f>
        <v>0</v>
      </c>
      <c r="H10" s="33">
        <f ca="1">OFFSET(STAT!$F$1,SUM!H$3-1,SUM!$A10)</f>
        <v>0</v>
      </c>
      <c r="I10" s="33">
        <f ca="1">OFFSET(STAT!$F$1,SUM!I$3-1,SUM!$A10)</f>
        <v>0</v>
      </c>
      <c r="J10" s="33">
        <f ca="1">OFFSET(STAT!$F$1,SUM!J$3-1,SUM!$A10)</f>
        <v>0</v>
      </c>
      <c r="K10" s="33">
        <f ca="1">OFFSET(STAT!$F$1,SUM!K$3-1,SUM!$A10)</f>
        <v>0</v>
      </c>
      <c r="L10" s="33">
        <f ca="1">OFFSET(STAT!$F$1,SUM!L$3-1,SUM!$A10)</f>
        <v>0</v>
      </c>
      <c r="M10" s="33">
        <f ca="1">OFFSET(STAT!$F$1,SUM!M$3-1,SUM!$A10)</f>
        <v>0</v>
      </c>
      <c r="N10" s="33">
        <f ca="1">OFFSET(STAT!$F$1,SUM!N$3-1,SUM!$A10)</f>
        <v>0</v>
      </c>
      <c r="O10" s="33">
        <f ca="1">OFFSET(STAT!$F$1,SUM!O$3-1,SUM!$A10)</f>
        <v>0</v>
      </c>
      <c r="P10" s="33">
        <f ca="1">OFFSET(STAT!$F$1,SUM!P$3-1,SUM!$A10)</f>
        <v>0</v>
      </c>
      <c r="Q10" s="33">
        <f ca="1">OFFSET(STAT!$F$1,SUM!Q$3-1,SUM!$A10)</f>
        <v>0</v>
      </c>
      <c r="R10" s="33">
        <f ca="1">OFFSET(STAT!$F$1,SUM!R$3-1,SUM!$A10)</f>
        <v>0</v>
      </c>
      <c r="S10" s="33">
        <f ca="1">OFFSET(STAT!$F$1,SUM!S$3-1,SUM!$A10)</f>
        <v>0</v>
      </c>
      <c r="T10" s="33">
        <f ca="1">OFFSET(STAT!$F$1,SUM!T$3-1,SUM!$A10)</f>
        <v>0</v>
      </c>
      <c r="U10" s="33">
        <f ca="1">OFFSET(STAT!$F$1,SUM!U$3-1,SUM!$A10)</f>
        <v>0</v>
      </c>
      <c r="V10" s="33">
        <f ca="1">OFFSET(STAT!$F$1,SUM!V$3-1,SUM!$A10)</f>
        <v>0</v>
      </c>
      <c r="W10" s="33">
        <f ca="1">OFFSET(STAT!$F$1,SUM!W$3-1,SUM!$A10)</f>
        <v>0</v>
      </c>
      <c r="X10" s="33">
        <f ca="1">OFFSET(STAT!$F$1,SUM!X$3-1,SUM!$A10)</f>
        <v>0</v>
      </c>
      <c r="Y10" s="33">
        <f ca="1">OFFSET(STAT!$F$1,SUM!Y$3-1,SUM!$A10)</f>
        <v>0</v>
      </c>
      <c r="Z10" s="33">
        <f ca="1">OFFSET(STAT!$F$1,SUM!Z$3-1,SUM!$A10)</f>
        <v>0</v>
      </c>
      <c r="AA10" s="33">
        <f ca="1">OFFSET(STAT!$F$1,SUM!AA$3-1,SUM!$A10)</f>
        <v>0</v>
      </c>
      <c r="AB10" s="33">
        <f ca="1">OFFSET(STAT!$F$1,SUM!AB$3-1,SUM!$A10)</f>
        <v>0</v>
      </c>
      <c r="AC10" s="33">
        <f ca="1">OFFSET(STAT!$F$1,SUM!AC$3-1,SUM!$A10)</f>
        <v>0</v>
      </c>
      <c r="AD10" s="33">
        <f ca="1">OFFSET(STAT!$F$1,SUM!AD$3-1,SUM!$A10)</f>
        <v>0</v>
      </c>
      <c r="AE10" s="33">
        <f ca="1">OFFSET(STAT!$F$1,SUM!AE$3-1,SUM!$A10)</f>
        <v>0</v>
      </c>
      <c r="AF10" s="33">
        <f ca="1">OFFSET(STAT!$F$1,SUM!AF$3-1,SUM!$A10)</f>
        <v>0</v>
      </c>
      <c r="AG10" s="33">
        <f ca="1">OFFSET(STAT!$F$1,SUM!AG$3-1,SUM!$A10)</f>
        <v>0</v>
      </c>
      <c r="AH10" s="33">
        <f ca="1">OFFSET(STAT!$F$1,SUM!AH$3-1,SUM!$A10)</f>
        <v>0</v>
      </c>
      <c r="AI10" s="33">
        <f ca="1">OFFSET(STAT!$F$1,SUM!AI$3-1,SUM!$A10)</f>
        <v>0</v>
      </c>
      <c r="AJ10" s="33">
        <f ca="1">OFFSET(STAT!$F$1,SUM!AJ$3-1,SUM!$A10)</f>
        <v>0</v>
      </c>
      <c r="AK10" s="33">
        <f ca="1">OFFSET(STAT!$F$1,SUM!AK$3-1,SUM!$A10)</f>
        <v>0</v>
      </c>
      <c r="AL10" s="33">
        <f ca="1">OFFSET(STAT!$F$1,SUM!AL$3-1,SUM!$A10)</f>
        <v>0</v>
      </c>
      <c r="AM10" s="33">
        <f ca="1">OFFSET(STAT!$F$1,SUM!AM$3-1,SUM!$A10)</f>
        <v>0</v>
      </c>
      <c r="AN10" s="33">
        <f ca="1">OFFSET(STAT!$F$1,SUM!AN$3-1,SUM!$A10)</f>
        <v>0</v>
      </c>
      <c r="AO10" s="33">
        <f ca="1">OFFSET(STAT!$F$1,SUM!AO$3-1,SUM!$A10)</f>
        <v>0</v>
      </c>
      <c r="AP10" s="33">
        <f ca="1">OFFSET(STAT!$F$1,SUM!AP$3-1,SUM!$A10)</f>
        <v>0</v>
      </c>
      <c r="AQ10" s="33">
        <f ca="1">OFFSET(STAT!$F$1,SUM!AQ$3-1,SUM!$A10)</f>
        <v>0</v>
      </c>
      <c r="AR10" s="33">
        <f ca="1">OFFSET(STAT!$F$1,SUM!AR$3-1,SUM!$A10)</f>
        <v>0</v>
      </c>
    </row>
    <row r="11" spans="1:49" ht="9.9" customHeight="1">
      <c r="A11" s="17">
        <f t="shared" si="1"/>
        <v>7</v>
      </c>
      <c r="B11" s="16">
        <f>Samp!C8</f>
        <v>0</v>
      </c>
      <c r="C11" s="16">
        <f>Samp!D8</f>
        <v>0</v>
      </c>
      <c r="D11" s="16">
        <f>Samp!B8</f>
        <v>0</v>
      </c>
      <c r="E11" s="33">
        <f ca="1">OFFSET(STAT!$F$1,SUM!E$3-1,SUM!$A11)</f>
        <v>0</v>
      </c>
      <c r="F11" s="33">
        <f ca="1">OFFSET(STAT!$F$1,SUM!F$3-1,SUM!$A11)</f>
        <v>0</v>
      </c>
      <c r="G11" s="33">
        <f ca="1">OFFSET(STAT!$F$1,SUM!G$3-1,SUM!$A11)</f>
        <v>0</v>
      </c>
      <c r="H11" s="33">
        <f ca="1">OFFSET(STAT!$F$1,SUM!H$3-1,SUM!$A11)</f>
        <v>0</v>
      </c>
      <c r="I11" s="33">
        <f ca="1">OFFSET(STAT!$F$1,SUM!I$3-1,SUM!$A11)</f>
        <v>0</v>
      </c>
      <c r="J11" s="33">
        <f ca="1">OFFSET(STAT!$F$1,SUM!J$3-1,SUM!$A11)</f>
        <v>0</v>
      </c>
      <c r="K11" s="33">
        <f ca="1">OFFSET(STAT!$F$1,SUM!K$3-1,SUM!$A11)</f>
        <v>0</v>
      </c>
      <c r="L11" s="33">
        <f ca="1">OFFSET(STAT!$F$1,SUM!L$3-1,SUM!$A11)</f>
        <v>0</v>
      </c>
      <c r="M11" s="33">
        <f ca="1">OFFSET(STAT!$F$1,SUM!M$3-1,SUM!$A11)</f>
        <v>0</v>
      </c>
      <c r="N11" s="33">
        <f ca="1">OFFSET(STAT!$F$1,SUM!N$3-1,SUM!$A11)</f>
        <v>0</v>
      </c>
      <c r="O11" s="33">
        <f ca="1">OFFSET(STAT!$F$1,SUM!O$3-1,SUM!$A11)</f>
        <v>0</v>
      </c>
      <c r="P11" s="33">
        <f ca="1">OFFSET(STAT!$F$1,SUM!P$3-1,SUM!$A11)</f>
        <v>0</v>
      </c>
      <c r="Q11" s="33">
        <f ca="1">OFFSET(STAT!$F$1,SUM!Q$3-1,SUM!$A11)</f>
        <v>0</v>
      </c>
      <c r="R11" s="33">
        <f ca="1">OFFSET(STAT!$F$1,SUM!R$3-1,SUM!$A11)</f>
        <v>0</v>
      </c>
      <c r="S11" s="33">
        <f ca="1">OFFSET(STAT!$F$1,SUM!S$3-1,SUM!$A11)</f>
        <v>0</v>
      </c>
      <c r="T11" s="33">
        <f ca="1">OFFSET(STAT!$F$1,SUM!T$3-1,SUM!$A11)</f>
        <v>0</v>
      </c>
      <c r="U11" s="33">
        <f ca="1">OFFSET(STAT!$F$1,SUM!U$3-1,SUM!$A11)</f>
        <v>0</v>
      </c>
      <c r="V11" s="33">
        <f ca="1">OFFSET(STAT!$F$1,SUM!V$3-1,SUM!$A11)</f>
        <v>0</v>
      </c>
      <c r="W11" s="33">
        <f ca="1">OFFSET(STAT!$F$1,SUM!W$3-1,SUM!$A11)</f>
        <v>0</v>
      </c>
      <c r="X11" s="33">
        <f ca="1">OFFSET(STAT!$F$1,SUM!X$3-1,SUM!$A11)</f>
        <v>0</v>
      </c>
      <c r="Y11" s="33">
        <f ca="1">OFFSET(STAT!$F$1,SUM!Y$3-1,SUM!$A11)</f>
        <v>0</v>
      </c>
      <c r="Z11" s="33">
        <f ca="1">OFFSET(STAT!$F$1,SUM!Z$3-1,SUM!$A11)</f>
        <v>0</v>
      </c>
      <c r="AA11" s="33">
        <f ca="1">OFFSET(STAT!$F$1,SUM!AA$3-1,SUM!$A11)</f>
        <v>0</v>
      </c>
      <c r="AB11" s="33">
        <f ca="1">OFFSET(STAT!$F$1,SUM!AB$3-1,SUM!$A11)</f>
        <v>0</v>
      </c>
      <c r="AC11" s="33">
        <f ca="1">OFFSET(STAT!$F$1,SUM!AC$3-1,SUM!$A11)</f>
        <v>0</v>
      </c>
      <c r="AD11" s="33">
        <f ca="1">OFFSET(STAT!$F$1,SUM!AD$3-1,SUM!$A11)</f>
        <v>0</v>
      </c>
      <c r="AE11" s="33">
        <f ca="1">OFFSET(STAT!$F$1,SUM!AE$3-1,SUM!$A11)</f>
        <v>0</v>
      </c>
      <c r="AF11" s="33">
        <f ca="1">OFFSET(STAT!$F$1,SUM!AF$3-1,SUM!$A11)</f>
        <v>0</v>
      </c>
      <c r="AG11" s="33">
        <f ca="1">OFFSET(STAT!$F$1,SUM!AG$3-1,SUM!$A11)</f>
        <v>0</v>
      </c>
      <c r="AH11" s="33">
        <f ca="1">OFFSET(STAT!$F$1,SUM!AH$3-1,SUM!$A11)</f>
        <v>0</v>
      </c>
      <c r="AI11" s="33">
        <f ca="1">OFFSET(STAT!$F$1,SUM!AI$3-1,SUM!$A11)</f>
        <v>0</v>
      </c>
      <c r="AJ11" s="33">
        <f ca="1">OFFSET(STAT!$F$1,SUM!AJ$3-1,SUM!$A11)</f>
        <v>0</v>
      </c>
      <c r="AK11" s="33">
        <f ca="1">OFFSET(STAT!$F$1,SUM!AK$3-1,SUM!$A11)</f>
        <v>0</v>
      </c>
      <c r="AL11" s="33">
        <f ca="1">OFFSET(STAT!$F$1,SUM!AL$3-1,SUM!$A11)</f>
        <v>0</v>
      </c>
      <c r="AM11" s="33">
        <f ca="1">OFFSET(STAT!$F$1,SUM!AM$3-1,SUM!$A11)</f>
        <v>0</v>
      </c>
      <c r="AN11" s="33">
        <f ca="1">OFFSET(STAT!$F$1,SUM!AN$3-1,SUM!$A11)</f>
        <v>0</v>
      </c>
      <c r="AO11" s="33">
        <f ca="1">OFFSET(STAT!$F$1,SUM!AO$3-1,SUM!$A11)</f>
        <v>0</v>
      </c>
      <c r="AP11" s="33">
        <f ca="1">OFFSET(STAT!$F$1,SUM!AP$3-1,SUM!$A11)</f>
        <v>0</v>
      </c>
      <c r="AQ11" s="33">
        <f ca="1">OFFSET(STAT!$F$1,SUM!AQ$3-1,SUM!$A11)</f>
        <v>0</v>
      </c>
      <c r="AR11" s="33">
        <f ca="1">OFFSET(STAT!$F$1,SUM!AR$3-1,SUM!$A11)</f>
        <v>0</v>
      </c>
    </row>
    <row r="12" spans="1:49" ht="9.9" customHeight="1">
      <c r="A12" s="17">
        <f t="shared" si="1"/>
        <v>8</v>
      </c>
      <c r="B12" s="16">
        <f>Samp!C9</f>
        <v>0</v>
      </c>
      <c r="C12" s="16">
        <f>Samp!D9</f>
        <v>0</v>
      </c>
      <c r="D12" s="16">
        <f>Samp!B9</f>
        <v>0</v>
      </c>
      <c r="E12" s="33">
        <f ca="1">OFFSET(STAT!$F$1,SUM!E$3-1,SUM!$A12)</f>
        <v>0</v>
      </c>
      <c r="F12" s="33">
        <f ca="1">OFFSET(STAT!$F$1,SUM!F$3-1,SUM!$A12)</f>
        <v>0</v>
      </c>
      <c r="G12" s="33">
        <f ca="1">OFFSET(STAT!$F$1,SUM!G$3-1,SUM!$A12)</f>
        <v>0</v>
      </c>
      <c r="H12" s="33">
        <f ca="1">OFFSET(STAT!$F$1,SUM!H$3-1,SUM!$A12)</f>
        <v>0</v>
      </c>
      <c r="I12" s="33">
        <f ca="1">OFFSET(STAT!$F$1,SUM!I$3-1,SUM!$A12)</f>
        <v>0</v>
      </c>
      <c r="J12" s="33">
        <f ca="1">OFFSET(STAT!$F$1,SUM!J$3-1,SUM!$A12)</f>
        <v>0</v>
      </c>
      <c r="K12" s="33">
        <f ca="1">OFFSET(STAT!$F$1,SUM!K$3-1,SUM!$A12)</f>
        <v>0</v>
      </c>
      <c r="L12" s="33">
        <f ca="1">OFFSET(STAT!$F$1,SUM!L$3-1,SUM!$A12)</f>
        <v>0</v>
      </c>
      <c r="M12" s="33">
        <f ca="1">OFFSET(STAT!$F$1,SUM!M$3-1,SUM!$A12)</f>
        <v>0</v>
      </c>
      <c r="N12" s="33">
        <f ca="1">OFFSET(STAT!$F$1,SUM!N$3-1,SUM!$A12)</f>
        <v>0</v>
      </c>
      <c r="O12" s="33">
        <f ca="1">OFFSET(STAT!$F$1,SUM!O$3-1,SUM!$A12)</f>
        <v>0</v>
      </c>
      <c r="P12" s="33">
        <f ca="1">OFFSET(STAT!$F$1,SUM!P$3-1,SUM!$A12)</f>
        <v>0</v>
      </c>
      <c r="Q12" s="33">
        <f ca="1">OFFSET(STAT!$F$1,SUM!Q$3-1,SUM!$A12)</f>
        <v>0</v>
      </c>
      <c r="R12" s="33">
        <f ca="1">OFFSET(STAT!$F$1,SUM!R$3-1,SUM!$A12)</f>
        <v>0</v>
      </c>
      <c r="S12" s="33">
        <f ca="1">OFFSET(STAT!$F$1,SUM!S$3-1,SUM!$A12)</f>
        <v>0</v>
      </c>
      <c r="T12" s="33">
        <f ca="1">OFFSET(STAT!$F$1,SUM!T$3-1,SUM!$A12)</f>
        <v>0</v>
      </c>
      <c r="U12" s="33">
        <f ca="1">OFFSET(STAT!$F$1,SUM!U$3-1,SUM!$A12)</f>
        <v>0</v>
      </c>
      <c r="V12" s="33">
        <f ca="1">OFFSET(STAT!$F$1,SUM!V$3-1,SUM!$A12)</f>
        <v>0</v>
      </c>
      <c r="W12" s="33">
        <f ca="1">OFFSET(STAT!$F$1,SUM!W$3-1,SUM!$A12)</f>
        <v>0</v>
      </c>
      <c r="X12" s="33">
        <f ca="1">OFFSET(STAT!$F$1,SUM!X$3-1,SUM!$A12)</f>
        <v>0</v>
      </c>
      <c r="Y12" s="33">
        <f ca="1">OFFSET(STAT!$F$1,SUM!Y$3-1,SUM!$A12)</f>
        <v>0</v>
      </c>
      <c r="Z12" s="33">
        <f ca="1">OFFSET(STAT!$F$1,SUM!Z$3-1,SUM!$A12)</f>
        <v>0</v>
      </c>
      <c r="AA12" s="33">
        <f ca="1">OFFSET(STAT!$F$1,SUM!AA$3-1,SUM!$A12)</f>
        <v>0</v>
      </c>
      <c r="AB12" s="33">
        <f ca="1">OFFSET(STAT!$F$1,SUM!AB$3-1,SUM!$A12)</f>
        <v>0</v>
      </c>
      <c r="AC12" s="33">
        <f ca="1">OFFSET(STAT!$F$1,SUM!AC$3-1,SUM!$A12)</f>
        <v>0</v>
      </c>
      <c r="AD12" s="33">
        <f ca="1">OFFSET(STAT!$F$1,SUM!AD$3-1,SUM!$A12)</f>
        <v>0</v>
      </c>
      <c r="AE12" s="33">
        <f ca="1">OFFSET(STAT!$F$1,SUM!AE$3-1,SUM!$A12)</f>
        <v>0</v>
      </c>
      <c r="AF12" s="33">
        <f ca="1">OFFSET(STAT!$F$1,SUM!AF$3-1,SUM!$A12)</f>
        <v>0</v>
      </c>
      <c r="AG12" s="33">
        <f ca="1">OFFSET(STAT!$F$1,SUM!AG$3-1,SUM!$A12)</f>
        <v>0</v>
      </c>
      <c r="AH12" s="33">
        <f ca="1">OFFSET(STAT!$F$1,SUM!AH$3-1,SUM!$A12)</f>
        <v>0</v>
      </c>
      <c r="AI12" s="33">
        <f ca="1">OFFSET(STAT!$F$1,SUM!AI$3-1,SUM!$A12)</f>
        <v>0</v>
      </c>
      <c r="AJ12" s="33">
        <f ca="1">OFFSET(STAT!$F$1,SUM!AJ$3-1,SUM!$A12)</f>
        <v>0</v>
      </c>
      <c r="AK12" s="33">
        <f ca="1">OFFSET(STAT!$F$1,SUM!AK$3-1,SUM!$A12)</f>
        <v>0</v>
      </c>
      <c r="AL12" s="33">
        <f ca="1">OFFSET(STAT!$F$1,SUM!AL$3-1,SUM!$A12)</f>
        <v>0</v>
      </c>
      <c r="AM12" s="33">
        <f ca="1">OFFSET(STAT!$F$1,SUM!AM$3-1,SUM!$A12)</f>
        <v>0</v>
      </c>
      <c r="AN12" s="33">
        <f ca="1">OFFSET(STAT!$F$1,SUM!AN$3-1,SUM!$A12)</f>
        <v>0</v>
      </c>
      <c r="AO12" s="33">
        <f ca="1">OFFSET(STAT!$F$1,SUM!AO$3-1,SUM!$A12)</f>
        <v>0</v>
      </c>
      <c r="AP12" s="33">
        <f ca="1">OFFSET(STAT!$F$1,SUM!AP$3-1,SUM!$A12)</f>
        <v>0</v>
      </c>
      <c r="AQ12" s="33">
        <f ca="1">OFFSET(STAT!$F$1,SUM!AQ$3-1,SUM!$A12)</f>
        <v>0</v>
      </c>
      <c r="AR12" s="33">
        <f ca="1">OFFSET(STAT!$F$1,SUM!AR$3-1,SUM!$A12)</f>
        <v>0</v>
      </c>
    </row>
    <row r="13" spans="1:49" ht="9.9" customHeight="1">
      <c r="A13" s="17">
        <f t="shared" si="1"/>
        <v>9</v>
      </c>
      <c r="B13" s="16">
        <f>Samp!C10</f>
        <v>0</v>
      </c>
      <c r="C13" s="16">
        <f>Samp!D10</f>
        <v>0</v>
      </c>
      <c r="D13" s="16">
        <f>Samp!B10</f>
        <v>0</v>
      </c>
      <c r="E13" s="33">
        <f ca="1">OFFSET(STAT!$F$1,SUM!E$3-1,SUM!$A13)</f>
        <v>0</v>
      </c>
      <c r="F13" s="33">
        <f ca="1">OFFSET(STAT!$F$1,SUM!F$3-1,SUM!$A13)</f>
        <v>0</v>
      </c>
      <c r="G13" s="33">
        <f ca="1">OFFSET(STAT!$F$1,SUM!G$3-1,SUM!$A13)</f>
        <v>0</v>
      </c>
      <c r="H13" s="33">
        <f ca="1">OFFSET(STAT!$F$1,SUM!H$3-1,SUM!$A13)</f>
        <v>0</v>
      </c>
      <c r="I13" s="33">
        <f ca="1">OFFSET(STAT!$F$1,SUM!I$3-1,SUM!$A13)</f>
        <v>0</v>
      </c>
      <c r="J13" s="33">
        <f ca="1">OFFSET(STAT!$F$1,SUM!J$3-1,SUM!$A13)</f>
        <v>0</v>
      </c>
      <c r="K13" s="33">
        <f ca="1">OFFSET(STAT!$F$1,SUM!K$3-1,SUM!$A13)</f>
        <v>0</v>
      </c>
      <c r="L13" s="33">
        <f ca="1">OFFSET(STAT!$F$1,SUM!L$3-1,SUM!$A13)</f>
        <v>0</v>
      </c>
      <c r="M13" s="33">
        <f ca="1">OFFSET(STAT!$F$1,SUM!M$3-1,SUM!$A13)</f>
        <v>0</v>
      </c>
      <c r="N13" s="33">
        <f ca="1">OFFSET(STAT!$F$1,SUM!N$3-1,SUM!$A13)</f>
        <v>0</v>
      </c>
      <c r="O13" s="33">
        <f ca="1">OFFSET(STAT!$F$1,SUM!O$3-1,SUM!$A13)</f>
        <v>0</v>
      </c>
      <c r="P13" s="33">
        <f ca="1">OFFSET(STAT!$F$1,SUM!P$3-1,SUM!$A13)</f>
        <v>0</v>
      </c>
      <c r="Q13" s="33">
        <f ca="1">OFFSET(STAT!$F$1,SUM!Q$3-1,SUM!$A13)</f>
        <v>0</v>
      </c>
      <c r="R13" s="33">
        <f ca="1">OFFSET(STAT!$F$1,SUM!R$3-1,SUM!$A13)</f>
        <v>0</v>
      </c>
      <c r="S13" s="33">
        <f ca="1">OFFSET(STAT!$F$1,SUM!S$3-1,SUM!$A13)</f>
        <v>0</v>
      </c>
      <c r="T13" s="33">
        <f ca="1">OFFSET(STAT!$F$1,SUM!T$3-1,SUM!$A13)</f>
        <v>0</v>
      </c>
      <c r="U13" s="33">
        <f ca="1">OFFSET(STAT!$F$1,SUM!U$3-1,SUM!$A13)</f>
        <v>0</v>
      </c>
      <c r="V13" s="33">
        <f ca="1">OFFSET(STAT!$F$1,SUM!V$3-1,SUM!$A13)</f>
        <v>0</v>
      </c>
      <c r="W13" s="33">
        <f ca="1">OFFSET(STAT!$F$1,SUM!W$3-1,SUM!$A13)</f>
        <v>0</v>
      </c>
      <c r="X13" s="33">
        <f ca="1">OFFSET(STAT!$F$1,SUM!X$3-1,SUM!$A13)</f>
        <v>0</v>
      </c>
      <c r="Y13" s="33">
        <f ca="1">OFFSET(STAT!$F$1,SUM!Y$3-1,SUM!$A13)</f>
        <v>0</v>
      </c>
      <c r="Z13" s="33">
        <f ca="1">OFFSET(STAT!$F$1,SUM!Z$3-1,SUM!$A13)</f>
        <v>0</v>
      </c>
      <c r="AA13" s="33">
        <f ca="1">OFFSET(STAT!$F$1,SUM!AA$3-1,SUM!$A13)</f>
        <v>0</v>
      </c>
      <c r="AB13" s="33">
        <f ca="1">OFFSET(STAT!$F$1,SUM!AB$3-1,SUM!$A13)</f>
        <v>0</v>
      </c>
      <c r="AC13" s="33">
        <f ca="1">OFFSET(STAT!$F$1,SUM!AC$3-1,SUM!$A13)</f>
        <v>0</v>
      </c>
      <c r="AD13" s="33">
        <f ca="1">OFFSET(STAT!$F$1,SUM!AD$3-1,SUM!$A13)</f>
        <v>0</v>
      </c>
      <c r="AE13" s="33">
        <f ca="1">OFFSET(STAT!$F$1,SUM!AE$3-1,SUM!$A13)</f>
        <v>0</v>
      </c>
      <c r="AF13" s="33">
        <f ca="1">OFFSET(STAT!$F$1,SUM!AF$3-1,SUM!$A13)</f>
        <v>0</v>
      </c>
      <c r="AG13" s="33">
        <f ca="1">OFFSET(STAT!$F$1,SUM!AG$3-1,SUM!$A13)</f>
        <v>0</v>
      </c>
      <c r="AH13" s="33">
        <f ca="1">OFFSET(STAT!$F$1,SUM!AH$3-1,SUM!$A13)</f>
        <v>0</v>
      </c>
      <c r="AI13" s="33">
        <f ca="1">OFFSET(STAT!$F$1,SUM!AI$3-1,SUM!$A13)</f>
        <v>0</v>
      </c>
      <c r="AJ13" s="33">
        <f ca="1">OFFSET(STAT!$F$1,SUM!AJ$3-1,SUM!$A13)</f>
        <v>0</v>
      </c>
      <c r="AK13" s="33">
        <f ca="1">OFFSET(STAT!$F$1,SUM!AK$3-1,SUM!$A13)</f>
        <v>0</v>
      </c>
      <c r="AL13" s="33">
        <f ca="1">OFFSET(STAT!$F$1,SUM!AL$3-1,SUM!$A13)</f>
        <v>0</v>
      </c>
      <c r="AM13" s="33">
        <f ca="1">OFFSET(STAT!$F$1,SUM!AM$3-1,SUM!$A13)</f>
        <v>0</v>
      </c>
      <c r="AN13" s="33">
        <f ca="1">OFFSET(STAT!$F$1,SUM!AN$3-1,SUM!$A13)</f>
        <v>0</v>
      </c>
      <c r="AO13" s="33">
        <f ca="1">OFFSET(STAT!$F$1,SUM!AO$3-1,SUM!$A13)</f>
        <v>0</v>
      </c>
      <c r="AP13" s="33">
        <f ca="1">OFFSET(STAT!$F$1,SUM!AP$3-1,SUM!$A13)</f>
        <v>0</v>
      </c>
      <c r="AQ13" s="33">
        <f ca="1">OFFSET(STAT!$F$1,SUM!AQ$3-1,SUM!$A13)</f>
        <v>0</v>
      </c>
      <c r="AR13" s="33">
        <f ca="1">OFFSET(STAT!$F$1,SUM!AR$3-1,SUM!$A13)</f>
        <v>0</v>
      </c>
    </row>
    <row r="14" spans="1:49" ht="9.9" customHeight="1">
      <c r="A14" s="17">
        <f t="shared" si="1"/>
        <v>10</v>
      </c>
      <c r="B14" s="16">
        <f>Samp!C11</f>
        <v>0</v>
      </c>
      <c r="C14" s="16">
        <f>Samp!D11</f>
        <v>0</v>
      </c>
      <c r="D14" s="16">
        <f>Samp!B11</f>
        <v>0</v>
      </c>
      <c r="E14" s="33">
        <f ca="1">OFFSET(STAT!$F$1,SUM!E$3-1,SUM!$A14)</f>
        <v>0</v>
      </c>
      <c r="F14" s="33">
        <f ca="1">OFFSET(STAT!$F$1,SUM!F$3-1,SUM!$A14)</f>
        <v>0</v>
      </c>
      <c r="G14" s="33">
        <f ca="1">OFFSET(STAT!$F$1,SUM!G$3-1,SUM!$A14)</f>
        <v>0</v>
      </c>
      <c r="H14" s="33">
        <f ca="1">OFFSET(STAT!$F$1,SUM!H$3-1,SUM!$A14)</f>
        <v>0</v>
      </c>
      <c r="I14" s="33">
        <f ca="1">OFFSET(STAT!$F$1,SUM!I$3-1,SUM!$A14)</f>
        <v>0</v>
      </c>
      <c r="J14" s="33">
        <f ca="1">OFFSET(STAT!$F$1,SUM!J$3-1,SUM!$A14)</f>
        <v>0</v>
      </c>
      <c r="K14" s="33">
        <f ca="1">OFFSET(STAT!$F$1,SUM!K$3-1,SUM!$A14)</f>
        <v>0</v>
      </c>
      <c r="L14" s="33">
        <f ca="1">OFFSET(STAT!$F$1,SUM!L$3-1,SUM!$A14)</f>
        <v>0</v>
      </c>
      <c r="M14" s="33">
        <f ca="1">OFFSET(STAT!$F$1,SUM!M$3-1,SUM!$A14)</f>
        <v>0</v>
      </c>
      <c r="N14" s="33">
        <f ca="1">OFFSET(STAT!$F$1,SUM!N$3-1,SUM!$A14)</f>
        <v>0</v>
      </c>
      <c r="O14" s="33">
        <f ca="1">OFFSET(STAT!$F$1,SUM!O$3-1,SUM!$A14)</f>
        <v>0</v>
      </c>
      <c r="P14" s="33">
        <f ca="1">OFFSET(STAT!$F$1,SUM!P$3-1,SUM!$A14)</f>
        <v>0</v>
      </c>
      <c r="Q14" s="33">
        <f ca="1">OFFSET(STAT!$F$1,SUM!Q$3-1,SUM!$A14)</f>
        <v>0</v>
      </c>
      <c r="R14" s="33">
        <f ca="1">OFFSET(STAT!$F$1,SUM!R$3-1,SUM!$A14)</f>
        <v>0</v>
      </c>
      <c r="S14" s="33">
        <f ca="1">OFFSET(STAT!$F$1,SUM!S$3-1,SUM!$A14)</f>
        <v>0</v>
      </c>
      <c r="T14" s="33">
        <f ca="1">OFFSET(STAT!$F$1,SUM!T$3-1,SUM!$A14)</f>
        <v>0</v>
      </c>
      <c r="U14" s="33">
        <f ca="1">OFFSET(STAT!$F$1,SUM!U$3-1,SUM!$A14)</f>
        <v>0</v>
      </c>
      <c r="V14" s="33">
        <f ca="1">OFFSET(STAT!$F$1,SUM!V$3-1,SUM!$A14)</f>
        <v>0</v>
      </c>
      <c r="W14" s="33">
        <f ca="1">OFFSET(STAT!$F$1,SUM!W$3-1,SUM!$A14)</f>
        <v>0</v>
      </c>
      <c r="X14" s="33">
        <f ca="1">OFFSET(STAT!$F$1,SUM!X$3-1,SUM!$A14)</f>
        <v>0</v>
      </c>
      <c r="Y14" s="33">
        <f ca="1">OFFSET(STAT!$F$1,SUM!Y$3-1,SUM!$A14)</f>
        <v>0</v>
      </c>
      <c r="Z14" s="33">
        <f ca="1">OFFSET(STAT!$F$1,SUM!Z$3-1,SUM!$A14)</f>
        <v>0</v>
      </c>
      <c r="AA14" s="33">
        <f ca="1">OFFSET(STAT!$F$1,SUM!AA$3-1,SUM!$A14)</f>
        <v>0</v>
      </c>
      <c r="AB14" s="33">
        <f ca="1">OFFSET(STAT!$F$1,SUM!AB$3-1,SUM!$A14)</f>
        <v>0</v>
      </c>
      <c r="AC14" s="33">
        <f ca="1">OFFSET(STAT!$F$1,SUM!AC$3-1,SUM!$A14)</f>
        <v>0</v>
      </c>
      <c r="AD14" s="33">
        <f ca="1">OFFSET(STAT!$F$1,SUM!AD$3-1,SUM!$A14)</f>
        <v>0</v>
      </c>
      <c r="AE14" s="33">
        <f ca="1">OFFSET(STAT!$F$1,SUM!AE$3-1,SUM!$A14)</f>
        <v>0</v>
      </c>
      <c r="AF14" s="33">
        <f ca="1">OFFSET(STAT!$F$1,SUM!AF$3-1,SUM!$A14)</f>
        <v>0</v>
      </c>
      <c r="AG14" s="33">
        <f ca="1">OFFSET(STAT!$F$1,SUM!AG$3-1,SUM!$A14)</f>
        <v>0</v>
      </c>
      <c r="AH14" s="33">
        <f ca="1">OFFSET(STAT!$F$1,SUM!AH$3-1,SUM!$A14)</f>
        <v>0</v>
      </c>
      <c r="AI14" s="33">
        <f ca="1">OFFSET(STAT!$F$1,SUM!AI$3-1,SUM!$A14)</f>
        <v>0</v>
      </c>
      <c r="AJ14" s="33">
        <f ca="1">OFFSET(STAT!$F$1,SUM!AJ$3-1,SUM!$A14)</f>
        <v>0</v>
      </c>
      <c r="AK14" s="33">
        <f ca="1">OFFSET(STAT!$F$1,SUM!AK$3-1,SUM!$A14)</f>
        <v>0</v>
      </c>
      <c r="AL14" s="33">
        <f ca="1">OFFSET(STAT!$F$1,SUM!AL$3-1,SUM!$A14)</f>
        <v>0</v>
      </c>
      <c r="AM14" s="33">
        <f ca="1">OFFSET(STAT!$F$1,SUM!AM$3-1,SUM!$A14)</f>
        <v>0</v>
      </c>
      <c r="AN14" s="33">
        <f ca="1">OFFSET(STAT!$F$1,SUM!AN$3-1,SUM!$A14)</f>
        <v>0</v>
      </c>
      <c r="AO14" s="33">
        <f ca="1">OFFSET(STAT!$F$1,SUM!AO$3-1,SUM!$A14)</f>
        <v>0</v>
      </c>
      <c r="AP14" s="33">
        <f ca="1">OFFSET(STAT!$F$1,SUM!AP$3-1,SUM!$A14)</f>
        <v>0</v>
      </c>
      <c r="AQ14" s="33">
        <f ca="1">OFFSET(STAT!$F$1,SUM!AQ$3-1,SUM!$A14)</f>
        <v>0</v>
      </c>
      <c r="AR14" s="33">
        <f ca="1">OFFSET(STAT!$F$1,SUM!AR$3-1,SUM!$A14)</f>
        <v>0</v>
      </c>
    </row>
    <row r="15" spans="1:49" ht="9.9" customHeight="1">
      <c r="A15" s="17">
        <f t="shared" si="1"/>
        <v>11</v>
      </c>
      <c r="B15" s="16">
        <f>Samp!C12</f>
        <v>0</v>
      </c>
      <c r="C15" s="16">
        <f>Samp!D12</f>
        <v>0</v>
      </c>
      <c r="D15" s="16">
        <f>Samp!B12</f>
        <v>0</v>
      </c>
      <c r="E15" s="33">
        <f ca="1">OFFSET(STAT!$F$1,SUM!E$3-1,SUM!$A15)</f>
        <v>0</v>
      </c>
      <c r="F15" s="33">
        <f ca="1">OFFSET(STAT!$F$1,SUM!F$3-1,SUM!$A15)</f>
        <v>0</v>
      </c>
      <c r="G15" s="33">
        <f ca="1">OFFSET(STAT!$F$1,SUM!G$3-1,SUM!$A15)</f>
        <v>0</v>
      </c>
      <c r="H15" s="33">
        <f ca="1">OFFSET(STAT!$F$1,SUM!H$3-1,SUM!$A15)</f>
        <v>0</v>
      </c>
      <c r="I15" s="33">
        <f ca="1">OFFSET(STAT!$F$1,SUM!I$3-1,SUM!$A15)</f>
        <v>0</v>
      </c>
      <c r="J15" s="33">
        <f ca="1">OFFSET(STAT!$F$1,SUM!J$3-1,SUM!$A15)</f>
        <v>0</v>
      </c>
      <c r="K15" s="33">
        <f ca="1">OFFSET(STAT!$F$1,SUM!K$3-1,SUM!$A15)</f>
        <v>0</v>
      </c>
      <c r="L15" s="33">
        <f ca="1">OFFSET(STAT!$F$1,SUM!L$3-1,SUM!$A15)</f>
        <v>0</v>
      </c>
      <c r="M15" s="33">
        <f ca="1">OFFSET(STAT!$F$1,SUM!M$3-1,SUM!$A15)</f>
        <v>0</v>
      </c>
      <c r="N15" s="33">
        <f ca="1">OFFSET(STAT!$F$1,SUM!N$3-1,SUM!$A15)</f>
        <v>0</v>
      </c>
      <c r="O15" s="33">
        <f ca="1">OFFSET(STAT!$F$1,SUM!O$3-1,SUM!$A15)</f>
        <v>0</v>
      </c>
      <c r="P15" s="33">
        <f ca="1">OFFSET(STAT!$F$1,SUM!P$3-1,SUM!$A15)</f>
        <v>0</v>
      </c>
      <c r="Q15" s="33">
        <f ca="1">OFFSET(STAT!$F$1,SUM!Q$3-1,SUM!$A15)</f>
        <v>0</v>
      </c>
      <c r="R15" s="33">
        <f ca="1">OFFSET(STAT!$F$1,SUM!R$3-1,SUM!$A15)</f>
        <v>0</v>
      </c>
      <c r="S15" s="33">
        <f ca="1">OFFSET(STAT!$F$1,SUM!S$3-1,SUM!$A15)</f>
        <v>0</v>
      </c>
      <c r="T15" s="33">
        <f ca="1">OFFSET(STAT!$F$1,SUM!T$3-1,SUM!$A15)</f>
        <v>0</v>
      </c>
      <c r="U15" s="33">
        <f ca="1">OFFSET(STAT!$F$1,SUM!U$3-1,SUM!$A15)</f>
        <v>0</v>
      </c>
      <c r="V15" s="33">
        <f ca="1">OFFSET(STAT!$F$1,SUM!V$3-1,SUM!$A15)</f>
        <v>0</v>
      </c>
      <c r="W15" s="33">
        <f ca="1">OFFSET(STAT!$F$1,SUM!W$3-1,SUM!$A15)</f>
        <v>0</v>
      </c>
      <c r="X15" s="33">
        <f ca="1">OFFSET(STAT!$F$1,SUM!X$3-1,SUM!$A15)</f>
        <v>0</v>
      </c>
      <c r="Y15" s="33">
        <f ca="1">OFFSET(STAT!$F$1,SUM!Y$3-1,SUM!$A15)</f>
        <v>0</v>
      </c>
      <c r="Z15" s="33">
        <f ca="1">OFFSET(STAT!$F$1,SUM!Z$3-1,SUM!$A15)</f>
        <v>0</v>
      </c>
      <c r="AA15" s="33">
        <f ca="1">OFFSET(STAT!$F$1,SUM!AA$3-1,SUM!$A15)</f>
        <v>0</v>
      </c>
      <c r="AB15" s="33">
        <f ca="1">OFFSET(STAT!$F$1,SUM!AB$3-1,SUM!$A15)</f>
        <v>0</v>
      </c>
      <c r="AC15" s="33">
        <f ca="1">OFFSET(STAT!$F$1,SUM!AC$3-1,SUM!$A15)</f>
        <v>0</v>
      </c>
      <c r="AD15" s="33">
        <f ca="1">OFFSET(STAT!$F$1,SUM!AD$3-1,SUM!$A15)</f>
        <v>0</v>
      </c>
      <c r="AE15" s="33">
        <f ca="1">OFFSET(STAT!$F$1,SUM!AE$3-1,SUM!$A15)</f>
        <v>0</v>
      </c>
      <c r="AF15" s="33">
        <f ca="1">OFFSET(STAT!$F$1,SUM!AF$3-1,SUM!$A15)</f>
        <v>0</v>
      </c>
      <c r="AG15" s="33">
        <f ca="1">OFFSET(STAT!$F$1,SUM!AG$3-1,SUM!$A15)</f>
        <v>0</v>
      </c>
      <c r="AH15" s="33">
        <f ca="1">OFFSET(STAT!$F$1,SUM!AH$3-1,SUM!$A15)</f>
        <v>0</v>
      </c>
      <c r="AI15" s="33">
        <f ca="1">OFFSET(STAT!$F$1,SUM!AI$3-1,SUM!$A15)</f>
        <v>0</v>
      </c>
      <c r="AJ15" s="33">
        <f ca="1">OFFSET(STAT!$F$1,SUM!AJ$3-1,SUM!$A15)</f>
        <v>0</v>
      </c>
      <c r="AK15" s="33">
        <f ca="1">OFFSET(STAT!$F$1,SUM!AK$3-1,SUM!$A15)</f>
        <v>0</v>
      </c>
      <c r="AL15" s="33">
        <f ca="1">OFFSET(STAT!$F$1,SUM!AL$3-1,SUM!$A15)</f>
        <v>0</v>
      </c>
      <c r="AM15" s="33">
        <f ca="1">OFFSET(STAT!$F$1,SUM!AM$3-1,SUM!$A15)</f>
        <v>0</v>
      </c>
      <c r="AN15" s="33">
        <f ca="1">OFFSET(STAT!$F$1,SUM!AN$3-1,SUM!$A15)</f>
        <v>0</v>
      </c>
      <c r="AO15" s="33">
        <f ca="1">OFFSET(STAT!$F$1,SUM!AO$3-1,SUM!$A15)</f>
        <v>0</v>
      </c>
      <c r="AP15" s="33">
        <f ca="1">OFFSET(STAT!$F$1,SUM!AP$3-1,SUM!$A15)</f>
        <v>0</v>
      </c>
      <c r="AQ15" s="33">
        <f ca="1">OFFSET(STAT!$F$1,SUM!AQ$3-1,SUM!$A15)</f>
        <v>0</v>
      </c>
      <c r="AR15" s="33">
        <f ca="1">OFFSET(STAT!$F$1,SUM!AR$3-1,SUM!$A15)</f>
        <v>0</v>
      </c>
    </row>
    <row r="16" spans="1:49" ht="9.9" customHeight="1">
      <c r="A16" s="17">
        <f t="shared" si="1"/>
        <v>12</v>
      </c>
      <c r="B16" s="16">
        <f>Samp!C13</f>
        <v>0</v>
      </c>
      <c r="C16" s="16">
        <f>Samp!D13</f>
        <v>0</v>
      </c>
      <c r="D16" s="16">
        <f>Samp!B13</f>
        <v>0</v>
      </c>
      <c r="E16" s="33">
        <f ca="1">OFFSET(STAT!$F$1,SUM!E$3-1,SUM!$A16)</f>
        <v>0</v>
      </c>
      <c r="F16" s="33">
        <f ca="1">OFFSET(STAT!$F$1,SUM!F$3-1,SUM!$A16)</f>
        <v>0</v>
      </c>
      <c r="G16" s="33">
        <f ca="1">OFFSET(STAT!$F$1,SUM!G$3-1,SUM!$A16)</f>
        <v>0</v>
      </c>
      <c r="H16" s="33">
        <f ca="1">OFFSET(STAT!$F$1,SUM!H$3-1,SUM!$A16)</f>
        <v>0</v>
      </c>
      <c r="I16" s="33">
        <f ca="1">OFFSET(STAT!$F$1,SUM!I$3-1,SUM!$A16)</f>
        <v>0</v>
      </c>
      <c r="J16" s="33">
        <f ca="1">OFFSET(STAT!$F$1,SUM!J$3-1,SUM!$A16)</f>
        <v>0</v>
      </c>
      <c r="K16" s="33">
        <f ca="1">OFFSET(STAT!$F$1,SUM!K$3-1,SUM!$A16)</f>
        <v>0</v>
      </c>
      <c r="L16" s="33">
        <f ca="1">OFFSET(STAT!$F$1,SUM!L$3-1,SUM!$A16)</f>
        <v>0</v>
      </c>
      <c r="M16" s="33">
        <f ca="1">OFFSET(STAT!$F$1,SUM!M$3-1,SUM!$A16)</f>
        <v>0</v>
      </c>
      <c r="N16" s="33">
        <f ca="1">OFFSET(STAT!$F$1,SUM!N$3-1,SUM!$A16)</f>
        <v>0</v>
      </c>
      <c r="O16" s="33">
        <f ca="1">OFFSET(STAT!$F$1,SUM!O$3-1,SUM!$A16)</f>
        <v>0</v>
      </c>
      <c r="P16" s="33">
        <f ca="1">OFFSET(STAT!$F$1,SUM!P$3-1,SUM!$A16)</f>
        <v>0</v>
      </c>
      <c r="Q16" s="33">
        <f ca="1">OFFSET(STAT!$F$1,SUM!Q$3-1,SUM!$A16)</f>
        <v>0</v>
      </c>
      <c r="R16" s="33">
        <f ca="1">OFFSET(STAT!$F$1,SUM!R$3-1,SUM!$A16)</f>
        <v>0</v>
      </c>
      <c r="S16" s="33">
        <f ca="1">OFFSET(STAT!$F$1,SUM!S$3-1,SUM!$A16)</f>
        <v>0</v>
      </c>
      <c r="T16" s="33">
        <f ca="1">OFFSET(STAT!$F$1,SUM!T$3-1,SUM!$A16)</f>
        <v>0</v>
      </c>
      <c r="U16" s="33">
        <f ca="1">OFFSET(STAT!$F$1,SUM!U$3-1,SUM!$A16)</f>
        <v>0</v>
      </c>
      <c r="V16" s="33">
        <f ca="1">OFFSET(STAT!$F$1,SUM!V$3-1,SUM!$A16)</f>
        <v>0</v>
      </c>
      <c r="W16" s="33">
        <f ca="1">OFFSET(STAT!$F$1,SUM!W$3-1,SUM!$A16)</f>
        <v>0</v>
      </c>
      <c r="X16" s="33">
        <f ca="1">OFFSET(STAT!$F$1,SUM!X$3-1,SUM!$A16)</f>
        <v>0</v>
      </c>
      <c r="Y16" s="33">
        <f ca="1">OFFSET(STAT!$F$1,SUM!Y$3-1,SUM!$A16)</f>
        <v>0</v>
      </c>
      <c r="Z16" s="33">
        <f ca="1">OFFSET(STAT!$F$1,SUM!Z$3-1,SUM!$A16)</f>
        <v>0</v>
      </c>
      <c r="AA16" s="33">
        <f ca="1">OFFSET(STAT!$F$1,SUM!AA$3-1,SUM!$A16)</f>
        <v>0</v>
      </c>
      <c r="AB16" s="33">
        <f ca="1">OFFSET(STAT!$F$1,SUM!AB$3-1,SUM!$A16)</f>
        <v>0</v>
      </c>
      <c r="AC16" s="33">
        <f ca="1">OFFSET(STAT!$F$1,SUM!AC$3-1,SUM!$A16)</f>
        <v>0</v>
      </c>
      <c r="AD16" s="33">
        <f ca="1">OFFSET(STAT!$F$1,SUM!AD$3-1,SUM!$A16)</f>
        <v>0</v>
      </c>
      <c r="AE16" s="33">
        <f ca="1">OFFSET(STAT!$F$1,SUM!AE$3-1,SUM!$A16)</f>
        <v>0</v>
      </c>
      <c r="AF16" s="33">
        <f ca="1">OFFSET(STAT!$F$1,SUM!AF$3-1,SUM!$A16)</f>
        <v>0</v>
      </c>
      <c r="AG16" s="33">
        <f ca="1">OFFSET(STAT!$F$1,SUM!AG$3-1,SUM!$A16)</f>
        <v>0</v>
      </c>
      <c r="AH16" s="33">
        <f ca="1">OFFSET(STAT!$F$1,SUM!AH$3-1,SUM!$A16)</f>
        <v>0</v>
      </c>
      <c r="AI16" s="33">
        <f ca="1">OFFSET(STAT!$F$1,SUM!AI$3-1,SUM!$A16)</f>
        <v>0</v>
      </c>
      <c r="AJ16" s="33">
        <f ca="1">OFFSET(STAT!$F$1,SUM!AJ$3-1,SUM!$A16)</f>
        <v>0</v>
      </c>
      <c r="AK16" s="33">
        <f ca="1">OFFSET(STAT!$F$1,SUM!AK$3-1,SUM!$A16)</f>
        <v>0</v>
      </c>
      <c r="AL16" s="33">
        <f ca="1">OFFSET(STAT!$F$1,SUM!AL$3-1,SUM!$A16)</f>
        <v>0</v>
      </c>
      <c r="AM16" s="33">
        <f ca="1">OFFSET(STAT!$F$1,SUM!AM$3-1,SUM!$A16)</f>
        <v>0</v>
      </c>
      <c r="AN16" s="33">
        <f ca="1">OFFSET(STAT!$F$1,SUM!AN$3-1,SUM!$A16)</f>
        <v>0</v>
      </c>
      <c r="AO16" s="33">
        <f ca="1">OFFSET(STAT!$F$1,SUM!AO$3-1,SUM!$A16)</f>
        <v>0</v>
      </c>
      <c r="AP16" s="33">
        <f ca="1">OFFSET(STAT!$F$1,SUM!AP$3-1,SUM!$A16)</f>
        <v>0</v>
      </c>
      <c r="AQ16" s="33">
        <f ca="1">OFFSET(STAT!$F$1,SUM!AQ$3-1,SUM!$A16)</f>
        <v>0</v>
      </c>
      <c r="AR16" s="33">
        <f ca="1">OFFSET(STAT!$F$1,SUM!AR$3-1,SUM!$A16)</f>
        <v>0</v>
      </c>
    </row>
    <row r="17" spans="1:44" ht="9.9" customHeight="1">
      <c r="A17" s="17">
        <f t="shared" si="1"/>
        <v>13</v>
      </c>
      <c r="B17" s="16">
        <f>Samp!C14</f>
        <v>0</v>
      </c>
      <c r="C17" s="16">
        <f>Samp!D14</f>
        <v>0</v>
      </c>
      <c r="D17" s="16">
        <f>Samp!B14</f>
        <v>0</v>
      </c>
      <c r="E17" s="33">
        <f ca="1">OFFSET(STAT!$F$1,SUM!E$3-1,SUM!$A17)</f>
        <v>0</v>
      </c>
      <c r="F17" s="33">
        <f ca="1">OFFSET(STAT!$F$1,SUM!F$3-1,SUM!$A17)</f>
        <v>0</v>
      </c>
      <c r="G17" s="33">
        <f ca="1">OFFSET(STAT!$F$1,SUM!G$3-1,SUM!$A17)</f>
        <v>0</v>
      </c>
      <c r="H17" s="33">
        <f ca="1">OFFSET(STAT!$F$1,SUM!H$3-1,SUM!$A17)</f>
        <v>0</v>
      </c>
      <c r="I17" s="33">
        <f ca="1">OFFSET(STAT!$F$1,SUM!I$3-1,SUM!$A17)</f>
        <v>0</v>
      </c>
      <c r="J17" s="33">
        <f ca="1">OFFSET(STAT!$F$1,SUM!J$3-1,SUM!$A17)</f>
        <v>0</v>
      </c>
      <c r="K17" s="33">
        <f ca="1">OFFSET(STAT!$F$1,SUM!K$3-1,SUM!$A17)</f>
        <v>0</v>
      </c>
      <c r="L17" s="33">
        <f ca="1">OFFSET(STAT!$F$1,SUM!L$3-1,SUM!$A17)</f>
        <v>0</v>
      </c>
      <c r="M17" s="33">
        <f ca="1">OFFSET(STAT!$F$1,SUM!M$3-1,SUM!$A17)</f>
        <v>0</v>
      </c>
      <c r="N17" s="33">
        <f ca="1">OFFSET(STAT!$F$1,SUM!N$3-1,SUM!$A17)</f>
        <v>0</v>
      </c>
      <c r="O17" s="33">
        <f ca="1">OFFSET(STAT!$F$1,SUM!O$3-1,SUM!$A17)</f>
        <v>0</v>
      </c>
      <c r="P17" s="33">
        <f ca="1">OFFSET(STAT!$F$1,SUM!P$3-1,SUM!$A17)</f>
        <v>0</v>
      </c>
      <c r="Q17" s="33">
        <f ca="1">OFFSET(STAT!$F$1,SUM!Q$3-1,SUM!$A17)</f>
        <v>0</v>
      </c>
      <c r="R17" s="33">
        <f ca="1">OFFSET(STAT!$F$1,SUM!R$3-1,SUM!$A17)</f>
        <v>0</v>
      </c>
      <c r="S17" s="33">
        <f ca="1">OFFSET(STAT!$F$1,SUM!S$3-1,SUM!$A17)</f>
        <v>0</v>
      </c>
      <c r="T17" s="33">
        <f ca="1">OFFSET(STAT!$F$1,SUM!T$3-1,SUM!$A17)</f>
        <v>0</v>
      </c>
      <c r="U17" s="33">
        <f ca="1">OFFSET(STAT!$F$1,SUM!U$3-1,SUM!$A17)</f>
        <v>0</v>
      </c>
      <c r="V17" s="33">
        <f ca="1">OFFSET(STAT!$F$1,SUM!V$3-1,SUM!$A17)</f>
        <v>0</v>
      </c>
      <c r="W17" s="33">
        <f ca="1">OFFSET(STAT!$F$1,SUM!W$3-1,SUM!$A17)</f>
        <v>0</v>
      </c>
      <c r="X17" s="33">
        <f ca="1">OFFSET(STAT!$F$1,SUM!X$3-1,SUM!$A17)</f>
        <v>0</v>
      </c>
      <c r="Y17" s="33">
        <f ca="1">OFFSET(STAT!$F$1,SUM!Y$3-1,SUM!$A17)</f>
        <v>0</v>
      </c>
      <c r="Z17" s="33">
        <f ca="1">OFFSET(STAT!$F$1,SUM!Z$3-1,SUM!$A17)</f>
        <v>0</v>
      </c>
      <c r="AA17" s="33">
        <f ca="1">OFFSET(STAT!$F$1,SUM!AA$3-1,SUM!$A17)</f>
        <v>0</v>
      </c>
      <c r="AB17" s="33">
        <f ca="1">OFFSET(STAT!$F$1,SUM!AB$3-1,SUM!$A17)</f>
        <v>0</v>
      </c>
      <c r="AC17" s="33">
        <f ca="1">OFFSET(STAT!$F$1,SUM!AC$3-1,SUM!$A17)</f>
        <v>0</v>
      </c>
      <c r="AD17" s="33">
        <f ca="1">OFFSET(STAT!$F$1,SUM!AD$3-1,SUM!$A17)</f>
        <v>0</v>
      </c>
      <c r="AE17" s="33">
        <f ca="1">OFFSET(STAT!$F$1,SUM!AE$3-1,SUM!$A17)</f>
        <v>0</v>
      </c>
      <c r="AF17" s="33">
        <f ca="1">OFFSET(STAT!$F$1,SUM!AF$3-1,SUM!$A17)</f>
        <v>0</v>
      </c>
      <c r="AG17" s="33">
        <f ca="1">OFFSET(STAT!$F$1,SUM!AG$3-1,SUM!$A17)</f>
        <v>0</v>
      </c>
      <c r="AH17" s="33">
        <f ca="1">OFFSET(STAT!$F$1,SUM!AH$3-1,SUM!$A17)</f>
        <v>0</v>
      </c>
      <c r="AI17" s="33">
        <f ca="1">OFFSET(STAT!$F$1,SUM!AI$3-1,SUM!$A17)</f>
        <v>0</v>
      </c>
      <c r="AJ17" s="33">
        <f ca="1">OFFSET(STAT!$F$1,SUM!AJ$3-1,SUM!$A17)</f>
        <v>0</v>
      </c>
      <c r="AK17" s="33">
        <f ca="1">OFFSET(STAT!$F$1,SUM!AK$3-1,SUM!$A17)</f>
        <v>0</v>
      </c>
      <c r="AL17" s="33">
        <f ca="1">OFFSET(STAT!$F$1,SUM!AL$3-1,SUM!$A17)</f>
        <v>0</v>
      </c>
      <c r="AM17" s="33">
        <f ca="1">OFFSET(STAT!$F$1,SUM!AM$3-1,SUM!$A17)</f>
        <v>0</v>
      </c>
      <c r="AN17" s="33">
        <f ca="1">OFFSET(STAT!$F$1,SUM!AN$3-1,SUM!$A17)</f>
        <v>0</v>
      </c>
      <c r="AO17" s="33">
        <f ca="1">OFFSET(STAT!$F$1,SUM!AO$3-1,SUM!$A17)</f>
        <v>0</v>
      </c>
      <c r="AP17" s="33">
        <f ca="1">OFFSET(STAT!$F$1,SUM!AP$3-1,SUM!$A17)</f>
        <v>0</v>
      </c>
      <c r="AQ17" s="33">
        <f ca="1">OFFSET(STAT!$F$1,SUM!AQ$3-1,SUM!$A17)</f>
        <v>0</v>
      </c>
      <c r="AR17" s="33">
        <f ca="1">OFFSET(STAT!$F$1,SUM!AR$3-1,SUM!$A17)</f>
        <v>0</v>
      </c>
    </row>
    <row r="18" spans="1:44" ht="9.9" customHeight="1">
      <c r="A18" s="17">
        <f t="shared" si="1"/>
        <v>14</v>
      </c>
      <c r="B18" s="16">
        <f>Samp!C15</f>
        <v>0</v>
      </c>
      <c r="C18" s="16">
        <f>Samp!D15</f>
        <v>0</v>
      </c>
      <c r="D18" s="16">
        <f>Samp!B15</f>
        <v>0</v>
      </c>
      <c r="E18" s="33">
        <f ca="1">OFFSET(STAT!$F$1,SUM!E$3-1,SUM!$A18)</f>
        <v>0</v>
      </c>
      <c r="F18" s="33">
        <f ca="1">OFFSET(STAT!$F$1,SUM!F$3-1,SUM!$A18)</f>
        <v>0</v>
      </c>
      <c r="G18" s="33">
        <f ca="1">OFFSET(STAT!$F$1,SUM!G$3-1,SUM!$A18)</f>
        <v>0</v>
      </c>
      <c r="H18" s="33">
        <f ca="1">OFFSET(STAT!$F$1,SUM!H$3-1,SUM!$A18)</f>
        <v>0</v>
      </c>
      <c r="I18" s="33">
        <f ca="1">OFFSET(STAT!$F$1,SUM!I$3-1,SUM!$A18)</f>
        <v>0</v>
      </c>
      <c r="J18" s="33">
        <f ca="1">OFFSET(STAT!$F$1,SUM!J$3-1,SUM!$A18)</f>
        <v>0</v>
      </c>
      <c r="K18" s="33">
        <f ca="1">OFFSET(STAT!$F$1,SUM!K$3-1,SUM!$A18)</f>
        <v>0</v>
      </c>
      <c r="L18" s="33">
        <f ca="1">OFFSET(STAT!$F$1,SUM!L$3-1,SUM!$A18)</f>
        <v>0</v>
      </c>
      <c r="M18" s="33">
        <f ca="1">OFFSET(STAT!$F$1,SUM!M$3-1,SUM!$A18)</f>
        <v>0</v>
      </c>
      <c r="N18" s="33">
        <f ca="1">OFFSET(STAT!$F$1,SUM!N$3-1,SUM!$A18)</f>
        <v>0</v>
      </c>
      <c r="O18" s="33">
        <f ca="1">OFFSET(STAT!$F$1,SUM!O$3-1,SUM!$A18)</f>
        <v>0</v>
      </c>
      <c r="P18" s="33">
        <f ca="1">OFFSET(STAT!$F$1,SUM!P$3-1,SUM!$A18)</f>
        <v>0</v>
      </c>
      <c r="Q18" s="33">
        <f ca="1">OFFSET(STAT!$F$1,SUM!Q$3-1,SUM!$A18)</f>
        <v>0</v>
      </c>
      <c r="R18" s="33">
        <f ca="1">OFFSET(STAT!$F$1,SUM!R$3-1,SUM!$A18)</f>
        <v>0</v>
      </c>
      <c r="S18" s="33">
        <f ca="1">OFFSET(STAT!$F$1,SUM!S$3-1,SUM!$A18)</f>
        <v>0</v>
      </c>
      <c r="T18" s="33">
        <f ca="1">OFFSET(STAT!$F$1,SUM!T$3-1,SUM!$A18)</f>
        <v>0</v>
      </c>
      <c r="U18" s="33">
        <f ca="1">OFFSET(STAT!$F$1,SUM!U$3-1,SUM!$A18)</f>
        <v>0</v>
      </c>
      <c r="V18" s="33">
        <f ca="1">OFFSET(STAT!$F$1,SUM!V$3-1,SUM!$A18)</f>
        <v>0</v>
      </c>
      <c r="W18" s="33">
        <f ca="1">OFFSET(STAT!$F$1,SUM!W$3-1,SUM!$A18)</f>
        <v>0</v>
      </c>
      <c r="X18" s="33">
        <f ca="1">OFFSET(STAT!$F$1,SUM!X$3-1,SUM!$A18)</f>
        <v>0</v>
      </c>
      <c r="Y18" s="33">
        <f ca="1">OFFSET(STAT!$F$1,SUM!Y$3-1,SUM!$A18)</f>
        <v>0</v>
      </c>
      <c r="Z18" s="33">
        <f ca="1">OFFSET(STAT!$F$1,SUM!Z$3-1,SUM!$A18)</f>
        <v>0</v>
      </c>
      <c r="AA18" s="33">
        <f ca="1">OFFSET(STAT!$F$1,SUM!AA$3-1,SUM!$A18)</f>
        <v>0</v>
      </c>
      <c r="AB18" s="33">
        <f ca="1">OFFSET(STAT!$F$1,SUM!AB$3-1,SUM!$A18)</f>
        <v>0</v>
      </c>
      <c r="AC18" s="33">
        <f ca="1">OFFSET(STAT!$F$1,SUM!AC$3-1,SUM!$A18)</f>
        <v>0</v>
      </c>
      <c r="AD18" s="33">
        <f ca="1">OFFSET(STAT!$F$1,SUM!AD$3-1,SUM!$A18)</f>
        <v>0</v>
      </c>
      <c r="AE18" s="33">
        <f ca="1">OFFSET(STAT!$F$1,SUM!AE$3-1,SUM!$A18)</f>
        <v>0</v>
      </c>
      <c r="AF18" s="33">
        <f ca="1">OFFSET(STAT!$F$1,SUM!AF$3-1,SUM!$A18)</f>
        <v>0</v>
      </c>
      <c r="AG18" s="33">
        <f ca="1">OFFSET(STAT!$F$1,SUM!AG$3-1,SUM!$A18)</f>
        <v>0</v>
      </c>
      <c r="AH18" s="33">
        <f ca="1">OFFSET(STAT!$F$1,SUM!AH$3-1,SUM!$A18)</f>
        <v>0</v>
      </c>
      <c r="AI18" s="33">
        <f ca="1">OFFSET(STAT!$F$1,SUM!AI$3-1,SUM!$A18)</f>
        <v>0</v>
      </c>
      <c r="AJ18" s="33">
        <f ca="1">OFFSET(STAT!$F$1,SUM!AJ$3-1,SUM!$A18)</f>
        <v>0</v>
      </c>
      <c r="AK18" s="33">
        <f ca="1">OFFSET(STAT!$F$1,SUM!AK$3-1,SUM!$A18)</f>
        <v>0</v>
      </c>
      <c r="AL18" s="33">
        <f ca="1">OFFSET(STAT!$F$1,SUM!AL$3-1,SUM!$A18)</f>
        <v>0</v>
      </c>
      <c r="AM18" s="33">
        <f ca="1">OFFSET(STAT!$F$1,SUM!AM$3-1,SUM!$A18)</f>
        <v>0</v>
      </c>
      <c r="AN18" s="33">
        <f ca="1">OFFSET(STAT!$F$1,SUM!AN$3-1,SUM!$A18)</f>
        <v>0</v>
      </c>
      <c r="AO18" s="33">
        <f ca="1">OFFSET(STAT!$F$1,SUM!AO$3-1,SUM!$A18)</f>
        <v>0</v>
      </c>
      <c r="AP18" s="33">
        <f ca="1">OFFSET(STAT!$F$1,SUM!AP$3-1,SUM!$A18)</f>
        <v>0</v>
      </c>
      <c r="AQ18" s="33">
        <f ca="1">OFFSET(STAT!$F$1,SUM!AQ$3-1,SUM!$A18)</f>
        <v>0</v>
      </c>
      <c r="AR18" s="33">
        <f ca="1">OFFSET(STAT!$F$1,SUM!AR$3-1,SUM!$A18)</f>
        <v>0</v>
      </c>
    </row>
    <row r="19" spans="1:44" ht="9.9" customHeight="1">
      <c r="A19" s="17">
        <f t="shared" si="1"/>
        <v>15</v>
      </c>
      <c r="B19" s="16">
        <f>Samp!C16</f>
        <v>0</v>
      </c>
      <c r="C19" s="16">
        <f>Samp!D16</f>
        <v>0</v>
      </c>
      <c r="D19" s="16">
        <f>Samp!B16</f>
        <v>0</v>
      </c>
      <c r="E19" s="33">
        <f ca="1">OFFSET(STAT!$F$1,SUM!E$3-1,SUM!$A19)</f>
        <v>0</v>
      </c>
      <c r="F19" s="33">
        <f ca="1">OFFSET(STAT!$F$1,SUM!F$3-1,SUM!$A19)</f>
        <v>0</v>
      </c>
      <c r="G19" s="33">
        <f ca="1">OFFSET(STAT!$F$1,SUM!G$3-1,SUM!$A19)</f>
        <v>0</v>
      </c>
      <c r="H19" s="33">
        <f ca="1">OFFSET(STAT!$F$1,SUM!H$3-1,SUM!$A19)</f>
        <v>0</v>
      </c>
      <c r="I19" s="33">
        <f ca="1">OFFSET(STAT!$F$1,SUM!I$3-1,SUM!$A19)</f>
        <v>0</v>
      </c>
      <c r="J19" s="33">
        <f ca="1">OFFSET(STAT!$F$1,SUM!J$3-1,SUM!$A19)</f>
        <v>0</v>
      </c>
      <c r="K19" s="33">
        <f ca="1">OFFSET(STAT!$F$1,SUM!K$3-1,SUM!$A19)</f>
        <v>0</v>
      </c>
      <c r="L19" s="33">
        <f ca="1">OFFSET(STAT!$F$1,SUM!L$3-1,SUM!$A19)</f>
        <v>0</v>
      </c>
      <c r="M19" s="33">
        <f ca="1">OFFSET(STAT!$F$1,SUM!M$3-1,SUM!$A19)</f>
        <v>0</v>
      </c>
      <c r="N19" s="33">
        <f ca="1">OFFSET(STAT!$F$1,SUM!N$3-1,SUM!$A19)</f>
        <v>0</v>
      </c>
      <c r="O19" s="33">
        <f ca="1">OFFSET(STAT!$F$1,SUM!O$3-1,SUM!$A19)</f>
        <v>0</v>
      </c>
      <c r="P19" s="33">
        <f ca="1">OFFSET(STAT!$F$1,SUM!P$3-1,SUM!$A19)</f>
        <v>0</v>
      </c>
      <c r="Q19" s="33">
        <f ca="1">OFFSET(STAT!$F$1,SUM!Q$3-1,SUM!$A19)</f>
        <v>0</v>
      </c>
      <c r="R19" s="33">
        <f ca="1">OFFSET(STAT!$F$1,SUM!R$3-1,SUM!$A19)</f>
        <v>0</v>
      </c>
      <c r="S19" s="33">
        <f ca="1">OFFSET(STAT!$F$1,SUM!S$3-1,SUM!$A19)</f>
        <v>0</v>
      </c>
      <c r="T19" s="33">
        <f ca="1">OFFSET(STAT!$F$1,SUM!T$3-1,SUM!$A19)</f>
        <v>0</v>
      </c>
      <c r="U19" s="33">
        <f ca="1">OFFSET(STAT!$F$1,SUM!U$3-1,SUM!$A19)</f>
        <v>0</v>
      </c>
      <c r="V19" s="33">
        <f ca="1">OFFSET(STAT!$F$1,SUM!V$3-1,SUM!$A19)</f>
        <v>0</v>
      </c>
      <c r="W19" s="33">
        <f ca="1">OFFSET(STAT!$F$1,SUM!W$3-1,SUM!$A19)</f>
        <v>0</v>
      </c>
      <c r="X19" s="33">
        <f ca="1">OFFSET(STAT!$F$1,SUM!X$3-1,SUM!$A19)</f>
        <v>0</v>
      </c>
      <c r="Y19" s="33">
        <f ca="1">OFFSET(STAT!$F$1,SUM!Y$3-1,SUM!$A19)</f>
        <v>0</v>
      </c>
      <c r="Z19" s="33">
        <f ca="1">OFFSET(STAT!$F$1,SUM!Z$3-1,SUM!$A19)</f>
        <v>0</v>
      </c>
      <c r="AA19" s="33">
        <f ca="1">OFFSET(STAT!$F$1,SUM!AA$3-1,SUM!$A19)</f>
        <v>0</v>
      </c>
      <c r="AB19" s="33">
        <f ca="1">OFFSET(STAT!$F$1,SUM!AB$3-1,SUM!$A19)</f>
        <v>0</v>
      </c>
      <c r="AC19" s="33">
        <f ca="1">OFFSET(STAT!$F$1,SUM!AC$3-1,SUM!$A19)</f>
        <v>0</v>
      </c>
      <c r="AD19" s="33">
        <f ca="1">OFFSET(STAT!$F$1,SUM!AD$3-1,SUM!$A19)</f>
        <v>0</v>
      </c>
      <c r="AE19" s="33">
        <f ca="1">OFFSET(STAT!$F$1,SUM!AE$3-1,SUM!$A19)</f>
        <v>0</v>
      </c>
      <c r="AF19" s="33">
        <f ca="1">OFFSET(STAT!$F$1,SUM!AF$3-1,SUM!$A19)</f>
        <v>0</v>
      </c>
      <c r="AG19" s="33">
        <f ca="1">OFFSET(STAT!$F$1,SUM!AG$3-1,SUM!$A19)</f>
        <v>0</v>
      </c>
      <c r="AH19" s="33">
        <f ca="1">OFFSET(STAT!$F$1,SUM!AH$3-1,SUM!$A19)</f>
        <v>0</v>
      </c>
      <c r="AI19" s="33">
        <f ca="1">OFFSET(STAT!$F$1,SUM!AI$3-1,SUM!$A19)</f>
        <v>0</v>
      </c>
      <c r="AJ19" s="33">
        <f ca="1">OFFSET(STAT!$F$1,SUM!AJ$3-1,SUM!$A19)</f>
        <v>0</v>
      </c>
      <c r="AK19" s="33">
        <f ca="1">OFFSET(STAT!$F$1,SUM!AK$3-1,SUM!$A19)</f>
        <v>0</v>
      </c>
      <c r="AL19" s="33">
        <f ca="1">OFFSET(STAT!$F$1,SUM!AL$3-1,SUM!$A19)</f>
        <v>0</v>
      </c>
      <c r="AM19" s="33">
        <f ca="1">OFFSET(STAT!$F$1,SUM!AM$3-1,SUM!$A19)</f>
        <v>0</v>
      </c>
      <c r="AN19" s="33">
        <f ca="1">OFFSET(STAT!$F$1,SUM!AN$3-1,SUM!$A19)</f>
        <v>0</v>
      </c>
      <c r="AO19" s="33">
        <f ca="1">OFFSET(STAT!$F$1,SUM!AO$3-1,SUM!$A19)</f>
        <v>0</v>
      </c>
      <c r="AP19" s="33">
        <f ca="1">OFFSET(STAT!$F$1,SUM!AP$3-1,SUM!$A19)</f>
        <v>0</v>
      </c>
      <c r="AQ19" s="33">
        <f ca="1">OFFSET(STAT!$F$1,SUM!AQ$3-1,SUM!$A19)</f>
        <v>0</v>
      </c>
      <c r="AR19" s="33">
        <f ca="1">OFFSET(STAT!$F$1,SUM!AR$3-1,SUM!$A19)</f>
        <v>0</v>
      </c>
    </row>
    <row r="20" spans="1:44" ht="9.9" customHeight="1">
      <c r="A20" s="17">
        <f t="shared" si="1"/>
        <v>16</v>
      </c>
      <c r="B20" s="16">
        <f>Samp!C17</f>
        <v>0</v>
      </c>
      <c r="C20" s="16">
        <f>Samp!D17</f>
        <v>0</v>
      </c>
      <c r="D20" s="16">
        <f>Samp!B17</f>
        <v>0</v>
      </c>
      <c r="E20" s="33">
        <f ca="1">OFFSET(STAT!$F$1,SUM!E$3-1,SUM!$A20)</f>
        <v>0</v>
      </c>
      <c r="F20" s="33">
        <f ca="1">OFFSET(STAT!$F$1,SUM!F$3-1,SUM!$A20)</f>
        <v>0</v>
      </c>
      <c r="G20" s="33">
        <f ca="1">OFFSET(STAT!$F$1,SUM!G$3-1,SUM!$A20)</f>
        <v>0</v>
      </c>
      <c r="H20" s="33">
        <f ca="1">OFFSET(STAT!$F$1,SUM!H$3-1,SUM!$A20)</f>
        <v>0</v>
      </c>
      <c r="I20" s="33">
        <f ca="1">OFFSET(STAT!$F$1,SUM!I$3-1,SUM!$A20)</f>
        <v>0</v>
      </c>
      <c r="J20" s="33">
        <f ca="1">OFFSET(STAT!$F$1,SUM!J$3-1,SUM!$A20)</f>
        <v>0</v>
      </c>
      <c r="K20" s="33">
        <f ca="1">OFFSET(STAT!$F$1,SUM!K$3-1,SUM!$A20)</f>
        <v>0</v>
      </c>
      <c r="L20" s="33">
        <f ca="1">OFFSET(STAT!$F$1,SUM!L$3-1,SUM!$A20)</f>
        <v>0</v>
      </c>
      <c r="M20" s="33">
        <f ca="1">OFFSET(STAT!$F$1,SUM!M$3-1,SUM!$A20)</f>
        <v>0</v>
      </c>
      <c r="N20" s="33">
        <f ca="1">OFFSET(STAT!$F$1,SUM!N$3-1,SUM!$A20)</f>
        <v>0</v>
      </c>
      <c r="O20" s="33">
        <f ca="1">OFFSET(STAT!$F$1,SUM!O$3-1,SUM!$A20)</f>
        <v>0</v>
      </c>
      <c r="P20" s="33">
        <f ca="1">OFFSET(STAT!$F$1,SUM!P$3-1,SUM!$A20)</f>
        <v>0</v>
      </c>
      <c r="Q20" s="33">
        <f ca="1">OFFSET(STAT!$F$1,SUM!Q$3-1,SUM!$A20)</f>
        <v>0</v>
      </c>
      <c r="R20" s="33">
        <f ca="1">OFFSET(STAT!$F$1,SUM!R$3-1,SUM!$A20)</f>
        <v>0</v>
      </c>
      <c r="S20" s="33">
        <f ca="1">OFFSET(STAT!$F$1,SUM!S$3-1,SUM!$A20)</f>
        <v>0</v>
      </c>
      <c r="T20" s="33">
        <f ca="1">OFFSET(STAT!$F$1,SUM!T$3-1,SUM!$A20)</f>
        <v>0</v>
      </c>
      <c r="U20" s="33">
        <f ca="1">OFFSET(STAT!$F$1,SUM!U$3-1,SUM!$A20)</f>
        <v>0</v>
      </c>
      <c r="V20" s="33">
        <f ca="1">OFFSET(STAT!$F$1,SUM!V$3-1,SUM!$A20)</f>
        <v>0</v>
      </c>
      <c r="W20" s="33">
        <f ca="1">OFFSET(STAT!$F$1,SUM!W$3-1,SUM!$A20)</f>
        <v>0</v>
      </c>
      <c r="X20" s="33">
        <f ca="1">OFFSET(STAT!$F$1,SUM!X$3-1,SUM!$A20)</f>
        <v>0</v>
      </c>
      <c r="Y20" s="33">
        <f ca="1">OFFSET(STAT!$F$1,SUM!Y$3-1,SUM!$A20)</f>
        <v>0</v>
      </c>
      <c r="Z20" s="33">
        <f ca="1">OFFSET(STAT!$F$1,SUM!Z$3-1,SUM!$A20)</f>
        <v>0</v>
      </c>
      <c r="AA20" s="33">
        <f ca="1">OFFSET(STAT!$F$1,SUM!AA$3-1,SUM!$A20)</f>
        <v>0</v>
      </c>
      <c r="AB20" s="33">
        <f ca="1">OFFSET(STAT!$F$1,SUM!AB$3-1,SUM!$A20)</f>
        <v>0</v>
      </c>
      <c r="AC20" s="33">
        <f ca="1">OFFSET(STAT!$F$1,SUM!AC$3-1,SUM!$A20)</f>
        <v>0</v>
      </c>
      <c r="AD20" s="33">
        <f ca="1">OFFSET(STAT!$F$1,SUM!AD$3-1,SUM!$A20)</f>
        <v>0</v>
      </c>
      <c r="AE20" s="33">
        <f ca="1">OFFSET(STAT!$F$1,SUM!AE$3-1,SUM!$A20)</f>
        <v>0</v>
      </c>
      <c r="AF20" s="33">
        <f ca="1">OFFSET(STAT!$F$1,SUM!AF$3-1,SUM!$A20)</f>
        <v>0</v>
      </c>
      <c r="AG20" s="33">
        <f ca="1">OFFSET(STAT!$F$1,SUM!AG$3-1,SUM!$A20)</f>
        <v>0</v>
      </c>
      <c r="AH20" s="33">
        <f ca="1">OFFSET(STAT!$F$1,SUM!AH$3-1,SUM!$A20)</f>
        <v>0</v>
      </c>
      <c r="AI20" s="33">
        <f ca="1">OFFSET(STAT!$F$1,SUM!AI$3-1,SUM!$A20)</f>
        <v>0</v>
      </c>
      <c r="AJ20" s="33">
        <f ca="1">OFFSET(STAT!$F$1,SUM!AJ$3-1,SUM!$A20)</f>
        <v>0</v>
      </c>
      <c r="AK20" s="33">
        <f ca="1">OFFSET(STAT!$F$1,SUM!AK$3-1,SUM!$A20)</f>
        <v>0</v>
      </c>
      <c r="AL20" s="33">
        <f ca="1">OFFSET(STAT!$F$1,SUM!AL$3-1,SUM!$A20)</f>
        <v>0</v>
      </c>
      <c r="AM20" s="33">
        <f ca="1">OFFSET(STAT!$F$1,SUM!AM$3-1,SUM!$A20)</f>
        <v>0</v>
      </c>
      <c r="AN20" s="33">
        <f ca="1">OFFSET(STAT!$F$1,SUM!AN$3-1,SUM!$A20)</f>
        <v>0</v>
      </c>
      <c r="AO20" s="33">
        <f ca="1">OFFSET(STAT!$F$1,SUM!AO$3-1,SUM!$A20)</f>
        <v>0</v>
      </c>
      <c r="AP20" s="33">
        <f ca="1">OFFSET(STAT!$F$1,SUM!AP$3-1,SUM!$A20)</f>
        <v>0</v>
      </c>
      <c r="AQ20" s="33">
        <f ca="1">OFFSET(STAT!$F$1,SUM!AQ$3-1,SUM!$A20)</f>
        <v>0</v>
      </c>
      <c r="AR20" s="33">
        <f ca="1">OFFSET(STAT!$F$1,SUM!AR$3-1,SUM!$A20)</f>
        <v>0</v>
      </c>
    </row>
    <row r="21" spans="1:44" ht="9.9" customHeight="1">
      <c r="A21" s="17">
        <f t="shared" si="1"/>
        <v>17</v>
      </c>
      <c r="B21" s="16">
        <f>Samp!C18</f>
        <v>0</v>
      </c>
      <c r="C21" s="16">
        <f>Samp!D18</f>
        <v>0</v>
      </c>
      <c r="D21" s="16">
        <f>Samp!B18</f>
        <v>0</v>
      </c>
      <c r="E21" s="33">
        <f ca="1">OFFSET(STAT!$F$1,SUM!E$3-1,SUM!$A21)</f>
        <v>0</v>
      </c>
      <c r="F21" s="33">
        <f ca="1">OFFSET(STAT!$F$1,SUM!F$3-1,SUM!$A21)</f>
        <v>0</v>
      </c>
      <c r="G21" s="33">
        <f ca="1">OFFSET(STAT!$F$1,SUM!G$3-1,SUM!$A21)</f>
        <v>0</v>
      </c>
      <c r="H21" s="33">
        <f ca="1">OFFSET(STAT!$F$1,SUM!H$3-1,SUM!$A21)</f>
        <v>0</v>
      </c>
      <c r="I21" s="33">
        <f ca="1">OFFSET(STAT!$F$1,SUM!I$3-1,SUM!$A21)</f>
        <v>0</v>
      </c>
      <c r="J21" s="33">
        <f ca="1">OFFSET(STAT!$F$1,SUM!J$3-1,SUM!$A21)</f>
        <v>0</v>
      </c>
      <c r="K21" s="33">
        <f ca="1">OFFSET(STAT!$F$1,SUM!K$3-1,SUM!$A21)</f>
        <v>0</v>
      </c>
      <c r="L21" s="33">
        <f ca="1">OFFSET(STAT!$F$1,SUM!L$3-1,SUM!$A21)</f>
        <v>0</v>
      </c>
      <c r="M21" s="33">
        <f ca="1">OFFSET(STAT!$F$1,SUM!M$3-1,SUM!$A21)</f>
        <v>0</v>
      </c>
      <c r="N21" s="33">
        <f ca="1">OFFSET(STAT!$F$1,SUM!N$3-1,SUM!$A21)</f>
        <v>0</v>
      </c>
      <c r="O21" s="33">
        <f ca="1">OFFSET(STAT!$F$1,SUM!O$3-1,SUM!$A21)</f>
        <v>0</v>
      </c>
      <c r="P21" s="33">
        <f ca="1">OFFSET(STAT!$F$1,SUM!P$3-1,SUM!$A21)</f>
        <v>0</v>
      </c>
      <c r="Q21" s="33">
        <f ca="1">OFFSET(STAT!$F$1,SUM!Q$3-1,SUM!$A21)</f>
        <v>0</v>
      </c>
      <c r="R21" s="33">
        <f ca="1">OFFSET(STAT!$F$1,SUM!R$3-1,SUM!$A21)</f>
        <v>0</v>
      </c>
      <c r="S21" s="33">
        <f ca="1">OFFSET(STAT!$F$1,SUM!S$3-1,SUM!$A21)</f>
        <v>0</v>
      </c>
      <c r="T21" s="33">
        <f ca="1">OFFSET(STAT!$F$1,SUM!T$3-1,SUM!$A21)</f>
        <v>0</v>
      </c>
      <c r="U21" s="33">
        <f ca="1">OFFSET(STAT!$F$1,SUM!U$3-1,SUM!$A21)</f>
        <v>0</v>
      </c>
      <c r="V21" s="33">
        <f ca="1">OFFSET(STAT!$F$1,SUM!V$3-1,SUM!$A21)</f>
        <v>0</v>
      </c>
      <c r="W21" s="33">
        <f ca="1">OFFSET(STAT!$F$1,SUM!W$3-1,SUM!$A21)</f>
        <v>0</v>
      </c>
      <c r="X21" s="33">
        <f ca="1">OFFSET(STAT!$F$1,SUM!X$3-1,SUM!$A21)</f>
        <v>0</v>
      </c>
      <c r="Y21" s="33">
        <f ca="1">OFFSET(STAT!$F$1,SUM!Y$3-1,SUM!$A21)</f>
        <v>0</v>
      </c>
      <c r="Z21" s="33">
        <f ca="1">OFFSET(STAT!$F$1,SUM!Z$3-1,SUM!$A21)</f>
        <v>0</v>
      </c>
      <c r="AA21" s="33">
        <f ca="1">OFFSET(STAT!$F$1,SUM!AA$3-1,SUM!$A21)</f>
        <v>0</v>
      </c>
      <c r="AB21" s="33">
        <f ca="1">OFFSET(STAT!$F$1,SUM!AB$3-1,SUM!$A21)</f>
        <v>0</v>
      </c>
      <c r="AC21" s="33">
        <f ca="1">OFFSET(STAT!$F$1,SUM!AC$3-1,SUM!$A21)</f>
        <v>0</v>
      </c>
      <c r="AD21" s="33">
        <f ca="1">OFFSET(STAT!$F$1,SUM!AD$3-1,SUM!$A21)</f>
        <v>0</v>
      </c>
      <c r="AE21" s="33">
        <f ca="1">OFFSET(STAT!$F$1,SUM!AE$3-1,SUM!$A21)</f>
        <v>0</v>
      </c>
      <c r="AF21" s="33">
        <f ca="1">OFFSET(STAT!$F$1,SUM!AF$3-1,SUM!$A21)</f>
        <v>0</v>
      </c>
      <c r="AG21" s="33">
        <f ca="1">OFFSET(STAT!$F$1,SUM!AG$3-1,SUM!$A21)</f>
        <v>0</v>
      </c>
      <c r="AH21" s="33">
        <f ca="1">OFFSET(STAT!$F$1,SUM!AH$3-1,SUM!$A21)</f>
        <v>0</v>
      </c>
      <c r="AI21" s="33">
        <f ca="1">OFFSET(STAT!$F$1,SUM!AI$3-1,SUM!$A21)</f>
        <v>0</v>
      </c>
      <c r="AJ21" s="33">
        <f ca="1">OFFSET(STAT!$F$1,SUM!AJ$3-1,SUM!$A21)</f>
        <v>0</v>
      </c>
      <c r="AK21" s="33">
        <f ca="1">OFFSET(STAT!$F$1,SUM!AK$3-1,SUM!$A21)</f>
        <v>0</v>
      </c>
      <c r="AL21" s="33">
        <f ca="1">OFFSET(STAT!$F$1,SUM!AL$3-1,SUM!$A21)</f>
        <v>0</v>
      </c>
      <c r="AM21" s="33">
        <f ca="1">OFFSET(STAT!$F$1,SUM!AM$3-1,SUM!$A21)</f>
        <v>0</v>
      </c>
      <c r="AN21" s="33">
        <f ca="1">OFFSET(STAT!$F$1,SUM!AN$3-1,SUM!$A21)</f>
        <v>0</v>
      </c>
      <c r="AO21" s="33">
        <f ca="1">OFFSET(STAT!$F$1,SUM!AO$3-1,SUM!$A21)</f>
        <v>0</v>
      </c>
      <c r="AP21" s="33">
        <f ca="1">OFFSET(STAT!$F$1,SUM!AP$3-1,SUM!$A21)</f>
        <v>0</v>
      </c>
      <c r="AQ21" s="33">
        <f ca="1">OFFSET(STAT!$F$1,SUM!AQ$3-1,SUM!$A21)</f>
        <v>0</v>
      </c>
      <c r="AR21" s="33">
        <f ca="1">OFFSET(STAT!$F$1,SUM!AR$3-1,SUM!$A21)</f>
        <v>0</v>
      </c>
    </row>
    <row r="22" spans="1:44" ht="9.9" customHeight="1">
      <c r="A22" s="17">
        <f t="shared" si="1"/>
        <v>18</v>
      </c>
      <c r="B22" s="16">
        <f>Samp!C19</f>
        <v>0</v>
      </c>
      <c r="C22" s="16">
        <f>Samp!D19</f>
        <v>0</v>
      </c>
      <c r="D22" s="16">
        <f>Samp!B19</f>
        <v>0</v>
      </c>
      <c r="E22" s="33">
        <f ca="1">OFFSET(STAT!$F$1,SUM!E$3-1,SUM!$A22)</f>
        <v>0</v>
      </c>
      <c r="F22" s="33">
        <f ca="1">OFFSET(STAT!$F$1,SUM!F$3-1,SUM!$A22)</f>
        <v>0</v>
      </c>
      <c r="G22" s="33">
        <f ca="1">OFFSET(STAT!$F$1,SUM!G$3-1,SUM!$A22)</f>
        <v>0</v>
      </c>
      <c r="H22" s="33">
        <f ca="1">OFFSET(STAT!$F$1,SUM!H$3-1,SUM!$A22)</f>
        <v>0</v>
      </c>
      <c r="I22" s="33">
        <f ca="1">OFFSET(STAT!$F$1,SUM!I$3-1,SUM!$A22)</f>
        <v>0</v>
      </c>
      <c r="J22" s="33">
        <f ca="1">OFFSET(STAT!$F$1,SUM!J$3-1,SUM!$A22)</f>
        <v>0</v>
      </c>
      <c r="K22" s="33">
        <f ca="1">OFFSET(STAT!$F$1,SUM!K$3-1,SUM!$A22)</f>
        <v>0</v>
      </c>
      <c r="L22" s="33">
        <f ca="1">OFFSET(STAT!$F$1,SUM!L$3-1,SUM!$A22)</f>
        <v>0</v>
      </c>
      <c r="M22" s="33">
        <f ca="1">OFFSET(STAT!$F$1,SUM!M$3-1,SUM!$A22)</f>
        <v>0</v>
      </c>
      <c r="N22" s="33">
        <f ca="1">OFFSET(STAT!$F$1,SUM!N$3-1,SUM!$A22)</f>
        <v>0</v>
      </c>
      <c r="O22" s="33">
        <f ca="1">OFFSET(STAT!$F$1,SUM!O$3-1,SUM!$A22)</f>
        <v>0</v>
      </c>
      <c r="P22" s="33">
        <f ca="1">OFFSET(STAT!$F$1,SUM!P$3-1,SUM!$A22)</f>
        <v>0</v>
      </c>
      <c r="Q22" s="33">
        <f ca="1">OFFSET(STAT!$F$1,SUM!Q$3-1,SUM!$A22)</f>
        <v>0</v>
      </c>
      <c r="R22" s="33">
        <f ca="1">OFFSET(STAT!$F$1,SUM!R$3-1,SUM!$A22)</f>
        <v>0</v>
      </c>
      <c r="S22" s="33">
        <f ca="1">OFFSET(STAT!$F$1,SUM!S$3-1,SUM!$A22)</f>
        <v>0</v>
      </c>
      <c r="T22" s="33">
        <f ca="1">OFFSET(STAT!$F$1,SUM!T$3-1,SUM!$A22)</f>
        <v>0</v>
      </c>
      <c r="U22" s="33">
        <f ca="1">OFFSET(STAT!$F$1,SUM!U$3-1,SUM!$A22)</f>
        <v>0</v>
      </c>
      <c r="V22" s="33">
        <f ca="1">OFFSET(STAT!$F$1,SUM!V$3-1,SUM!$A22)</f>
        <v>0</v>
      </c>
      <c r="W22" s="33">
        <f ca="1">OFFSET(STAT!$F$1,SUM!W$3-1,SUM!$A22)</f>
        <v>0</v>
      </c>
      <c r="X22" s="33">
        <f ca="1">OFFSET(STAT!$F$1,SUM!X$3-1,SUM!$A22)</f>
        <v>0</v>
      </c>
      <c r="Y22" s="33">
        <f ca="1">OFFSET(STAT!$F$1,SUM!Y$3-1,SUM!$A22)</f>
        <v>0</v>
      </c>
      <c r="Z22" s="33">
        <f ca="1">OFFSET(STAT!$F$1,SUM!Z$3-1,SUM!$A22)</f>
        <v>0</v>
      </c>
      <c r="AA22" s="33">
        <f ca="1">OFFSET(STAT!$F$1,SUM!AA$3-1,SUM!$A22)</f>
        <v>0</v>
      </c>
      <c r="AB22" s="33">
        <f ca="1">OFFSET(STAT!$F$1,SUM!AB$3-1,SUM!$A22)</f>
        <v>0</v>
      </c>
      <c r="AC22" s="33">
        <f ca="1">OFFSET(STAT!$F$1,SUM!AC$3-1,SUM!$A22)</f>
        <v>0</v>
      </c>
      <c r="AD22" s="33">
        <f ca="1">OFFSET(STAT!$F$1,SUM!AD$3-1,SUM!$A22)</f>
        <v>0</v>
      </c>
      <c r="AE22" s="33">
        <f ca="1">OFFSET(STAT!$F$1,SUM!AE$3-1,SUM!$A22)</f>
        <v>0</v>
      </c>
      <c r="AF22" s="33">
        <f ca="1">OFFSET(STAT!$F$1,SUM!AF$3-1,SUM!$A22)</f>
        <v>0</v>
      </c>
      <c r="AG22" s="33">
        <f ca="1">OFFSET(STAT!$F$1,SUM!AG$3-1,SUM!$A22)</f>
        <v>0</v>
      </c>
      <c r="AH22" s="33">
        <f ca="1">OFFSET(STAT!$F$1,SUM!AH$3-1,SUM!$A22)</f>
        <v>0</v>
      </c>
      <c r="AI22" s="33">
        <f ca="1">OFFSET(STAT!$F$1,SUM!AI$3-1,SUM!$A22)</f>
        <v>0</v>
      </c>
      <c r="AJ22" s="33">
        <f ca="1">OFFSET(STAT!$F$1,SUM!AJ$3-1,SUM!$A22)</f>
        <v>0</v>
      </c>
      <c r="AK22" s="33">
        <f ca="1">OFFSET(STAT!$F$1,SUM!AK$3-1,SUM!$A22)</f>
        <v>0</v>
      </c>
      <c r="AL22" s="33">
        <f ca="1">OFFSET(STAT!$F$1,SUM!AL$3-1,SUM!$A22)</f>
        <v>0</v>
      </c>
      <c r="AM22" s="33">
        <f ca="1">OFFSET(STAT!$F$1,SUM!AM$3-1,SUM!$A22)</f>
        <v>0</v>
      </c>
      <c r="AN22" s="33">
        <f ca="1">OFFSET(STAT!$F$1,SUM!AN$3-1,SUM!$A22)</f>
        <v>0</v>
      </c>
      <c r="AO22" s="33">
        <f ca="1">OFFSET(STAT!$F$1,SUM!AO$3-1,SUM!$A22)</f>
        <v>0</v>
      </c>
      <c r="AP22" s="33">
        <f ca="1">OFFSET(STAT!$F$1,SUM!AP$3-1,SUM!$A22)</f>
        <v>0</v>
      </c>
      <c r="AQ22" s="33">
        <f ca="1">OFFSET(STAT!$F$1,SUM!AQ$3-1,SUM!$A22)</f>
        <v>0</v>
      </c>
      <c r="AR22" s="33">
        <f ca="1">OFFSET(STAT!$F$1,SUM!AR$3-1,SUM!$A22)</f>
        <v>0</v>
      </c>
    </row>
    <row r="23" spans="1:44" ht="9.9" customHeight="1">
      <c r="A23" s="17">
        <f t="shared" si="1"/>
        <v>19</v>
      </c>
      <c r="B23" s="16">
        <f>Samp!C20</f>
        <v>0</v>
      </c>
      <c r="C23" s="16">
        <f>Samp!D20</f>
        <v>0</v>
      </c>
      <c r="D23" s="16">
        <f>Samp!B20</f>
        <v>0</v>
      </c>
      <c r="E23" s="33">
        <f ca="1">OFFSET(STAT!$F$1,SUM!E$3-1,SUM!$A23)</f>
        <v>0</v>
      </c>
      <c r="F23" s="33">
        <f ca="1">OFFSET(STAT!$F$1,SUM!F$3-1,SUM!$A23)</f>
        <v>0</v>
      </c>
      <c r="G23" s="33">
        <f ca="1">OFFSET(STAT!$F$1,SUM!G$3-1,SUM!$A23)</f>
        <v>0</v>
      </c>
      <c r="H23" s="33">
        <f ca="1">OFFSET(STAT!$F$1,SUM!H$3-1,SUM!$A23)</f>
        <v>0</v>
      </c>
      <c r="I23" s="33">
        <f ca="1">OFFSET(STAT!$F$1,SUM!I$3-1,SUM!$A23)</f>
        <v>0</v>
      </c>
      <c r="J23" s="33">
        <f ca="1">OFFSET(STAT!$F$1,SUM!J$3-1,SUM!$A23)</f>
        <v>0</v>
      </c>
      <c r="K23" s="33">
        <f ca="1">OFFSET(STAT!$F$1,SUM!K$3-1,SUM!$A23)</f>
        <v>0</v>
      </c>
      <c r="L23" s="33">
        <f ca="1">OFFSET(STAT!$F$1,SUM!L$3-1,SUM!$A23)</f>
        <v>0</v>
      </c>
      <c r="M23" s="33">
        <f ca="1">OFFSET(STAT!$F$1,SUM!M$3-1,SUM!$A23)</f>
        <v>0</v>
      </c>
      <c r="N23" s="33">
        <f ca="1">OFFSET(STAT!$F$1,SUM!N$3-1,SUM!$A23)</f>
        <v>0</v>
      </c>
      <c r="O23" s="33">
        <f ca="1">OFFSET(STAT!$F$1,SUM!O$3-1,SUM!$A23)</f>
        <v>0</v>
      </c>
      <c r="P23" s="33">
        <f ca="1">OFFSET(STAT!$F$1,SUM!P$3-1,SUM!$A23)</f>
        <v>0</v>
      </c>
      <c r="Q23" s="33">
        <f ca="1">OFFSET(STAT!$F$1,SUM!Q$3-1,SUM!$A23)</f>
        <v>0</v>
      </c>
      <c r="R23" s="33">
        <f ca="1">OFFSET(STAT!$F$1,SUM!R$3-1,SUM!$A23)</f>
        <v>0</v>
      </c>
      <c r="S23" s="33">
        <f ca="1">OFFSET(STAT!$F$1,SUM!S$3-1,SUM!$A23)</f>
        <v>0</v>
      </c>
      <c r="T23" s="33">
        <f ca="1">OFFSET(STAT!$F$1,SUM!T$3-1,SUM!$A23)</f>
        <v>0</v>
      </c>
      <c r="U23" s="33">
        <f ca="1">OFFSET(STAT!$F$1,SUM!U$3-1,SUM!$A23)</f>
        <v>0</v>
      </c>
      <c r="V23" s="33">
        <f ca="1">OFFSET(STAT!$F$1,SUM!V$3-1,SUM!$A23)</f>
        <v>0</v>
      </c>
      <c r="W23" s="33">
        <f ca="1">OFFSET(STAT!$F$1,SUM!W$3-1,SUM!$A23)</f>
        <v>0</v>
      </c>
      <c r="X23" s="33">
        <f ca="1">OFFSET(STAT!$F$1,SUM!X$3-1,SUM!$A23)</f>
        <v>0</v>
      </c>
      <c r="Y23" s="33">
        <f ca="1">OFFSET(STAT!$F$1,SUM!Y$3-1,SUM!$A23)</f>
        <v>0</v>
      </c>
      <c r="Z23" s="33">
        <f ca="1">OFFSET(STAT!$F$1,SUM!Z$3-1,SUM!$A23)</f>
        <v>0</v>
      </c>
      <c r="AA23" s="33">
        <f ca="1">OFFSET(STAT!$F$1,SUM!AA$3-1,SUM!$A23)</f>
        <v>0</v>
      </c>
      <c r="AB23" s="33">
        <f ca="1">OFFSET(STAT!$F$1,SUM!AB$3-1,SUM!$A23)</f>
        <v>0</v>
      </c>
      <c r="AC23" s="33">
        <f ca="1">OFFSET(STAT!$F$1,SUM!AC$3-1,SUM!$A23)</f>
        <v>0</v>
      </c>
      <c r="AD23" s="33">
        <f ca="1">OFFSET(STAT!$F$1,SUM!AD$3-1,SUM!$A23)</f>
        <v>0</v>
      </c>
      <c r="AE23" s="33">
        <f ca="1">OFFSET(STAT!$F$1,SUM!AE$3-1,SUM!$A23)</f>
        <v>0</v>
      </c>
      <c r="AF23" s="33">
        <f ca="1">OFFSET(STAT!$F$1,SUM!AF$3-1,SUM!$A23)</f>
        <v>0</v>
      </c>
      <c r="AG23" s="33">
        <f ca="1">OFFSET(STAT!$F$1,SUM!AG$3-1,SUM!$A23)</f>
        <v>0</v>
      </c>
      <c r="AH23" s="33">
        <f ca="1">OFFSET(STAT!$F$1,SUM!AH$3-1,SUM!$A23)</f>
        <v>0</v>
      </c>
      <c r="AI23" s="33">
        <f ca="1">OFFSET(STAT!$F$1,SUM!AI$3-1,SUM!$A23)</f>
        <v>0</v>
      </c>
      <c r="AJ23" s="33">
        <f ca="1">OFFSET(STAT!$F$1,SUM!AJ$3-1,SUM!$A23)</f>
        <v>0</v>
      </c>
      <c r="AK23" s="33">
        <f ca="1">OFFSET(STAT!$F$1,SUM!AK$3-1,SUM!$A23)</f>
        <v>0</v>
      </c>
      <c r="AL23" s="33">
        <f ca="1">OFFSET(STAT!$F$1,SUM!AL$3-1,SUM!$A23)</f>
        <v>0</v>
      </c>
      <c r="AM23" s="33">
        <f ca="1">OFFSET(STAT!$F$1,SUM!AM$3-1,SUM!$A23)</f>
        <v>0</v>
      </c>
      <c r="AN23" s="33">
        <f ca="1">OFFSET(STAT!$F$1,SUM!AN$3-1,SUM!$A23)</f>
        <v>0</v>
      </c>
      <c r="AO23" s="33">
        <f ca="1">OFFSET(STAT!$F$1,SUM!AO$3-1,SUM!$A23)</f>
        <v>0</v>
      </c>
      <c r="AP23" s="33">
        <f ca="1">OFFSET(STAT!$F$1,SUM!AP$3-1,SUM!$A23)</f>
        <v>0</v>
      </c>
      <c r="AQ23" s="33">
        <f ca="1">OFFSET(STAT!$F$1,SUM!AQ$3-1,SUM!$A23)</f>
        <v>0</v>
      </c>
      <c r="AR23" s="33">
        <f ca="1">OFFSET(STAT!$F$1,SUM!AR$3-1,SUM!$A23)</f>
        <v>0</v>
      </c>
    </row>
    <row r="24" spans="1:44" ht="9.9" customHeight="1">
      <c r="A24" s="17">
        <f t="shared" si="1"/>
        <v>20</v>
      </c>
      <c r="B24" s="16">
        <f>Samp!C21</f>
        <v>0</v>
      </c>
      <c r="C24" s="16">
        <f>Samp!D21</f>
        <v>0</v>
      </c>
      <c r="D24" s="16">
        <f>Samp!B21</f>
        <v>0</v>
      </c>
      <c r="E24" s="33">
        <f ca="1">OFFSET(STAT!$F$1,SUM!E$3-1,SUM!$A24)</f>
        <v>0</v>
      </c>
      <c r="F24" s="33">
        <f ca="1">OFFSET(STAT!$F$1,SUM!F$3-1,SUM!$A24)</f>
        <v>0</v>
      </c>
      <c r="G24" s="33">
        <f ca="1">OFFSET(STAT!$F$1,SUM!G$3-1,SUM!$A24)</f>
        <v>0</v>
      </c>
      <c r="H24" s="33">
        <f ca="1">OFFSET(STAT!$F$1,SUM!H$3-1,SUM!$A24)</f>
        <v>0</v>
      </c>
      <c r="I24" s="33">
        <f ca="1">OFFSET(STAT!$F$1,SUM!I$3-1,SUM!$A24)</f>
        <v>0</v>
      </c>
      <c r="J24" s="33">
        <f ca="1">OFFSET(STAT!$F$1,SUM!J$3-1,SUM!$A24)</f>
        <v>0</v>
      </c>
      <c r="K24" s="33">
        <f ca="1">OFFSET(STAT!$F$1,SUM!K$3-1,SUM!$A24)</f>
        <v>0</v>
      </c>
      <c r="L24" s="33">
        <f ca="1">OFFSET(STAT!$F$1,SUM!L$3-1,SUM!$A24)</f>
        <v>0</v>
      </c>
      <c r="M24" s="33">
        <f ca="1">OFFSET(STAT!$F$1,SUM!M$3-1,SUM!$A24)</f>
        <v>0</v>
      </c>
      <c r="N24" s="33">
        <f ca="1">OFFSET(STAT!$F$1,SUM!N$3-1,SUM!$A24)</f>
        <v>0</v>
      </c>
      <c r="O24" s="33">
        <f ca="1">OFFSET(STAT!$F$1,SUM!O$3-1,SUM!$A24)</f>
        <v>0</v>
      </c>
      <c r="P24" s="33">
        <f ca="1">OFFSET(STAT!$F$1,SUM!P$3-1,SUM!$A24)</f>
        <v>0</v>
      </c>
      <c r="Q24" s="33">
        <f ca="1">OFFSET(STAT!$F$1,SUM!Q$3-1,SUM!$A24)</f>
        <v>0</v>
      </c>
      <c r="R24" s="33">
        <f ca="1">OFFSET(STAT!$F$1,SUM!R$3-1,SUM!$A24)</f>
        <v>0</v>
      </c>
      <c r="S24" s="33">
        <f ca="1">OFFSET(STAT!$F$1,SUM!S$3-1,SUM!$A24)</f>
        <v>0</v>
      </c>
      <c r="T24" s="33">
        <f ca="1">OFFSET(STAT!$F$1,SUM!T$3-1,SUM!$A24)</f>
        <v>0</v>
      </c>
      <c r="U24" s="33">
        <f ca="1">OFFSET(STAT!$F$1,SUM!U$3-1,SUM!$A24)</f>
        <v>0</v>
      </c>
      <c r="V24" s="33">
        <f ca="1">OFFSET(STAT!$F$1,SUM!V$3-1,SUM!$A24)</f>
        <v>0</v>
      </c>
      <c r="W24" s="33">
        <f ca="1">OFFSET(STAT!$F$1,SUM!W$3-1,SUM!$A24)</f>
        <v>0</v>
      </c>
      <c r="X24" s="33">
        <f ca="1">OFFSET(STAT!$F$1,SUM!X$3-1,SUM!$A24)</f>
        <v>0</v>
      </c>
      <c r="Y24" s="33">
        <f ca="1">OFFSET(STAT!$F$1,SUM!Y$3-1,SUM!$A24)</f>
        <v>0</v>
      </c>
      <c r="Z24" s="33">
        <f ca="1">OFFSET(STAT!$F$1,SUM!Z$3-1,SUM!$A24)</f>
        <v>0</v>
      </c>
      <c r="AA24" s="33">
        <f ca="1">OFFSET(STAT!$F$1,SUM!AA$3-1,SUM!$A24)</f>
        <v>0</v>
      </c>
      <c r="AB24" s="33">
        <f ca="1">OFFSET(STAT!$F$1,SUM!AB$3-1,SUM!$A24)</f>
        <v>0</v>
      </c>
      <c r="AC24" s="33">
        <f ca="1">OFFSET(STAT!$F$1,SUM!AC$3-1,SUM!$A24)</f>
        <v>0</v>
      </c>
      <c r="AD24" s="33">
        <f ca="1">OFFSET(STAT!$F$1,SUM!AD$3-1,SUM!$A24)</f>
        <v>0</v>
      </c>
      <c r="AE24" s="33">
        <f ca="1">OFFSET(STAT!$F$1,SUM!AE$3-1,SUM!$A24)</f>
        <v>0</v>
      </c>
      <c r="AF24" s="33">
        <f ca="1">OFFSET(STAT!$F$1,SUM!AF$3-1,SUM!$A24)</f>
        <v>0</v>
      </c>
      <c r="AG24" s="33">
        <f ca="1">OFFSET(STAT!$F$1,SUM!AG$3-1,SUM!$A24)</f>
        <v>0</v>
      </c>
      <c r="AH24" s="33">
        <f ca="1">OFFSET(STAT!$F$1,SUM!AH$3-1,SUM!$A24)</f>
        <v>0</v>
      </c>
      <c r="AI24" s="33">
        <f ca="1">OFFSET(STAT!$F$1,SUM!AI$3-1,SUM!$A24)</f>
        <v>0</v>
      </c>
      <c r="AJ24" s="33">
        <f ca="1">OFFSET(STAT!$F$1,SUM!AJ$3-1,SUM!$A24)</f>
        <v>0</v>
      </c>
      <c r="AK24" s="33">
        <f ca="1">OFFSET(STAT!$F$1,SUM!AK$3-1,SUM!$A24)</f>
        <v>0</v>
      </c>
      <c r="AL24" s="33">
        <f ca="1">OFFSET(STAT!$F$1,SUM!AL$3-1,SUM!$A24)</f>
        <v>0</v>
      </c>
      <c r="AM24" s="33">
        <f ca="1">OFFSET(STAT!$F$1,SUM!AM$3-1,SUM!$A24)</f>
        <v>0</v>
      </c>
      <c r="AN24" s="33">
        <f ca="1">OFFSET(STAT!$F$1,SUM!AN$3-1,SUM!$A24)</f>
        <v>0</v>
      </c>
      <c r="AO24" s="33">
        <f ca="1">OFFSET(STAT!$F$1,SUM!AO$3-1,SUM!$A24)</f>
        <v>0</v>
      </c>
      <c r="AP24" s="33">
        <f ca="1">OFFSET(STAT!$F$1,SUM!AP$3-1,SUM!$A24)</f>
        <v>0</v>
      </c>
      <c r="AQ24" s="33">
        <f ca="1">OFFSET(STAT!$F$1,SUM!AQ$3-1,SUM!$A24)</f>
        <v>0</v>
      </c>
      <c r="AR24" s="33">
        <f ca="1">OFFSET(STAT!$F$1,SUM!AR$3-1,SUM!$A24)</f>
        <v>0</v>
      </c>
    </row>
    <row r="25" spans="1:44" ht="9.9" customHeight="1">
      <c r="A25" s="17">
        <f t="shared" si="1"/>
        <v>21</v>
      </c>
      <c r="B25" s="16">
        <f>Samp!C22</f>
        <v>0</v>
      </c>
      <c r="C25" s="16">
        <f>Samp!D22</f>
        <v>0</v>
      </c>
      <c r="D25" s="16">
        <f>Samp!B22</f>
        <v>0</v>
      </c>
      <c r="E25" s="33">
        <f ca="1">OFFSET(STAT!$F$1,SUM!E$3-1,SUM!$A25)</f>
        <v>0</v>
      </c>
      <c r="F25" s="33">
        <f ca="1">OFFSET(STAT!$F$1,SUM!F$3-1,SUM!$A25)</f>
        <v>0</v>
      </c>
      <c r="G25" s="33">
        <f ca="1">OFFSET(STAT!$F$1,SUM!G$3-1,SUM!$A25)</f>
        <v>0</v>
      </c>
      <c r="H25" s="33">
        <f ca="1">OFFSET(STAT!$F$1,SUM!H$3-1,SUM!$A25)</f>
        <v>0</v>
      </c>
      <c r="I25" s="33">
        <f ca="1">OFFSET(STAT!$F$1,SUM!I$3-1,SUM!$A25)</f>
        <v>0</v>
      </c>
      <c r="J25" s="33">
        <f ca="1">OFFSET(STAT!$F$1,SUM!J$3-1,SUM!$A25)</f>
        <v>0</v>
      </c>
      <c r="K25" s="33">
        <f ca="1">OFFSET(STAT!$F$1,SUM!K$3-1,SUM!$A25)</f>
        <v>0</v>
      </c>
      <c r="L25" s="33">
        <f ca="1">OFFSET(STAT!$F$1,SUM!L$3-1,SUM!$A25)</f>
        <v>0</v>
      </c>
      <c r="M25" s="33">
        <f ca="1">OFFSET(STAT!$F$1,SUM!M$3-1,SUM!$A25)</f>
        <v>0</v>
      </c>
      <c r="N25" s="33">
        <f ca="1">OFFSET(STAT!$F$1,SUM!N$3-1,SUM!$A25)</f>
        <v>0</v>
      </c>
      <c r="O25" s="33">
        <f ca="1">OFFSET(STAT!$F$1,SUM!O$3-1,SUM!$A25)</f>
        <v>0</v>
      </c>
      <c r="P25" s="33">
        <f ca="1">OFFSET(STAT!$F$1,SUM!P$3-1,SUM!$A25)</f>
        <v>0</v>
      </c>
      <c r="Q25" s="33">
        <f ca="1">OFFSET(STAT!$F$1,SUM!Q$3-1,SUM!$A25)</f>
        <v>0</v>
      </c>
      <c r="R25" s="33">
        <f ca="1">OFFSET(STAT!$F$1,SUM!R$3-1,SUM!$A25)</f>
        <v>0</v>
      </c>
      <c r="S25" s="33">
        <f ca="1">OFFSET(STAT!$F$1,SUM!S$3-1,SUM!$A25)</f>
        <v>0</v>
      </c>
      <c r="T25" s="33">
        <f ca="1">OFFSET(STAT!$F$1,SUM!T$3-1,SUM!$A25)</f>
        <v>0</v>
      </c>
      <c r="U25" s="33">
        <f ca="1">OFFSET(STAT!$F$1,SUM!U$3-1,SUM!$A25)</f>
        <v>0</v>
      </c>
      <c r="V25" s="33">
        <f ca="1">OFFSET(STAT!$F$1,SUM!V$3-1,SUM!$A25)</f>
        <v>0</v>
      </c>
      <c r="W25" s="33">
        <f ca="1">OFFSET(STAT!$F$1,SUM!W$3-1,SUM!$A25)</f>
        <v>0</v>
      </c>
      <c r="X25" s="33">
        <f ca="1">OFFSET(STAT!$F$1,SUM!X$3-1,SUM!$A25)</f>
        <v>0</v>
      </c>
      <c r="Y25" s="33">
        <f ca="1">OFFSET(STAT!$F$1,SUM!Y$3-1,SUM!$A25)</f>
        <v>0</v>
      </c>
      <c r="Z25" s="33">
        <f ca="1">OFFSET(STAT!$F$1,SUM!Z$3-1,SUM!$A25)</f>
        <v>0</v>
      </c>
      <c r="AA25" s="33">
        <f ca="1">OFFSET(STAT!$F$1,SUM!AA$3-1,SUM!$A25)</f>
        <v>0</v>
      </c>
      <c r="AB25" s="33">
        <f ca="1">OFFSET(STAT!$F$1,SUM!AB$3-1,SUM!$A25)</f>
        <v>0</v>
      </c>
      <c r="AC25" s="33">
        <f ca="1">OFFSET(STAT!$F$1,SUM!AC$3-1,SUM!$A25)</f>
        <v>0</v>
      </c>
      <c r="AD25" s="33">
        <f ca="1">OFFSET(STAT!$F$1,SUM!AD$3-1,SUM!$A25)</f>
        <v>0</v>
      </c>
      <c r="AE25" s="33">
        <f ca="1">OFFSET(STAT!$F$1,SUM!AE$3-1,SUM!$A25)</f>
        <v>0</v>
      </c>
      <c r="AF25" s="33">
        <f ca="1">OFFSET(STAT!$F$1,SUM!AF$3-1,SUM!$A25)</f>
        <v>0</v>
      </c>
      <c r="AG25" s="33">
        <f ca="1">OFFSET(STAT!$F$1,SUM!AG$3-1,SUM!$A25)</f>
        <v>0</v>
      </c>
      <c r="AH25" s="33">
        <f ca="1">OFFSET(STAT!$F$1,SUM!AH$3-1,SUM!$A25)</f>
        <v>0</v>
      </c>
      <c r="AI25" s="33">
        <f ca="1">OFFSET(STAT!$F$1,SUM!AI$3-1,SUM!$A25)</f>
        <v>0</v>
      </c>
      <c r="AJ25" s="33">
        <f ca="1">OFFSET(STAT!$F$1,SUM!AJ$3-1,SUM!$A25)</f>
        <v>0</v>
      </c>
      <c r="AK25" s="33">
        <f ca="1">OFFSET(STAT!$F$1,SUM!AK$3-1,SUM!$A25)</f>
        <v>0</v>
      </c>
      <c r="AL25" s="33">
        <f ca="1">OFFSET(STAT!$F$1,SUM!AL$3-1,SUM!$A25)</f>
        <v>0</v>
      </c>
      <c r="AM25" s="33">
        <f ca="1">OFFSET(STAT!$F$1,SUM!AM$3-1,SUM!$A25)</f>
        <v>0</v>
      </c>
      <c r="AN25" s="33">
        <f ca="1">OFFSET(STAT!$F$1,SUM!AN$3-1,SUM!$A25)</f>
        <v>0</v>
      </c>
      <c r="AO25" s="33">
        <f ca="1">OFFSET(STAT!$F$1,SUM!AO$3-1,SUM!$A25)</f>
        <v>0</v>
      </c>
      <c r="AP25" s="33">
        <f ca="1">OFFSET(STAT!$F$1,SUM!AP$3-1,SUM!$A25)</f>
        <v>0</v>
      </c>
      <c r="AQ25" s="33">
        <f ca="1">OFFSET(STAT!$F$1,SUM!AQ$3-1,SUM!$A25)</f>
        <v>0</v>
      </c>
      <c r="AR25" s="33">
        <f ca="1">OFFSET(STAT!$F$1,SUM!AR$3-1,SUM!$A25)</f>
        <v>0</v>
      </c>
    </row>
    <row r="26" spans="1:44" ht="9.9" customHeight="1">
      <c r="A26" s="17">
        <f t="shared" si="1"/>
        <v>22</v>
      </c>
      <c r="B26" s="16">
        <f>Samp!C23</f>
        <v>0</v>
      </c>
      <c r="C26" s="16">
        <f>Samp!D23</f>
        <v>0</v>
      </c>
      <c r="D26" s="16">
        <f>Samp!B23</f>
        <v>0</v>
      </c>
      <c r="E26" s="33">
        <f ca="1">OFFSET(STAT!$F$1,SUM!E$3-1,SUM!$A26)</f>
        <v>0</v>
      </c>
      <c r="F26" s="33">
        <f ca="1">OFFSET(STAT!$F$1,SUM!F$3-1,SUM!$A26)</f>
        <v>0</v>
      </c>
      <c r="G26" s="33">
        <f ca="1">OFFSET(STAT!$F$1,SUM!G$3-1,SUM!$A26)</f>
        <v>0</v>
      </c>
      <c r="H26" s="33">
        <f ca="1">OFFSET(STAT!$F$1,SUM!H$3-1,SUM!$A26)</f>
        <v>0</v>
      </c>
      <c r="I26" s="33">
        <f ca="1">OFFSET(STAT!$F$1,SUM!I$3-1,SUM!$A26)</f>
        <v>0</v>
      </c>
      <c r="J26" s="33">
        <f ca="1">OFFSET(STAT!$F$1,SUM!J$3-1,SUM!$A26)</f>
        <v>0</v>
      </c>
      <c r="K26" s="33">
        <f ca="1">OFFSET(STAT!$F$1,SUM!K$3-1,SUM!$A26)</f>
        <v>0</v>
      </c>
      <c r="L26" s="33">
        <f ca="1">OFFSET(STAT!$F$1,SUM!L$3-1,SUM!$A26)</f>
        <v>0</v>
      </c>
      <c r="M26" s="33">
        <f ca="1">OFFSET(STAT!$F$1,SUM!M$3-1,SUM!$A26)</f>
        <v>0</v>
      </c>
      <c r="N26" s="33">
        <f ca="1">OFFSET(STAT!$F$1,SUM!N$3-1,SUM!$A26)</f>
        <v>0</v>
      </c>
      <c r="O26" s="33">
        <f ca="1">OFFSET(STAT!$F$1,SUM!O$3-1,SUM!$A26)</f>
        <v>0</v>
      </c>
      <c r="P26" s="33">
        <f ca="1">OFFSET(STAT!$F$1,SUM!P$3-1,SUM!$A26)</f>
        <v>0</v>
      </c>
      <c r="Q26" s="33">
        <f ca="1">OFFSET(STAT!$F$1,SUM!Q$3-1,SUM!$A26)</f>
        <v>0</v>
      </c>
      <c r="R26" s="33">
        <f ca="1">OFFSET(STAT!$F$1,SUM!R$3-1,SUM!$A26)</f>
        <v>0</v>
      </c>
      <c r="S26" s="33">
        <f ca="1">OFFSET(STAT!$F$1,SUM!S$3-1,SUM!$A26)</f>
        <v>0</v>
      </c>
      <c r="T26" s="33">
        <f ca="1">OFFSET(STAT!$F$1,SUM!T$3-1,SUM!$A26)</f>
        <v>0</v>
      </c>
      <c r="U26" s="33">
        <f ca="1">OFFSET(STAT!$F$1,SUM!U$3-1,SUM!$A26)</f>
        <v>0</v>
      </c>
      <c r="V26" s="33">
        <f ca="1">OFFSET(STAT!$F$1,SUM!V$3-1,SUM!$A26)</f>
        <v>0</v>
      </c>
      <c r="W26" s="33">
        <f ca="1">OFFSET(STAT!$F$1,SUM!W$3-1,SUM!$A26)</f>
        <v>0</v>
      </c>
      <c r="X26" s="33">
        <f ca="1">OFFSET(STAT!$F$1,SUM!X$3-1,SUM!$A26)</f>
        <v>0</v>
      </c>
      <c r="Y26" s="33">
        <f ca="1">OFFSET(STAT!$F$1,SUM!Y$3-1,SUM!$A26)</f>
        <v>0</v>
      </c>
      <c r="Z26" s="33">
        <f ca="1">OFFSET(STAT!$F$1,SUM!Z$3-1,SUM!$A26)</f>
        <v>0</v>
      </c>
      <c r="AA26" s="33">
        <f ca="1">OFFSET(STAT!$F$1,SUM!AA$3-1,SUM!$A26)</f>
        <v>0</v>
      </c>
      <c r="AB26" s="33">
        <f ca="1">OFFSET(STAT!$F$1,SUM!AB$3-1,SUM!$A26)</f>
        <v>0</v>
      </c>
      <c r="AC26" s="33">
        <f ca="1">OFFSET(STAT!$F$1,SUM!AC$3-1,SUM!$A26)</f>
        <v>0</v>
      </c>
      <c r="AD26" s="33">
        <f ca="1">OFFSET(STAT!$F$1,SUM!AD$3-1,SUM!$A26)</f>
        <v>0</v>
      </c>
      <c r="AE26" s="33">
        <f ca="1">OFFSET(STAT!$F$1,SUM!AE$3-1,SUM!$A26)</f>
        <v>0</v>
      </c>
      <c r="AF26" s="33">
        <f ca="1">OFFSET(STAT!$F$1,SUM!AF$3-1,SUM!$A26)</f>
        <v>0</v>
      </c>
      <c r="AG26" s="33">
        <f ca="1">OFFSET(STAT!$F$1,SUM!AG$3-1,SUM!$A26)</f>
        <v>0</v>
      </c>
      <c r="AH26" s="33">
        <f ca="1">OFFSET(STAT!$F$1,SUM!AH$3-1,SUM!$A26)</f>
        <v>0</v>
      </c>
      <c r="AI26" s="33">
        <f ca="1">OFFSET(STAT!$F$1,SUM!AI$3-1,SUM!$A26)</f>
        <v>0</v>
      </c>
      <c r="AJ26" s="33">
        <f ca="1">OFFSET(STAT!$F$1,SUM!AJ$3-1,SUM!$A26)</f>
        <v>0</v>
      </c>
      <c r="AK26" s="33">
        <f ca="1">OFFSET(STAT!$F$1,SUM!AK$3-1,SUM!$A26)</f>
        <v>0</v>
      </c>
      <c r="AL26" s="33">
        <f ca="1">OFFSET(STAT!$F$1,SUM!AL$3-1,SUM!$A26)</f>
        <v>0</v>
      </c>
      <c r="AM26" s="33">
        <f ca="1">OFFSET(STAT!$F$1,SUM!AM$3-1,SUM!$A26)</f>
        <v>0</v>
      </c>
      <c r="AN26" s="33">
        <f ca="1">OFFSET(STAT!$F$1,SUM!AN$3-1,SUM!$A26)</f>
        <v>0</v>
      </c>
      <c r="AO26" s="33">
        <f ca="1">OFFSET(STAT!$F$1,SUM!AO$3-1,SUM!$A26)</f>
        <v>0</v>
      </c>
      <c r="AP26" s="33">
        <f ca="1">OFFSET(STAT!$F$1,SUM!AP$3-1,SUM!$A26)</f>
        <v>0</v>
      </c>
      <c r="AQ26" s="33">
        <f ca="1">OFFSET(STAT!$F$1,SUM!AQ$3-1,SUM!$A26)</f>
        <v>0</v>
      </c>
      <c r="AR26" s="33">
        <f ca="1">OFFSET(STAT!$F$1,SUM!AR$3-1,SUM!$A26)</f>
        <v>0</v>
      </c>
    </row>
    <row r="27" spans="1:44" ht="9.9" customHeight="1">
      <c r="A27" s="17">
        <f t="shared" si="1"/>
        <v>23</v>
      </c>
      <c r="B27" s="16">
        <f>Samp!C24</f>
        <v>0</v>
      </c>
      <c r="C27" s="16">
        <f>Samp!D24</f>
        <v>0</v>
      </c>
      <c r="D27" s="16">
        <f>Samp!B24</f>
        <v>0</v>
      </c>
      <c r="E27" s="33">
        <f ca="1">OFFSET(STAT!$F$1,SUM!E$3-1,SUM!$A27)</f>
        <v>0</v>
      </c>
      <c r="F27" s="33">
        <f ca="1">OFFSET(STAT!$F$1,SUM!F$3-1,SUM!$A27)</f>
        <v>0</v>
      </c>
      <c r="G27" s="33">
        <f ca="1">OFFSET(STAT!$F$1,SUM!G$3-1,SUM!$A27)</f>
        <v>0</v>
      </c>
      <c r="H27" s="33">
        <f ca="1">OFFSET(STAT!$F$1,SUM!H$3-1,SUM!$A27)</f>
        <v>0</v>
      </c>
      <c r="I27" s="33">
        <f ca="1">OFFSET(STAT!$F$1,SUM!I$3-1,SUM!$A27)</f>
        <v>0</v>
      </c>
      <c r="J27" s="33">
        <f ca="1">OFFSET(STAT!$F$1,SUM!J$3-1,SUM!$A27)</f>
        <v>0</v>
      </c>
      <c r="K27" s="33">
        <f ca="1">OFFSET(STAT!$F$1,SUM!K$3-1,SUM!$A27)</f>
        <v>0</v>
      </c>
      <c r="L27" s="33">
        <f ca="1">OFFSET(STAT!$F$1,SUM!L$3-1,SUM!$A27)</f>
        <v>0</v>
      </c>
      <c r="M27" s="33">
        <f ca="1">OFFSET(STAT!$F$1,SUM!M$3-1,SUM!$A27)</f>
        <v>0</v>
      </c>
      <c r="N27" s="33">
        <f ca="1">OFFSET(STAT!$F$1,SUM!N$3-1,SUM!$A27)</f>
        <v>0</v>
      </c>
      <c r="O27" s="33">
        <f ca="1">OFFSET(STAT!$F$1,SUM!O$3-1,SUM!$A27)</f>
        <v>0</v>
      </c>
      <c r="P27" s="33">
        <f ca="1">OFFSET(STAT!$F$1,SUM!P$3-1,SUM!$A27)</f>
        <v>0</v>
      </c>
      <c r="Q27" s="33">
        <f ca="1">OFFSET(STAT!$F$1,SUM!Q$3-1,SUM!$A27)</f>
        <v>0</v>
      </c>
      <c r="R27" s="33">
        <f ca="1">OFFSET(STAT!$F$1,SUM!R$3-1,SUM!$A27)</f>
        <v>0</v>
      </c>
      <c r="S27" s="33">
        <f ca="1">OFFSET(STAT!$F$1,SUM!S$3-1,SUM!$A27)</f>
        <v>0</v>
      </c>
      <c r="T27" s="33">
        <f ca="1">OFFSET(STAT!$F$1,SUM!T$3-1,SUM!$A27)</f>
        <v>0</v>
      </c>
      <c r="U27" s="33">
        <f ca="1">OFFSET(STAT!$F$1,SUM!U$3-1,SUM!$A27)</f>
        <v>0</v>
      </c>
      <c r="V27" s="33">
        <f ca="1">OFFSET(STAT!$F$1,SUM!V$3-1,SUM!$A27)</f>
        <v>0</v>
      </c>
      <c r="W27" s="33">
        <f ca="1">OFFSET(STAT!$F$1,SUM!W$3-1,SUM!$A27)</f>
        <v>0</v>
      </c>
      <c r="X27" s="33">
        <f ca="1">OFFSET(STAT!$F$1,SUM!X$3-1,SUM!$A27)</f>
        <v>0</v>
      </c>
      <c r="Y27" s="33">
        <f ca="1">OFFSET(STAT!$F$1,SUM!Y$3-1,SUM!$A27)</f>
        <v>0</v>
      </c>
      <c r="Z27" s="33">
        <f ca="1">OFFSET(STAT!$F$1,SUM!Z$3-1,SUM!$A27)</f>
        <v>0</v>
      </c>
      <c r="AA27" s="33">
        <f ca="1">OFFSET(STAT!$F$1,SUM!AA$3-1,SUM!$A27)</f>
        <v>0</v>
      </c>
      <c r="AB27" s="33">
        <f ca="1">OFFSET(STAT!$F$1,SUM!AB$3-1,SUM!$A27)</f>
        <v>0</v>
      </c>
      <c r="AC27" s="33">
        <f ca="1">OFFSET(STAT!$F$1,SUM!AC$3-1,SUM!$A27)</f>
        <v>0</v>
      </c>
      <c r="AD27" s="33">
        <f ca="1">OFFSET(STAT!$F$1,SUM!AD$3-1,SUM!$A27)</f>
        <v>0</v>
      </c>
      <c r="AE27" s="33">
        <f ca="1">OFFSET(STAT!$F$1,SUM!AE$3-1,SUM!$A27)</f>
        <v>0</v>
      </c>
      <c r="AF27" s="33">
        <f ca="1">OFFSET(STAT!$F$1,SUM!AF$3-1,SUM!$A27)</f>
        <v>0</v>
      </c>
      <c r="AG27" s="33">
        <f ca="1">OFFSET(STAT!$F$1,SUM!AG$3-1,SUM!$A27)</f>
        <v>0</v>
      </c>
      <c r="AH27" s="33">
        <f ca="1">OFFSET(STAT!$F$1,SUM!AH$3-1,SUM!$A27)</f>
        <v>0</v>
      </c>
      <c r="AI27" s="33">
        <f ca="1">OFFSET(STAT!$F$1,SUM!AI$3-1,SUM!$A27)</f>
        <v>0</v>
      </c>
      <c r="AJ27" s="33">
        <f ca="1">OFFSET(STAT!$F$1,SUM!AJ$3-1,SUM!$A27)</f>
        <v>0</v>
      </c>
      <c r="AK27" s="33">
        <f ca="1">OFFSET(STAT!$F$1,SUM!AK$3-1,SUM!$A27)</f>
        <v>0</v>
      </c>
      <c r="AL27" s="33">
        <f ca="1">OFFSET(STAT!$F$1,SUM!AL$3-1,SUM!$A27)</f>
        <v>0</v>
      </c>
      <c r="AM27" s="33">
        <f ca="1">OFFSET(STAT!$F$1,SUM!AM$3-1,SUM!$A27)</f>
        <v>0</v>
      </c>
      <c r="AN27" s="33">
        <f ca="1">OFFSET(STAT!$F$1,SUM!AN$3-1,SUM!$A27)</f>
        <v>0</v>
      </c>
      <c r="AO27" s="33">
        <f ca="1">OFFSET(STAT!$F$1,SUM!AO$3-1,SUM!$A27)</f>
        <v>0</v>
      </c>
      <c r="AP27" s="33">
        <f ca="1">OFFSET(STAT!$F$1,SUM!AP$3-1,SUM!$A27)</f>
        <v>0</v>
      </c>
      <c r="AQ27" s="33">
        <f ca="1">OFFSET(STAT!$F$1,SUM!AQ$3-1,SUM!$A27)</f>
        <v>0</v>
      </c>
      <c r="AR27" s="33">
        <f ca="1">OFFSET(STAT!$F$1,SUM!AR$3-1,SUM!$A27)</f>
        <v>0</v>
      </c>
    </row>
    <row r="28" spans="1:44" ht="9.9" customHeight="1">
      <c r="A28" s="17">
        <f t="shared" si="1"/>
        <v>24</v>
      </c>
      <c r="B28" s="16">
        <f>Samp!C25</f>
        <v>0</v>
      </c>
      <c r="C28" s="16">
        <f>Samp!D25</f>
        <v>0</v>
      </c>
      <c r="D28" s="16">
        <f>Samp!B25</f>
        <v>0</v>
      </c>
      <c r="E28" s="33">
        <f ca="1">OFFSET(STAT!$F$1,SUM!E$3-1,SUM!$A28)</f>
        <v>0</v>
      </c>
      <c r="F28" s="33">
        <f ca="1">OFFSET(STAT!$F$1,SUM!F$3-1,SUM!$A28)</f>
        <v>0</v>
      </c>
      <c r="G28" s="33">
        <f ca="1">OFFSET(STAT!$F$1,SUM!G$3-1,SUM!$A28)</f>
        <v>0</v>
      </c>
      <c r="H28" s="33">
        <f ca="1">OFFSET(STAT!$F$1,SUM!H$3-1,SUM!$A28)</f>
        <v>0</v>
      </c>
      <c r="I28" s="33">
        <f ca="1">OFFSET(STAT!$F$1,SUM!I$3-1,SUM!$A28)</f>
        <v>0</v>
      </c>
      <c r="J28" s="33">
        <f ca="1">OFFSET(STAT!$F$1,SUM!J$3-1,SUM!$A28)</f>
        <v>0</v>
      </c>
      <c r="K28" s="33">
        <f ca="1">OFFSET(STAT!$F$1,SUM!K$3-1,SUM!$A28)</f>
        <v>0</v>
      </c>
      <c r="L28" s="33">
        <f ca="1">OFFSET(STAT!$F$1,SUM!L$3-1,SUM!$A28)</f>
        <v>0</v>
      </c>
      <c r="M28" s="33">
        <f ca="1">OFFSET(STAT!$F$1,SUM!M$3-1,SUM!$A28)</f>
        <v>0</v>
      </c>
      <c r="N28" s="33">
        <f ca="1">OFFSET(STAT!$F$1,SUM!N$3-1,SUM!$A28)</f>
        <v>0</v>
      </c>
      <c r="O28" s="33">
        <f ca="1">OFFSET(STAT!$F$1,SUM!O$3-1,SUM!$A28)</f>
        <v>0</v>
      </c>
      <c r="P28" s="33">
        <f ca="1">OFFSET(STAT!$F$1,SUM!P$3-1,SUM!$A28)</f>
        <v>0</v>
      </c>
      <c r="Q28" s="33">
        <f ca="1">OFFSET(STAT!$F$1,SUM!Q$3-1,SUM!$A28)</f>
        <v>0</v>
      </c>
      <c r="R28" s="33">
        <f ca="1">OFFSET(STAT!$F$1,SUM!R$3-1,SUM!$A28)</f>
        <v>0</v>
      </c>
      <c r="S28" s="33">
        <f ca="1">OFFSET(STAT!$F$1,SUM!S$3-1,SUM!$A28)</f>
        <v>0</v>
      </c>
      <c r="T28" s="33">
        <f ca="1">OFFSET(STAT!$F$1,SUM!T$3-1,SUM!$A28)</f>
        <v>0</v>
      </c>
      <c r="U28" s="33">
        <f ca="1">OFFSET(STAT!$F$1,SUM!U$3-1,SUM!$A28)</f>
        <v>0</v>
      </c>
      <c r="V28" s="33">
        <f ca="1">OFFSET(STAT!$F$1,SUM!V$3-1,SUM!$A28)</f>
        <v>0</v>
      </c>
      <c r="W28" s="33">
        <f ca="1">OFFSET(STAT!$F$1,SUM!W$3-1,SUM!$A28)</f>
        <v>0</v>
      </c>
      <c r="X28" s="33">
        <f ca="1">OFFSET(STAT!$F$1,SUM!X$3-1,SUM!$A28)</f>
        <v>0</v>
      </c>
      <c r="Y28" s="33">
        <f ca="1">OFFSET(STAT!$F$1,SUM!Y$3-1,SUM!$A28)</f>
        <v>0</v>
      </c>
      <c r="Z28" s="33">
        <f ca="1">OFFSET(STAT!$F$1,SUM!Z$3-1,SUM!$A28)</f>
        <v>0</v>
      </c>
      <c r="AA28" s="33">
        <f ca="1">OFFSET(STAT!$F$1,SUM!AA$3-1,SUM!$A28)</f>
        <v>0</v>
      </c>
      <c r="AB28" s="33">
        <f ca="1">OFFSET(STAT!$F$1,SUM!AB$3-1,SUM!$A28)</f>
        <v>0</v>
      </c>
      <c r="AC28" s="33">
        <f ca="1">OFFSET(STAT!$F$1,SUM!AC$3-1,SUM!$A28)</f>
        <v>0</v>
      </c>
      <c r="AD28" s="33">
        <f ca="1">OFFSET(STAT!$F$1,SUM!AD$3-1,SUM!$A28)</f>
        <v>0</v>
      </c>
      <c r="AE28" s="33">
        <f ca="1">OFFSET(STAT!$F$1,SUM!AE$3-1,SUM!$A28)</f>
        <v>0</v>
      </c>
      <c r="AF28" s="33">
        <f ca="1">OFFSET(STAT!$F$1,SUM!AF$3-1,SUM!$A28)</f>
        <v>0</v>
      </c>
      <c r="AG28" s="33">
        <f ca="1">OFFSET(STAT!$F$1,SUM!AG$3-1,SUM!$A28)</f>
        <v>0</v>
      </c>
      <c r="AH28" s="33">
        <f ca="1">OFFSET(STAT!$F$1,SUM!AH$3-1,SUM!$A28)</f>
        <v>0</v>
      </c>
      <c r="AI28" s="33">
        <f ca="1">OFFSET(STAT!$F$1,SUM!AI$3-1,SUM!$A28)</f>
        <v>0</v>
      </c>
      <c r="AJ28" s="33">
        <f ca="1">OFFSET(STAT!$F$1,SUM!AJ$3-1,SUM!$A28)</f>
        <v>0</v>
      </c>
      <c r="AK28" s="33">
        <f ca="1">OFFSET(STAT!$F$1,SUM!AK$3-1,SUM!$A28)</f>
        <v>0</v>
      </c>
      <c r="AL28" s="33">
        <f ca="1">OFFSET(STAT!$F$1,SUM!AL$3-1,SUM!$A28)</f>
        <v>0</v>
      </c>
      <c r="AM28" s="33">
        <f ca="1">OFFSET(STAT!$F$1,SUM!AM$3-1,SUM!$A28)</f>
        <v>0</v>
      </c>
      <c r="AN28" s="33">
        <f ca="1">OFFSET(STAT!$F$1,SUM!AN$3-1,SUM!$A28)</f>
        <v>0</v>
      </c>
      <c r="AO28" s="33">
        <f ca="1">OFFSET(STAT!$F$1,SUM!AO$3-1,SUM!$A28)</f>
        <v>0</v>
      </c>
      <c r="AP28" s="33">
        <f ca="1">OFFSET(STAT!$F$1,SUM!AP$3-1,SUM!$A28)</f>
        <v>0</v>
      </c>
      <c r="AQ28" s="33">
        <f ca="1">OFFSET(STAT!$F$1,SUM!AQ$3-1,SUM!$A28)</f>
        <v>0</v>
      </c>
      <c r="AR28" s="33">
        <f ca="1">OFFSET(STAT!$F$1,SUM!AR$3-1,SUM!$A28)</f>
        <v>0</v>
      </c>
    </row>
    <row r="29" spans="1:44" ht="9.9" customHeight="1">
      <c r="A29" s="17">
        <f t="shared" si="1"/>
        <v>25</v>
      </c>
      <c r="B29" s="16">
        <f>Samp!C26</f>
        <v>0</v>
      </c>
      <c r="C29" s="16">
        <f>Samp!D26</f>
        <v>0</v>
      </c>
      <c r="D29" s="16">
        <f>Samp!B26</f>
        <v>0</v>
      </c>
      <c r="E29" s="33">
        <f ca="1">OFFSET(STAT!$F$1,SUM!E$3-1,SUM!$A29)</f>
        <v>0</v>
      </c>
      <c r="F29" s="33">
        <f ca="1">OFFSET(STAT!$F$1,SUM!F$3-1,SUM!$A29)</f>
        <v>0</v>
      </c>
      <c r="G29" s="33">
        <f ca="1">OFFSET(STAT!$F$1,SUM!G$3-1,SUM!$A29)</f>
        <v>0</v>
      </c>
      <c r="H29" s="33">
        <f ca="1">OFFSET(STAT!$F$1,SUM!H$3-1,SUM!$A29)</f>
        <v>0</v>
      </c>
      <c r="I29" s="33">
        <f ca="1">OFFSET(STAT!$F$1,SUM!I$3-1,SUM!$A29)</f>
        <v>0</v>
      </c>
      <c r="J29" s="33">
        <f ca="1">OFFSET(STAT!$F$1,SUM!J$3-1,SUM!$A29)</f>
        <v>0</v>
      </c>
      <c r="K29" s="33">
        <f ca="1">OFFSET(STAT!$F$1,SUM!K$3-1,SUM!$A29)</f>
        <v>0</v>
      </c>
      <c r="L29" s="33">
        <f ca="1">OFFSET(STAT!$F$1,SUM!L$3-1,SUM!$A29)</f>
        <v>0</v>
      </c>
      <c r="M29" s="33">
        <f ca="1">OFFSET(STAT!$F$1,SUM!M$3-1,SUM!$A29)</f>
        <v>0</v>
      </c>
      <c r="N29" s="33">
        <f ca="1">OFFSET(STAT!$F$1,SUM!N$3-1,SUM!$A29)</f>
        <v>0</v>
      </c>
      <c r="O29" s="33">
        <f ca="1">OFFSET(STAT!$F$1,SUM!O$3-1,SUM!$A29)</f>
        <v>0</v>
      </c>
      <c r="P29" s="33">
        <f ca="1">OFFSET(STAT!$F$1,SUM!P$3-1,SUM!$A29)</f>
        <v>0</v>
      </c>
      <c r="Q29" s="33">
        <f ca="1">OFFSET(STAT!$F$1,SUM!Q$3-1,SUM!$A29)</f>
        <v>0</v>
      </c>
      <c r="R29" s="33">
        <f ca="1">OFFSET(STAT!$F$1,SUM!R$3-1,SUM!$A29)</f>
        <v>0</v>
      </c>
      <c r="S29" s="33">
        <f ca="1">OFFSET(STAT!$F$1,SUM!S$3-1,SUM!$A29)</f>
        <v>0</v>
      </c>
      <c r="T29" s="33">
        <f ca="1">OFFSET(STAT!$F$1,SUM!T$3-1,SUM!$A29)</f>
        <v>0</v>
      </c>
      <c r="U29" s="33">
        <f ca="1">OFFSET(STAT!$F$1,SUM!U$3-1,SUM!$A29)</f>
        <v>0</v>
      </c>
      <c r="V29" s="33">
        <f ca="1">OFFSET(STAT!$F$1,SUM!V$3-1,SUM!$A29)</f>
        <v>0</v>
      </c>
      <c r="W29" s="33">
        <f ca="1">OFFSET(STAT!$F$1,SUM!W$3-1,SUM!$A29)</f>
        <v>0</v>
      </c>
      <c r="X29" s="33">
        <f ca="1">OFFSET(STAT!$F$1,SUM!X$3-1,SUM!$A29)</f>
        <v>0</v>
      </c>
      <c r="Y29" s="33">
        <f ca="1">OFFSET(STAT!$F$1,SUM!Y$3-1,SUM!$A29)</f>
        <v>0</v>
      </c>
      <c r="Z29" s="33">
        <f ca="1">OFFSET(STAT!$F$1,SUM!Z$3-1,SUM!$A29)</f>
        <v>0</v>
      </c>
      <c r="AA29" s="33">
        <f ca="1">OFFSET(STAT!$F$1,SUM!AA$3-1,SUM!$A29)</f>
        <v>0</v>
      </c>
      <c r="AB29" s="33">
        <f ca="1">OFFSET(STAT!$F$1,SUM!AB$3-1,SUM!$A29)</f>
        <v>0</v>
      </c>
      <c r="AC29" s="33">
        <f ca="1">OFFSET(STAT!$F$1,SUM!AC$3-1,SUM!$A29)</f>
        <v>0</v>
      </c>
      <c r="AD29" s="33">
        <f ca="1">OFFSET(STAT!$F$1,SUM!AD$3-1,SUM!$A29)</f>
        <v>0</v>
      </c>
      <c r="AE29" s="33">
        <f ca="1">OFFSET(STAT!$F$1,SUM!AE$3-1,SUM!$A29)</f>
        <v>0</v>
      </c>
      <c r="AF29" s="33">
        <f ca="1">OFFSET(STAT!$F$1,SUM!AF$3-1,SUM!$A29)</f>
        <v>0</v>
      </c>
      <c r="AG29" s="33">
        <f ca="1">OFFSET(STAT!$F$1,SUM!AG$3-1,SUM!$A29)</f>
        <v>0</v>
      </c>
      <c r="AH29" s="33">
        <f ca="1">OFFSET(STAT!$F$1,SUM!AH$3-1,SUM!$A29)</f>
        <v>0</v>
      </c>
      <c r="AI29" s="33">
        <f ca="1">OFFSET(STAT!$F$1,SUM!AI$3-1,SUM!$A29)</f>
        <v>0</v>
      </c>
      <c r="AJ29" s="33">
        <f ca="1">OFFSET(STAT!$F$1,SUM!AJ$3-1,SUM!$A29)</f>
        <v>0</v>
      </c>
      <c r="AK29" s="33">
        <f ca="1">OFFSET(STAT!$F$1,SUM!AK$3-1,SUM!$A29)</f>
        <v>0</v>
      </c>
      <c r="AL29" s="33">
        <f ca="1">OFFSET(STAT!$F$1,SUM!AL$3-1,SUM!$A29)</f>
        <v>0</v>
      </c>
      <c r="AM29" s="33">
        <f ca="1">OFFSET(STAT!$F$1,SUM!AM$3-1,SUM!$A29)</f>
        <v>0</v>
      </c>
      <c r="AN29" s="33">
        <f ca="1">OFFSET(STAT!$F$1,SUM!AN$3-1,SUM!$A29)</f>
        <v>0</v>
      </c>
      <c r="AO29" s="33">
        <f ca="1">OFFSET(STAT!$F$1,SUM!AO$3-1,SUM!$A29)</f>
        <v>0</v>
      </c>
      <c r="AP29" s="33">
        <f ca="1">OFFSET(STAT!$F$1,SUM!AP$3-1,SUM!$A29)</f>
        <v>0</v>
      </c>
      <c r="AQ29" s="33">
        <f ca="1">OFFSET(STAT!$F$1,SUM!AQ$3-1,SUM!$A29)</f>
        <v>0</v>
      </c>
      <c r="AR29" s="33">
        <f ca="1">OFFSET(STAT!$F$1,SUM!AR$3-1,SUM!$A29)</f>
        <v>0</v>
      </c>
    </row>
    <row r="30" spans="1:44" ht="9.9" customHeight="1">
      <c r="A30" s="17">
        <f t="shared" si="1"/>
        <v>26</v>
      </c>
      <c r="B30" s="16">
        <f>Samp!C27</f>
        <v>0</v>
      </c>
      <c r="C30" s="16">
        <f>Samp!D27</f>
        <v>0</v>
      </c>
      <c r="D30" s="16">
        <f>Samp!B27</f>
        <v>0</v>
      </c>
      <c r="E30" s="33">
        <f ca="1">OFFSET(STAT!$F$1,SUM!E$3-1,SUM!$A30)</f>
        <v>0</v>
      </c>
      <c r="F30" s="33">
        <f ca="1">OFFSET(STAT!$F$1,SUM!F$3-1,SUM!$A30)</f>
        <v>0</v>
      </c>
      <c r="G30" s="33">
        <f ca="1">OFFSET(STAT!$F$1,SUM!G$3-1,SUM!$A30)</f>
        <v>0</v>
      </c>
      <c r="H30" s="33">
        <f ca="1">OFFSET(STAT!$F$1,SUM!H$3-1,SUM!$A30)</f>
        <v>0</v>
      </c>
      <c r="I30" s="33">
        <f ca="1">OFFSET(STAT!$F$1,SUM!I$3-1,SUM!$A30)</f>
        <v>0</v>
      </c>
      <c r="J30" s="33">
        <f ca="1">OFFSET(STAT!$F$1,SUM!J$3-1,SUM!$A30)</f>
        <v>0</v>
      </c>
      <c r="K30" s="33">
        <f ca="1">OFFSET(STAT!$F$1,SUM!K$3-1,SUM!$A30)</f>
        <v>0</v>
      </c>
      <c r="L30" s="33">
        <f ca="1">OFFSET(STAT!$F$1,SUM!L$3-1,SUM!$A30)</f>
        <v>0</v>
      </c>
      <c r="M30" s="33">
        <f ca="1">OFFSET(STAT!$F$1,SUM!M$3-1,SUM!$A30)</f>
        <v>0</v>
      </c>
      <c r="N30" s="33">
        <f ca="1">OFFSET(STAT!$F$1,SUM!N$3-1,SUM!$A30)</f>
        <v>0</v>
      </c>
      <c r="O30" s="33">
        <f ca="1">OFFSET(STAT!$F$1,SUM!O$3-1,SUM!$A30)</f>
        <v>0</v>
      </c>
      <c r="P30" s="33">
        <f ca="1">OFFSET(STAT!$F$1,SUM!P$3-1,SUM!$A30)</f>
        <v>0</v>
      </c>
      <c r="Q30" s="33">
        <f ca="1">OFFSET(STAT!$F$1,SUM!Q$3-1,SUM!$A30)</f>
        <v>0</v>
      </c>
      <c r="R30" s="33">
        <f ca="1">OFFSET(STAT!$F$1,SUM!R$3-1,SUM!$A30)</f>
        <v>0</v>
      </c>
      <c r="S30" s="33">
        <f ca="1">OFFSET(STAT!$F$1,SUM!S$3-1,SUM!$A30)</f>
        <v>0</v>
      </c>
      <c r="T30" s="33">
        <f ca="1">OFFSET(STAT!$F$1,SUM!T$3-1,SUM!$A30)</f>
        <v>0</v>
      </c>
      <c r="U30" s="33">
        <f ca="1">OFFSET(STAT!$F$1,SUM!U$3-1,SUM!$A30)</f>
        <v>0</v>
      </c>
      <c r="V30" s="33">
        <f ca="1">OFFSET(STAT!$F$1,SUM!V$3-1,SUM!$A30)</f>
        <v>0</v>
      </c>
      <c r="W30" s="33">
        <f ca="1">OFFSET(STAT!$F$1,SUM!W$3-1,SUM!$A30)</f>
        <v>0</v>
      </c>
      <c r="X30" s="33">
        <f ca="1">OFFSET(STAT!$F$1,SUM!X$3-1,SUM!$A30)</f>
        <v>0</v>
      </c>
      <c r="Y30" s="33">
        <f ca="1">OFFSET(STAT!$F$1,SUM!Y$3-1,SUM!$A30)</f>
        <v>0</v>
      </c>
      <c r="Z30" s="33">
        <f ca="1">OFFSET(STAT!$F$1,SUM!Z$3-1,SUM!$A30)</f>
        <v>0</v>
      </c>
      <c r="AA30" s="33">
        <f ca="1">OFFSET(STAT!$F$1,SUM!AA$3-1,SUM!$A30)</f>
        <v>0</v>
      </c>
      <c r="AB30" s="33">
        <f ca="1">OFFSET(STAT!$F$1,SUM!AB$3-1,SUM!$A30)</f>
        <v>0</v>
      </c>
      <c r="AC30" s="33">
        <f ca="1">OFFSET(STAT!$F$1,SUM!AC$3-1,SUM!$A30)</f>
        <v>0</v>
      </c>
      <c r="AD30" s="33">
        <f ca="1">OFFSET(STAT!$F$1,SUM!AD$3-1,SUM!$A30)</f>
        <v>0</v>
      </c>
      <c r="AE30" s="33">
        <f ca="1">OFFSET(STAT!$F$1,SUM!AE$3-1,SUM!$A30)</f>
        <v>0</v>
      </c>
      <c r="AF30" s="33">
        <f ca="1">OFFSET(STAT!$F$1,SUM!AF$3-1,SUM!$A30)</f>
        <v>0</v>
      </c>
      <c r="AG30" s="33">
        <f ca="1">OFFSET(STAT!$F$1,SUM!AG$3-1,SUM!$A30)</f>
        <v>0</v>
      </c>
      <c r="AH30" s="33">
        <f ca="1">OFFSET(STAT!$F$1,SUM!AH$3-1,SUM!$A30)</f>
        <v>0</v>
      </c>
      <c r="AI30" s="33">
        <f ca="1">OFFSET(STAT!$F$1,SUM!AI$3-1,SUM!$A30)</f>
        <v>0</v>
      </c>
      <c r="AJ30" s="33">
        <f ca="1">OFFSET(STAT!$F$1,SUM!AJ$3-1,SUM!$A30)</f>
        <v>0</v>
      </c>
      <c r="AK30" s="33">
        <f ca="1">OFFSET(STAT!$F$1,SUM!AK$3-1,SUM!$A30)</f>
        <v>0</v>
      </c>
      <c r="AL30" s="33">
        <f ca="1">OFFSET(STAT!$F$1,SUM!AL$3-1,SUM!$A30)</f>
        <v>0</v>
      </c>
      <c r="AM30" s="33">
        <f ca="1">OFFSET(STAT!$F$1,SUM!AM$3-1,SUM!$A30)</f>
        <v>0</v>
      </c>
      <c r="AN30" s="33">
        <f ca="1">OFFSET(STAT!$F$1,SUM!AN$3-1,SUM!$A30)</f>
        <v>0</v>
      </c>
      <c r="AO30" s="33">
        <f ca="1">OFFSET(STAT!$F$1,SUM!AO$3-1,SUM!$A30)</f>
        <v>0</v>
      </c>
      <c r="AP30" s="33">
        <f ca="1">OFFSET(STAT!$F$1,SUM!AP$3-1,SUM!$A30)</f>
        <v>0</v>
      </c>
      <c r="AQ30" s="33">
        <f ca="1">OFFSET(STAT!$F$1,SUM!AQ$3-1,SUM!$A30)</f>
        <v>0</v>
      </c>
      <c r="AR30" s="33">
        <f ca="1">OFFSET(STAT!$F$1,SUM!AR$3-1,SUM!$A30)</f>
        <v>0</v>
      </c>
    </row>
    <row r="31" spans="1:44" ht="9.9" customHeight="1">
      <c r="A31" s="17">
        <f t="shared" si="1"/>
        <v>27</v>
      </c>
      <c r="B31" s="16">
        <f>Samp!C28</f>
        <v>0</v>
      </c>
      <c r="C31" s="16">
        <f>Samp!D28</f>
        <v>0</v>
      </c>
      <c r="D31" s="16">
        <f>Samp!B28</f>
        <v>0</v>
      </c>
      <c r="E31" s="33">
        <f ca="1">OFFSET(STAT!$F$1,SUM!E$3-1,SUM!$A31)</f>
        <v>0</v>
      </c>
      <c r="F31" s="33">
        <f ca="1">OFFSET(STAT!$F$1,SUM!F$3-1,SUM!$A31)</f>
        <v>0</v>
      </c>
      <c r="G31" s="33">
        <f ca="1">OFFSET(STAT!$F$1,SUM!G$3-1,SUM!$A31)</f>
        <v>0</v>
      </c>
      <c r="H31" s="33">
        <f ca="1">OFFSET(STAT!$F$1,SUM!H$3-1,SUM!$A31)</f>
        <v>0</v>
      </c>
      <c r="I31" s="33">
        <f ca="1">OFFSET(STAT!$F$1,SUM!I$3-1,SUM!$A31)</f>
        <v>0</v>
      </c>
      <c r="J31" s="33">
        <f ca="1">OFFSET(STAT!$F$1,SUM!J$3-1,SUM!$A31)</f>
        <v>0</v>
      </c>
      <c r="K31" s="33">
        <f ca="1">OFFSET(STAT!$F$1,SUM!K$3-1,SUM!$A31)</f>
        <v>0</v>
      </c>
      <c r="L31" s="33">
        <f ca="1">OFFSET(STAT!$F$1,SUM!L$3-1,SUM!$A31)</f>
        <v>0</v>
      </c>
      <c r="M31" s="33">
        <f ca="1">OFFSET(STAT!$F$1,SUM!M$3-1,SUM!$A31)</f>
        <v>0</v>
      </c>
      <c r="N31" s="33">
        <f ca="1">OFFSET(STAT!$F$1,SUM!N$3-1,SUM!$A31)</f>
        <v>0</v>
      </c>
      <c r="O31" s="33">
        <f ca="1">OFFSET(STAT!$F$1,SUM!O$3-1,SUM!$A31)</f>
        <v>0</v>
      </c>
      <c r="P31" s="33">
        <f ca="1">OFFSET(STAT!$F$1,SUM!P$3-1,SUM!$A31)</f>
        <v>0</v>
      </c>
      <c r="Q31" s="33">
        <f ca="1">OFFSET(STAT!$F$1,SUM!Q$3-1,SUM!$A31)</f>
        <v>0</v>
      </c>
      <c r="R31" s="33">
        <f ca="1">OFFSET(STAT!$F$1,SUM!R$3-1,SUM!$A31)</f>
        <v>0</v>
      </c>
      <c r="S31" s="33">
        <f ca="1">OFFSET(STAT!$F$1,SUM!S$3-1,SUM!$A31)</f>
        <v>0</v>
      </c>
      <c r="T31" s="33">
        <f ca="1">OFFSET(STAT!$F$1,SUM!T$3-1,SUM!$A31)</f>
        <v>0</v>
      </c>
      <c r="U31" s="33">
        <f ca="1">OFFSET(STAT!$F$1,SUM!U$3-1,SUM!$A31)</f>
        <v>0</v>
      </c>
      <c r="V31" s="33">
        <f ca="1">OFFSET(STAT!$F$1,SUM!V$3-1,SUM!$A31)</f>
        <v>0</v>
      </c>
      <c r="W31" s="33">
        <f ca="1">OFFSET(STAT!$F$1,SUM!W$3-1,SUM!$A31)</f>
        <v>0</v>
      </c>
      <c r="X31" s="33">
        <f ca="1">OFFSET(STAT!$F$1,SUM!X$3-1,SUM!$A31)</f>
        <v>0</v>
      </c>
      <c r="Y31" s="33">
        <f ca="1">OFFSET(STAT!$F$1,SUM!Y$3-1,SUM!$A31)</f>
        <v>0</v>
      </c>
      <c r="Z31" s="33">
        <f ca="1">OFFSET(STAT!$F$1,SUM!Z$3-1,SUM!$A31)</f>
        <v>0</v>
      </c>
      <c r="AA31" s="33">
        <f ca="1">OFFSET(STAT!$F$1,SUM!AA$3-1,SUM!$A31)</f>
        <v>0</v>
      </c>
      <c r="AB31" s="33">
        <f ca="1">OFFSET(STAT!$F$1,SUM!AB$3-1,SUM!$A31)</f>
        <v>0</v>
      </c>
      <c r="AC31" s="33">
        <f ca="1">OFFSET(STAT!$F$1,SUM!AC$3-1,SUM!$A31)</f>
        <v>0</v>
      </c>
      <c r="AD31" s="33">
        <f ca="1">OFFSET(STAT!$F$1,SUM!AD$3-1,SUM!$A31)</f>
        <v>0</v>
      </c>
      <c r="AE31" s="33">
        <f ca="1">OFFSET(STAT!$F$1,SUM!AE$3-1,SUM!$A31)</f>
        <v>0</v>
      </c>
      <c r="AF31" s="33">
        <f ca="1">OFFSET(STAT!$F$1,SUM!AF$3-1,SUM!$A31)</f>
        <v>0</v>
      </c>
      <c r="AG31" s="33">
        <f ca="1">OFFSET(STAT!$F$1,SUM!AG$3-1,SUM!$A31)</f>
        <v>0</v>
      </c>
      <c r="AH31" s="33">
        <f ca="1">OFFSET(STAT!$F$1,SUM!AH$3-1,SUM!$A31)</f>
        <v>0</v>
      </c>
      <c r="AI31" s="33">
        <f ca="1">OFFSET(STAT!$F$1,SUM!AI$3-1,SUM!$A31)</f>
        <v>0</v>
      </c>
      <c r="AJ31" s="33">
        <f ca="1">OFFSET(STAT!$F$1,SUM!AJ$3-1,SUM!$A31)</f>
        <v>0</v>
      </c>
      <c r="AK31" s="33">
        <f ca="1">OFFSET(STAT!$F$1,SUM!AK$3-1,SUM!$A31)</f>
        <v>0</v>
      </c>
      <c r="AL31" s="33">
        <f ca="1">OFFSET(STAT!$F$1,SUM!AL$3-1,SUM!$A31)</f>
        <v>0</v>
      </c>
      <c r="AM31" s="33">
        <f ca="1">OFFSET(STAT!$F$1,SUM!AM$3-1,SUM!$A31)</f>
        <v>0</v>
      </c>
      <c r="AN31" s="33">
        <f ca="1">OFFSET(STAT!$F$1,SUM!AN$3-1,SUM!$A31)</f>
        <v>0</v>
      </c>
      <c r="AO31" s="33">
        <f ca="1">OFFSET(STAT!$F$1,SUM!AO$3-1,SUM!$A31)</f>
        <v>0</v>
      </c>
      <c r="AP31" s="33">
        <f ca="1">OFFSET(STAT!$F$1,SUM!AP$3-1,SUM!$A31)</f>
        <v>0</v>
      </c>
      <c r="AQ31" s="33">
        <f ca="1">OFFSET(STAT!$F$1,SUM!AQ$3-1,SUM!$A31)</f>
        <v>0</v>
      </c>
      <c r="AR31" s="33">
        <f ca="1">OFFSET(STAT!$F$1,SUM!AR$3-1,SUM!$A31)</f>
        <v>0</v>
      </c>
    </row>
    <row r="32" spans="1:44" ht="9.9" customHeight="1">
      <c r="A32" s="17">
        <f t="shared" si="1"/>
        <v>28</v>
      </c>
      <c r="B32" s="16">
        <f>Samp!C29</f>
        <v>0</v>
      </c>
      <c r="C32" s="16">
        <f>Samp!D29</f>
        <v>0</v>
      </c>
      <c r="D32" s="16">
        <f>Samp!B29</f>
        <v>0</v>
      </c>
      <c r="E32" s="33">
        <f ca="1">OFFSET(STAT!$F$1,SUM!E$3-1,SUM!$A32)</f>
        <v>0</v>
      </c>
      <c r="F32" s="33">
        <f ca="1">OFFSET(STAT!$F$1,SUM!F$3-1,SUM!$A32)</f>
        <v>0</v>
      </c>
      <c r="G32" s="33">
        <f ca="1">OFFSET(STAT!$F$1,SUM!G$3-1,SUM!$A32)</f>
        <v>0</v>
      </c>
      <c r="H32" s="33">
        <f ca="1">OFFSET(STAT!$F$1,SUM!H$3-1,SUM!$A32)</f>
        <v>0</v>
      </c>
      <c r="I32" s="33">
        <f ca="1">OFFSET(STAT!$F$1,SUM!I$3-1,SUM!$A32)</f>
        <v>0</v>
      </c>
      <c r="J32" s="33">
        <f ca="1">OFFSET(STAT!$F$1,SUM!J$3-1,SUM!$A32)</f>
        <v>0</v>
      </c>
      <c r="K32" s="33">
        <f ca="1">OFFSET(STAT!$F$1,SUM!K$3-1,SUM!$A32)</f>
        <v>0</v>
      </c>
      <c r="L32" s="33">
        <f ca="1">OFFSET(STAT!$F$1,SUM!L$3-1,SUM!$A32)</f>
        <v>0</v>
      </c>
      <c r="M32" s="33">
        <f ca="1">OFFSET(STAT!$F$1,SUM!M$3-1,SUM!$A32)</f>
        <v>0</v>
      </c>
      <c r="N32" s="33">
        <f ca="1">OFFSET(STAT!$F$1,SUM!N$3-1,SUM!$A32)</f>
        <v>0</v>
      </c>
      <c r="O32" s="33">
        <f ca="1">OFFSET(STAT!$F$1,SUM!O$3-1,SUM!$A32)</f>
        <v>0</v>
      </c>
      <c r="P32" s="33">
        <f ca="1">OFFSET(STAT!$F$1,SUM!P$3-1,SUM!$A32)</f>
        <v>0</v>
      </c>
      <c r="Q32" s="33">
        <f ca="1">OFFSET(STAT!$F$1,SUM!Q$3-1,SUM!$A32)</f>
        <v>0</v>
      </c>
      <c r="R32" s="33">
        <f ca="1">OFFSET(STAT!$F$1,SUM!R$3-1,SUM!$A32)</f>
        <v>0</v>
      </c>
      <c r="S32" s="33">
        <f ca="1">OFFSET(STAT!$F$1,SUM!S$3-1,SUM!$A32)</f>
        <v>0</v>
      </c>
      <c r="T32" s="33">
        <f ca="1">OFFSET(STAT!$F$1,SUM!T$3-1,SUM!$A32)</f>
        <v>0</v>
      </c>
      <c r="U32" s="33">
        <f ca="1">OFFSET(STAT!$F$1,SUM!U$3-1,SUM!$A32)</f>
        <v>0</v>
      </c>
      <c r="V32" s="33">
        <f ca="1">OFFSET(STAT!$F$1,SUM!V$3-1,SUM!$A32)</f>
        <v>0</v>
      </c>
      <c r="W32" s="33">
        <f ca="1">OFFSET(STAT!$F$1,SUM!W$3-1,SUM!$A32)</f>
        <v>0</v>
      </c>
      <c r="X32" s="33">
        <f ca="1">OFFSET(STAT!$F$1,SUM!X$3-1,SUM!$A32)</f>
        <v>0</v>
      </c>
      <c r="Y32" s="33">
        <f ca="1">OFFSET(STAT!$F$1,SUM!Y$3-1,SUM!$A32)</f>
        <v>0</v>
      </c>
      <c r="Z32" s="33">
        <f ca="1">OFFSET(STAT!$F$1,SUM!Z$3-1,SUM!$A32)</f>
        <v>0</v>
      </c>
      <c r="AA32" s="33">
        <f ca="1">OFFSET(STAT!$F$1,SUM!AA$3-1,SUM!$A32)</f>
        <v>0</v>
      </c>
      <c r="AB32" s="33">
        <f ca="1">OFFSET(STAT!$F$1,SUM!AB$3-1,SUM!$A32)</f>
        <v>0</v>
      </c>
      <c r="AC32" s="33">
        <f ca="1">OFFSET(STAT!$F$1,SUM!AC$3-1,SUM!$A32)</f>
        <v>0</v>
      </c>
      <c r="AD32" s="33">
        <f ca="1">OFFSET(STAT!$F$1,SUM!AD$3-1,SUM!$A32)</f>
        <v>0</v>
      </c>
      <c r="AE32" s="33">
        <f ca="1">OFFSET(STAT!$F$1,SUM!AE$3-1,SUM!$A32)</f>
        <v>0</v>
      </c>
      <c r="AF32" s="33">
        <f ca="1">OFFSET(STAT!$F$1,SUM!AF$3-1,SUM!$A32)</f>
        <v>0</v>
      </c>
      <c r="AG32" s="33">
        <f ca="1">OFFSET(STAT!$F$1,SUM!AG$3-1,SUM!$A32)</f>
        <v>0</v>
      </c>
      <c r="AH32" s="33">
        <f ca="1">OFFSET(STAT!$F$1,SUM!AH$3-1,SUM!$A32)</f>
        <v>0</v>
      </c>
      <c r="AI32" s="33">
        <f ca="1">OFFSET(STAT!$F$1,SUM!AI$3-1,SUM!$A32)</f>
        <v>0</v>
      </c>
      <c r="AJ32" s="33">
        <f ca="1">OFFSET(STAT!$F$1,SUM!AJ$3-1,SUM!$A32)</f>
        <v>0</v>
      </c>
      <c r="AK32" s="33">
        <f ca="1">OFFSET(STAT!$F$1,SUM!AK$3-1,SUM!$A32)</f>
        <v>0</v>
      </c>
      <c r="AL32" s="33">
        <f ca="1">OFFSET(STAT!$F$1,SUM!AL$3-1,SUM!$A32)</f>
        <v>0</v>
      </c>
      <c r="AM32" s="33">
        <f ca="1">OFFSET(STAT!$F$1,SUM!AM$3-1,SUM!$A32)</f>
        <v>0</v>
      </c>
      <c r="AN32" s="33">
        <f ca="1">OFFSET(STAT!$F$1,SUM!AN$3-1,SUM!$A32)</f>
        <v>0</v>
      </c>
      <c r="AO32" s="33">
        <f ca="1">OFFSET(STAT!$F$1,SUM!AO$3-1,SUM!$A32)</f>
        <v>0</v>
      </c>
      <c r="AP32" s="33">
        <f ca="1">OFFSET(STAT!$F$1,SUM!AP$3-1,SUM!$A32)</f>
        <v>0</v>
      </c>
      <c r="AQ32" s="33">
        <f ca="1">OFFSET(STAT!$F$1,SUM!AQ$3-1,SUM!$A32)</f>
        <v>0</v>
      </c>
      <c r="AR32" s="33">
        <f ca="1">OFFSET(STAT!$F$1,SUM!AR$3-1,SUM!$A32)</f>
        <v>0</v>
      </c>
    </row>
    <row r="33" spans="1:44" ht="9.9" customHeight="1">
      <c r="A33" s="17">
        <f t="shared" si="1"/>
        <v>29</v>
      </c>
      <c r="B33" s="16">
        <f>Samp!C30</f>
        <v>0</v>
      </c>
      <c r="C33" s="16">
        <f>Samp!D30</f>
        <v>0</v>
      </c>
      <c r="D33" s="16">
        <f>Samp!B30</f>
        <v>0</v>
      </c>
      <c r="E33" s="33">
        <f ca="1">OFFSET(STAT!$F$1,SUM!E$3-1,SUM!$A33)</f>
        <v>0</v>
      </c>
      <c r="F33" s="33">
        <f ca="1">OFFSET(STAT!$F$1,SUM!F$3-1,SUM!$A33)</f>
        <v>0</v>
      </c>
      <c r="G33" s="33">
        <f ca="1">OFFSET(STAT!$F$1,SUM!G$3-1,SUM!$A33)</f>
        <v>0</v>
      </c>
      <c r="H33" s="33">
        <f ca="1">OFFSET(STAT!$F$1,SUM!H$3-1,SUM!$A33)</f>
        <v>0</v>
      </c>
      <c r="I33" s="33">
        <f ca="1">OFFSET(STAT!$F$1,SUM!I$3-1,SUM!$A33)</f>
        <v>0</v>
      </c>
      <c r="J33" s="33">
        <f ca="1">OFFSET(STAT!$F$1,SUM!J$3-1,SUM!$A33)</f>
        <v>0</v>
      </c>
      <c r="K33" s="33">
        <f ca="1">OFFSET(STAT!$F$1,SUM!K$3-1,SUM!$A33)</f>
        <v>0</v>
      </c>
      <c r="L33" s="33">
        <f ca="1">OFFSET(STAT!$F$1,SUM!L$3-1,SUM!$A33)</f>
        <v>0</v>
      </c>
      <c r="M33" s="33">
        <f ca="1">OFFSET(STAT!$F$1,SUM!M$3-1,SUM!$A33)</f>
        <v>0</v>
      </c>
      <c r="N33" s="33">
        <f ca="1">OFFSET(STAT!$F$1,SUM!N$3-1,SUM!$A33)</f>
        <v>0</v>
      </c>
      <c r="O33" s="33">
        <f ca="1">OFFSET(STAT!$F$1,SUM!O$3-1,SUM!$A33)</f>
        <v>0</v>
      </c>
      <c r="P33" s="33">
        <f ca="1">OFFSET(STAT!$F$1,SUM!P$3-1,SUM!$A33)</f>
        <v>0</v>
      </c>
      <c r="Q33" s="33">
        <f ca="1">OFFSET(STAT!$F$1,SUM!Q$3-1,SUM!$A33)</f>
        <v>0</v>
      </c>
      <c r="R33" s="33">
        <f ca="1">OFFSET(STAT!$F$1,SUM!R$3-1,SUM!$A33)</f>
        <v>0</v>
      </c>
      <c r="S33" s="33">
        <f ca="1">OFFSET(STAT!$F$1,SUM!S$3-1,SUM!$A33)</f>
        <v>0</v>
      </c>
      <c r="T33" s="33">
        <f ca="1">OFFSET(STAT!$F$1,SUM!T$3-1,SUM!$A33)</f>
        <v>0</v>
      </c>
      <c r="U33" s="33">
        <f ca="1">OFFSET(STAT!$F$1,SUM!U$3-1,SUM!$A33)</f>
        <v>0</v>
      </c>
      <c r="V33" s="33">
        <f ca="1">OFFSET(STAT!$F$1,SUM!V$3-1,SUM!$A33)</f>
        <v>0</v>
      </c>
      <c r="W33" s="33">
        <f ca="1">OFFSET(STAT!$F$1,SUM!W$3-1,SUM!$A33)</f>
        <v>0</v>
      </c>
      <c r="X33" s="33">
        <f ca="1">OFFSET(STAT!$F$1,SUM!X$3-1,SUM!$A33)</f>
        <v>0</v>
      </c>
      <c r="Y33" s="33">
        <f ca="1">OFFSET(STAT!$F$1,SUM!Y$3-1,SUM!$A33)</f>
        <v>0</v>
      </c>
      <c r="Z33" s="33">
        <f ca="1">OFFSET(STAT!$F$1,SUM!Z$3-1,SUM!$A33)</f>
        <v>0</v>
      </c>
      <c r="AA33" s="33">
        <f ca="1">OFFSET(STAT!$F$1,SUM!AA$3-1,SUM!$A33)</f>
        <v>0</v>
      </c>
      <c r="AB33" s="33">
        <f ca="1">OFFSET(STAT!$F$1,SUM!AB$3-1,SUM!$A33)</f>
        <v>0</v>
      </c>
      <c r="AC33" s="33">
        <f ca="1">OFFSET(STAT!$F$1,SUM!AC$3-1,SUM!$A33)</f>
        <v>0</v>
      </c>
      <c r="AD33" s="33">
        <f ca="1">OFFSET(STAT!$F$1,SUM!AD$3-1,SUM!$A33)</f>
        <v>0</v>
      </c>
      <c r="AE33" s="33">
        <f ca="1">OFFSET(STAT!$F$1,SUM!AE$3-1,SUM!$A33)</f>
        <v>0</v>
      </c>
      <c r="AF33" s="33">
        <f ca="1">OFFSET(STAT!$F$1,SUM!AF$3-1,SUM!$A33)</f>
        <v>0</v>
      </c>
      <c r="AG33" s="33">
        <f ca="1">OFFSET(STAT!$F$1,SUM!AG$3-1,SUM!$A33)</f>
        <v>0</v>
      </c>
      <c r="AH33" s="33">
        <f ca="1">OFFSET(STAT!$F$1,SUM!AH$3-1,SUM!$A33)</f>
        <v>0</v>
      </c>
      <c r="AI33" s="33">
        <f ca="1">OFFSET(STAT!$F$1,SUM!AI$3-1,SUM!$A33)</f>
        <v>0</v>
      </c>
      <c r="AJ33" s="33">
        <f ca="1">OFFSET(STAT!$F$1,SUM!AJ$3-1,SUM!$A33)</f>
        <v>0</v>
      </c>
      <c r="AK33" s="33">
        <f ca="1">OFFSET(STAT!$F$1,SUM!AK$3-1,SUM!$A33)</f>
        <v>0</v>
      </c>
      <c r="AL33" s="33">
        <f ca="1">OFFSET(STAT!$F$1,SUM!AL$3-1,SUM!$A33)</f>
        <v>0</v>
      </c>
      <c r="AM33" s="33">
        <f ca="1">OFFSET(STAT!$F$1,SUM!AM$3-1,SUM!$A33)</f>
        <v>0</v>
      </c>
      <c r="AN33" s="33">
        <f ca="1">OFFSET(STAT!$F$1,SUM!AN$3-1,SUM!$A33)</f>
        <v>0</v>
      </c>
      <c r="AO33" s="33">
        <f ca="1">OFFSET(STAT!$F$1,SUM!AO$3-1,SUM!$A33)</f>
        <v>0</v>
      </c>
      <c r="AP33" s="33">
        <f ca="1">OFFSET(STAT!$F$1,SUM!AP$3-1,SUM!$A33)</f>
        <v>0</v>
      </c>
      <c r="AQ33" s="33">
        <f ca="1">OFFSET(STAT!$F$1,SUM!AQ$3-1,SUM!$A33)</f>
        <v>0</v>
      </c>
      <c r="AR33" s="33">
        <f ca="1">OFFSET(STAT!$F$1,SUM!AR$3-1,SUM!$A33)</f>
        <v>0</v>
      </c>
    </row>
    <row r="34" spans="1:44" ht="9.9" customHeight="1">
      <c r="A34" s="17">
        <f t="shared" si="1"/>
        <v>30</v>
      </c>
      <c r="B34" s="16">
        <f>Samp!C31</f>
        <v>0</v>
      </c>
      <c r="C34" s="16">
        <f>Samp!D31</f>
        <v>0</v>
      </c>
      <c r="D34" s="16">
        <f>Samp!B31</f>
        <v>0</v>
      </c>
      <c r="E34" s="33">
        <f ca="1">OFFSET(STAT!$F$1,SUM!E$3-1,SUM!$A34)</f>
        <v>0</v>
      </c>
      <c r="F34" s="33">
        <f ca="1">OFFSET(STAT!$F$1,SUM!F$3-1,SUM!$A34)</f>
        <v>0</v>
      </c>
      <c r="G34" s="33">
        <f ca="1">OFFSET(STAT!$F$1,SUM!G$3-1,SUM!$A34)</f>
        <v>0</v>
      </c>
      <c r="H34" s="33">
        <f ca="1">OFFSET(STAT!$F$1,SUM!H$3-1,SUM!$A34)</f>
        <v>0</v>
      </c>
      <c r="I34" s="33">
        <f ca="1">OFFSET(STAT!$F$1,SUM!I$3-1,SUM!$A34)</f>
        <v>0</v>
      </c>
      <c r="J34" s="33">
        <f ca="1">OFFSET(STAT!$F$1,SUM!J$3-1,SUM!$A34)</f>
        <v>0</v>
      </c>
      <c r="K34" s="33">
        <f ca="1">OFFSET(STAT!$F$1,SUM!K$3-1,SUM!$A34)</f>
        <v>0</v>
      </c>
      <c r="L34" s="33">
        <f ca="1">OFFSET(STAT!$F$1,SUM!L$3-1,SUM!$A34)</f>
        <v>0</v>
      </c>
      <c r="M34" s="33">
        <f ca="1">OFFSET(STAT!$F$1,SUM!M$3-1,SUM!$A34)</f>
        <v>0</v>
      </c>
      <c r="N34" s="33">
        <f ca="1">OFFSET(STAT!$F$1,SUM!N$3-1,SUM!$A34)</f>
        <v>0</v>
      </c>
      <c r="O34" s="33">
        <f ca="1">OFFSET(STAT!$F$1,SUM!O$3-1,SUM!$A34)</f>
        <v>0</v>
      </c>
      <c r="P34" s="33">
        <f ca="1">OFFSET(STAT!$F$1,SUM!P$3-1,SUM!$A34)</f>
        <v>0</v>
      </c>
      <c r="Q34" s="33">
        <f ca="1">OFFSET(STAT!$F$1,SUM!Q$3-1,SUM!$A34)</f>
        <v>0</v>
      </c>
      <c r="R34" s="33">
        <f ca="1">OFFSET(STAT!$F$1,SUM!R$3-1,SUM!$A34)</f>
        <v>0</v>
      </c>
      <c r="S34" s="33">
        <f ca="1">OFFSET(STAT!$F$1,SUM!S$3-1,SUM!$A34)</f>
        <v>0</v>
      </c>
      <c r="T34" s="33">
        <f ca="1">OFFSET(STAT!$F$1,SUM!T$3-1,SUM!$A34)</f>
        <v>0</v>
      </c>
      <c r="U34" s="33">
        <f ca="1">OFFSET(STAT!$F$1,SUM!U$3-1,SUM!$A34)</f>
        <v>0</v>
      </c>
      <c r="V34" s="33">
        <f ca="1">OFFSET(STAT!$F$1,SUM!V$3-1,SUM!$A34)</f>
        <v>0</v>
      </c>
      <c r="W34" s="33">
        <f ca="1">OFFSET(STAT!$F$1,SUM!W$3-1,SUM!$A34)</f>
        <v>0</v>
      </c>
      <c r="X34" s="33">
        <f ca="1">OFFSET(STAT!$F$1,SUM!X$3-1,SUM!$A34)</f>
        <v>0</v>
      </c>
      <c r="Y34" s="33">
        <f ca="1">OFFSET(STAT!$F$1,SUM!Y$3-1,SUM!$A34)</f>
        <v>0</v>
      </c>
      <c r="Z34" s="33">
        <f ca="1">OFFSET(STAT!$F$1,SUM!Z$3-1,SUM!$A34)</f>
        <v>0</v>
      </c>
      <c r="AA34" s="33">
        <f ca="1">OFFSET(STAT!$F$1,SUM!AA$3-1,SUM!$A34)</f>
        <v>0</v>
      </c>
      <c r="AB34" s="33">
        <f ca="1">OFFSET(STAT!$F$1,SUM!AB$3-1,SUM!$A34)</f>
        <v>0</v>
      </c>
      <c r="AC34" s="33">
        <f ca="1">OFFSET(STAT!$F$1,SUM!AC$3-1,SUM!$A34)</f>
        <v>0</v>
      </c>
      <c r="AD34" s="33">
        <f ca="1">OFFSET(STAT!$F$1,SUM!AD$3-1,SUM!$A34)</f>
        <v>0</v>
      </c>
      <c r="AE34" s="33">
        <f ca="1">OFFSET(STAT!$F$1,SUM!AE$3-1,SUM!$A34)</f>
        <v>0</v>
      </c>
      <c r="AF34" s="33">
        <f ca="1">OFFSET(STAT!$F$1,SUM!AF$3-1,SUM!$A34)</f>
        <v>0</v>
      </c>
      <c r="AG34" s="33">
        <f ca="1">OFFSET(STAT!$F$1,SUM!AG$3-1,SUM!$A34)</f>
        <v>0</v>
      </c>
      <c r="AH34" s="33">
        <f ca="1">OFFSET(STAT!$F$1,SUM!AH$3-1,SUM!$A34)</f>
        <v>0</v>
      </c>
      <c r="AI34" s="33">
        <f ca="1">OFFSET(STAT!$F$1,SUM!AI$3-1,SUM!$A34)</f>
        <v>0</v>
      </c>
      <c r="AJ34" s="33">
        <f ca="1">OFFSET(STAT!$F$1,SUM!AJ$3-1,SUM!$A34)</f>
        <v>0</v>
      </c>
      <c r="AK34" s="33">
        <f ca="1">OFFSET(STAT!$F$1,SUM!AK$3-1,SUM!$A34)</f>
        <v>0</v>
      </c>
      <c r="AL34" s="33">
        <f ca="1">OFFSET(STAT!$F$1,SUM!AL$3-1,SUM!$A34)</f>
        <v>0</v>
      </c>
      <c r="AM34" s="33">
        <f ca="1">OFFSET(STAT!$F$1,SUM!AM$3-1,SUM!$A34)</f>
        <v>0</v>
      </c>
      <c r="AN34" s="33">
        <f ca="1">OFFSET(STAT!$F$1,SUM!AN$3-1,SUM!$A34)</f>
        <v>0</v>
      </c>
      <c r="AO34" s="33">
        <f ca="1">OFFSET(STAT!$F$1,SUM!AO$3-1,SUM!$A34)</f>
        <v>0</v>
      </c>
      <c r="AP34" s="33">
        <f ca="1">OFFSET(STAT!$F$1,SUM!AP$3-1,SUM!$A34)</f>
        <v>0</v>
      </c>
      <c r="AQ34" s="33">
        <f ca="1">OFFSET(STAT!$F$1,SUM!AQ$3-1,SUM!$A34)</f>
        <v>0</v>
      </c>
      <c r="AR34" s="33">
        <f ca="1">OFFSET(STAT!$F$1,SUM!AR$3-1,SUM!$A34)</f>
        <v>0</v>
      </c>
    </row>
    <row r="35" spans="1:44" ht="9.9" customHeight="1">
      <c r="A35" s="17">
        <f t="shared" si="1"/>
        <v>31</v>
      </c>
      <c r="B35" s="16">
        <f>Samp!C32</f>
        <v>0</v>
      </c>
      <c r="C35" s="16">
        <f>Samp!D32</f>
        <v>0</v>
      </c>
      <c r="D35" s="16">
        <f>Samp!B32</f>
        <v>0</v>
      </c>
      <c r="E35" s="33">
        <f ca="1">OFFSET(STAT!$F$1,SUM!E$3-1,SUM!$A35)</f>
        <v>0</v>
      </c>
      <c r="F35" s="33">
        <f ca="1">OFFSET(STAT!$F$1,SUM!F$3-1,SUM!$A35)</f>
        <v>0</v>
      </c>
      <c r="G35" s="33">
        <f ca="1">OFFSET(STAT!$F$1,SUM!G$3-1,SUM!$A35)</f>
        <v>0</v>
      </c>
      <c r="H35" s="33">
        <f ca="1">OFFSET(STAT!$F$1,SUM!H$3-1,SUM!$A35)</f>
        <v>0</v>
      </c>
      <c r="I35" s="33">
        <f ca="1">OFFSET(STAT!$F$1,SUM!I$3-1,SUM!$A35)</f>
        <v>0</v>
      </c>
      <c r="J35" s="33">
        <f ca="1">OFFSET(STAT!$F$1,SUM!J$3-1,SUM!$A35)</f>
        <v>0</v>
      </c>
      <c r="K35" s="33">
        <f ca="1">OFFSET(STAT!$F$1,SUM!K$3-1,SUM!$A35)</f>
        <v>0</v>
      </c>
      <c r="L35" s="33">
        <f ca="1">OFFSET(STAT!$F$1,SUM!L$3-1,SUM!$A35)</f>
        <v>0</v>
      </c>
      <c r="M35" s="33">
        <f ca="1">OFFSET(STAT!$F$1,SUM!M$3-1,SUM!$A35)</f>
        <v>0</v>
      </c>
      <c r="N35" s="33">
        <f ca="1">OFFSET(STAT!$F$1,SUM!N$3-1,SUM!$A35)</f>
        <v>0</v>
      </c>
      <c r="O35" s="33">
        <f ca="1">OFFSET(STAT!$F$1,SUM!O$3-1,SUM!$A35)</f>
        <v>0</v>
      </c>
      <c r="P35" s="33">
        <f ca="1">OFFSET(STAT!$F$1,SUM!P$3-1,SUM!$A35)</f>
        <v>0</v>
      </c>
      <c r="Q35" s="33">
        <f ca="1">OFFSET(STAT!$F$1,SUM!Q$3-1,SUM!$A35)</f>
        <v>0</v>
      </c>
      <c r="R35" s="33">
        <f ca="1">OFFSET(STAT!$F$1,SUM!R$3-1,SUM!$A35)</f>
        <v>0</v>
      </c>
      <c r="S35" s="33">
        <f ca="1">OFFSET(STAT!$F$1,SUM!S$3-1,SUM!$A35)</f>
        <v>0</v>
      </c>
      <c r="T35" s="33">
        <f ca="1">OFFSET(STAT!$F$1,SUM!T$3-1,SUM!$A35)</f>
        <v>0</v>
      </c>
      <c r="U35" s="33">
        <f ca="1">OFFSET(STAT!$F$1,SUM!U$3-1,SUM!$A35)</f>
        <v>0</v>
      </c>
      <c r="V35" s="33">
        <f ca="1">OFFSET(STAT!$F$1,SUM!V$3-1,SUM!$A35)</f>
        <v>0</v>
      </c>
      <c r="W35" s="33">
        <f ca="1">OFFSET(STAT!$F$1,SUM!W$3-1,SUM!$A35)</f>
        <v>0</v>
      </c>
      <c r="X35" s="33">
        <f ca="1">OFFSET(STAT!$F$1,SUM!X$3-1,SUM!$A35)</f>
        <v>0</v>
      </c>
      <c r="Y35" s="33">
        <f ca="1">OFFSET(STAT!$F$1,SUM!Y$3-1,SUM!$A35)</f>
        <v>0</v>
      </c>
      <c r="Z35" s="33">
        <f ca="1">OFFSET(STAT!$F$1,SUM!Z$3-1,SUM!$A35)</f>
        <v>0</v>
      </c>
      <c r="AA35" s="33">
        <f ca="1">OFFSET(STAT!$F$1,SUM!AA$3-1,SUM!$A35)</f>
        <v>0</v>
      </c>
      <c r="AB35" s="33">
        <f ca="1">OFFSET(STAT!$F$1,SUM!AB$3-1,SUM!$A35)</f>
        <v>0</v>
      </c>
      <c r="AC35" s="33">
        <f ca="1">OFFSET(STAT!$F$1,SUM!AC$3-1,SUM!$A35)</f>
        <v>0</v>
      </c>
      <c r="AD35" s="33">
        <f ca="1">OFFSET(STAT!$F$1,SUM!AD$3-1,SUM!$A35)</f>
        <v>0</v>
      </c>
      <c r="AE35" s="33">
        <f ca="1">OFFSET(STAT!$F$1,SUM!AE$3-1,SUM!$A35)</f>
        <v>0</v>
      </c>
      <c r="AF35" s="33">
        <f ca="1">OFFSET(STAT!$F$1,SUM!AF$3-1,SUM!$A35)</f>
        <v>0</v>
      </c>
      <c r="AG35" s="33">
        <f ca="1">OFFSET(STAT!$F$1,SUM!AG$3-1,SUM!$A35)</f>
        <v>0</v>
      </c>
      <c r="AH35" s="33">
        <f ca="1">OFFSET(STAT!$F$1,SUM!AH$3-1,SUM!$A35)</f>
        <v>0</v>
      </c>
      <c r="AI35" s="33">
        <f ca="1">OFFSET(STAT!$F$1,SUM!AI$3-1,SUM!$A35)</f>
        <v>0</v>
      </c>
      <c r="AJ35" s="33">
        <f ca="1">OFFSET(STAT!$F$1,SUM!AJ$3-1,SUM!$A35)</f>
        <v>0</v>
      </c>
      <c r="AK35" s="33">
        <f ca="1">OFFSET(STAT!$F$1,SUM!AK$3-1,SUM!$A35)</f>
        <v>0</v>
      </c>
      <c r="AL35" s="33">
        <f ca="1">OFFSET(STAT!$F$1,SUM!AL$3-1,SUM!$A35)</f>
        <v>0</v>
      </c>
      <c r="AM35" s="33">
        <f ca="1">OFFSET(STAT!$F$1,SUM!AM$3-1,SUM!$A35)</f>
        <v>0</v>
      </c>
      <c r="AN35" s="33">
        <f ca="1">OFFSET(STAT!$F$1,SUM!AN$3-1,SUM!$A35)</f>
        <v>0</v>
      </c>
      <c r="AO35" s="33">
        <f ca="1">OFFSET(STAT!$F$1,SUM!AO$3-1,SUM!$A35)</f>
        <v>0</v>
      </c>
      <c r="AP35" s="33">
        <f ca="1">OFFSET(STAT!$F$1,SUM!AP$3-1,SUM!$A35)</f>
        <v>0</v>
      </c>
      <c r="AQ35" s="33">
        <f ca="1">OFFSET(STAT!$F$1,SUM!AQ$3-1,SUM!$A35)</f>
        <v>0</v>
      </c>
      <c r="AR35" s="33">
        <f ca="1">OFFSET(STAT!$F$1,SUM!AR$3-1,SUM!$A35)</f>
        <v>0</v>
      </c>
    </row>
    <row r="36" spans="1:44" ht="9.9" customHeight="1">
      <c r="A36" s="17">
        <f t="shared" si="1"/>
        <v>32</v>
      </c>
      <c r="B36" s="16">
        <f>Samp!C33</f>
        <v>0</v>
      </c>
      <c r="C36" s="16">
        <f>Samp!D33</f>
        <v>0</v>
      </c>
      <c r="D36" s="16">
        <f>Samp!B33</f>
        <v>0</v>
      </c>
      <c r="E36" s="33">
        <f ca="1">OFFSET(STAT!$F$1,SUM!E$3-1,SUM!$A36)</f>
        <v>0</v>
      </c>
      <c r="F36" s="33">
        <f ca="1">OFFSET(STAT!$F$1,SUM!F$3-1,SUM!$A36)</f>
        <v>0</v>
      </c>
      <c r="G36" s="33">
        <f ca="1">OFFSET(STAT!$F$1,SUM!G$3-1,SUM!$A36)</f>
        <v>0</v>
      </c>
      <c r="H36" s="33">
        <f ca="1">OFFSET(STAT!$F$1,SUM!H$3-1,SUM!$A36)</f>
        <v>0</v>
      </c>
      <c r="I36" s="33">
        <f ca="1">OFFSET(STAT!$F$1,SUM!I$3-1,SUM!$A36)</f>
        <v>0</v>
      </c>
      <c r="J36" s="33">
        <f ca="1">OFFSET(STAT!$F$1,SUM!J$3-1,SUM!$A36)</f>
        <v>0</v>
      </c>
      <c r="K36" s="33">
        <f ca="1">OFFSET(STAT!$F$1,SUM!K$3-1,SUM!$A36)</f>
        <v>0</v>
      </c>
      <c r="L36" s="33">
        <f ca="1">OFFSET(STAT!$F$1,SUM!L$3-1,SUM!$A36)</f>
        <v>0</v>
      </c>
      <c r="M36" s="33">
        <f ca="1">OFFSET(STAT!$F$1,SUM!M$3-1,SUM!$A36)</f>
        <v>0</v>
      </c>
      <c r="N36" s="33">
        <f ca="1">OFFSET(STAT!$F$1,SUM!N$3-1,SUM!$A36)</f>
        <v>0</v>
      </c>
      <c r="O36" s="33">
        <f ca="1">OFFSET(STAT!$F$1,SUM!O$3-1,SUM!$A36)</f>
        <v>0</v>
      </c>
      <c r="P36" s="33">
        <f ca="1">OFFSET(STAT!$F$1,SUM!P$3-1,SUM!$A36)</f>
        <v>0</v>
      </c>
      <c r="Q36" s="33">
        <f ca="1">OFFSET(STAT!$F$1,SUM!Q$3-1,SUM!$A36)</f>
        <v>0</v>
      </c>
      <c r="R36" s="33">
        <f ca="1">OFFSET(STAT!$F$1,SUM!R$3-1,SUM!$A36)</f>
        <v>0</v>
      </c>
      <c r="S36" s="33">
        <f ca="1">OFFSET(STAT!$F$1,SUM!S$3-1,SUM!$A36)</f>
        <v>0</v>
      </c>
      <c r="T36" s="33">
        <f ca="1">OFFSET(STAT!$F$1,SUM!T$3-1,SUM!$A36)</f>
        <v>0</v>
      </c>
      <c r="U36" s="33">
        <f ca="1">OFFSET(STAT!$F$1,SUM!U$3-1,SUM!$A36)</f>
        <v>0</v>
      </c>
      <c r="V36" s="33">
        <f ca="1">OFFSET(STAT!$F$1,SUM!V$3-1,SUM!$A36)</f>
        <v>0</v>
      </c>
      <c r="W36" s="33">
        <f ca="1">OFFSET(STAT!$F$1,SUM!W$3-1,SUM!$A36)</f>
        <v>0</v>
      </c>
      <c r="X36" s="33">
        <f ca="1">OFFSET(STAT!$F$1,SUM!X$3-1,SUM!$A36)</f>
        <v>0</v>
      </c>
      <c r="Y36" s="33">
        <f ca="1">OFFSET(STAT!$F$1,SUM!Y$3-1,SUM!$A36)</f>
        <v>0</v>
      </c>
      <c r="Z36" s="33">
        <f ca="1">OFFSET(STAT!$F$1,SUM!Z$3-1,SUM!$A36)</f>
        <v>0</v>
      </c>
      <c r="AA36" s="33">
        <f ca="1">OFFSET(STAT!$F$1,SUM!AA$3-1,SUM!$A36)</f>
        <v>0</v>
      </c>
      <c r="AB36" s="33">
        <f ca="1">OFFSET(STAT!$F$1,SUM!AB$3-1,SUM!$A36)</f>
        <v>0</v>
      </c>
      <c r="AC36" s="33">
        <f ca="1">OFFSET(STAT!$F$1,SUM!AC$3-1,SUM!$A36)</f>
        <v>0</v>
      </c>
      <c r="AD36" s="33">
        <f ca="1">OFFSET(STAT!$F$1,SUM!AD$3-1,SUM!$A36)</f>
        <v>0</v>
      </c>
      <c r="AE36" s="33">
        <f ca="1">OFFSET(STAT!$F$1,SUM!AE$3-1,SUM!$A36)</f>
        <v>0</v>
      </c>
      <c r="AF36" s="33">
        <f ca="1">OFFSET(STAT!$F$1,SUM!AF$3-1,SUM!$A36)</f>
        <v>0</v>
      </c>
      <c r="AG36" s="33">
        <f ca="1">OFFSET(STAT!$F$1,SUM!AG$3-1,SUM!$A36)</f>
        <v>0</v>
      </c>
      <c r="AH36" s="33">
        <f ca="1">OFFSET(STAT!$F$1,SUM!AH$3-1,SUM!$A36)</f>
        <v>0</v>
      </c>
      <c r="AI36" s="33">
        <f ca="1">OFFSET(STAT!$F$1,SUM!AI$3-1,SUM!$A36)</f>
        <v>0</v>
      </c>
      <c r="AJ36" s="33">
        <f ca="1">OFFSET(STAT!$F$1,SUM!AJ$3-1,SUM!$A36)</f>
        <v>0</v>
      </c>
      <c r="AK36" s="33">
        <f ca="1">OFFSET(STAT!$F$1,SUM!AK$3-1,SUM!$A36)</f>
        <v>0</v>
      </c>
      <c r="AL36" s="33">
        <f ca="1">OFFSET(STAT!$F$1,SUM!AL$3-1,SUM!$A36)</f>
        <v>0</v>
      </c>
      <c r="AM36" s="33">
        <f ca="1">OFFSET(STAT!$F$1,SUM!AM$3-1,SUM!$A36)</f>
        <v>0</v>
      </c>
      <c r="AN36" s="33">
        <f ca="1">OFFSET(STAT!$F$1,SUM!AN$3-1,SUM!$A36)</f>
        <v>0</v>
      </c>
      <c r="AO36" s="33">
        <f ca="1">OFFSET(STAT!$F$1,SUM!AO$3-1,SUM!$A36)</f>
        <v>0</v>
      </c>
      <c r="AP36" s="33">
        <f ca="1">OFFSET(STAT!$F$1,SUM!AP$3-1,SUM!$A36)</f>
        <v>0</v>
      </c>
      <c r="AQ36" s="33">
        <f ca="1">OFFSET(STAT!$F$1,SUM!AQ$3-1,SUM!$A36)</f>
        <v>0</v>
      </c>
      <c r="AR36" s="33">
        <f ca="1">OFFSET(STAT!$F$1,SUM!AR$3-1,SUM!$A36)</f>
        <v>0</v>
      </c>
    </row>
    <row r="37" spans="1:44" ht="9.9" customHeight="1">
      <c r="A37" s="17">
        <f t="shared" si="1"/>
        <v>33</v>
      </c>
      <c r="B37" s="16">
        <f>Samp!C34</f>
        <v>0</v>
      </c>
      <c r="C37" s="16">
        <f>Samp!D34</f>
        <v>0</v>
      </c>
      <c r="D37" s="16">
        <f>Samp!B34</f>
        <v>0</v>
      </c>
      <c r="E37" s="33">
        <f ca="1">OFFSET(STAT!$F$1,SUM!E$3-1,SUM!$A37)</f>
        <v>0</v>
      </c>
      <c r="F37" s="33">
        <f ca="1">OFFSET(STAT!$F$1,SUM!F$3-1,SUM!$A37)</f>
        <v>0</v>
      </c>
      <c r="G37" s="33">
        <f ca="1">OFFSET(STAT!$F$1,SUM!G$3-1,SUM!$A37)</f>
        <v>0</v>
      </c>
      <c r="H37" s="33">
        <f ca="1">OFFSET(STAT!$F$1,SUM!H$3-1,SUM!$A37)</f>
        <v>0</v>
      </c>
      <c r="I37" s="33">
        <f ca="1">OFFSET(STAT!$F$1,SUM!I$3-1,SUM!$A37)</f>
        <v>0</v>
      </c>
      <c r="J37" s="33">
        <f ca="1">OFFSET(STAT!$F$1,SUM!J$3-1,SUM!$A37)</f>
        <v>0</v>
      </c>
      <c r="K37" s="33">
        <f ca="1">OFFSET(STAT!$F$1,SUM!K$3-1,SUM!$A37)</f>
        <v>0</v>
      </c>
      <c r="L37" s="33">
        <f ca="1">OFFSET(STAT!$F$1,SUM!L$3-1,SUM!$A37)</f>
        <v>0</v>
      </c>
      <c r="M37" s="33">
        <f ca="1">OFFSET(STAT!$F$1,SUM!M$3-1,SUM!$A37)</f>
        <v>0</v>
      </c>
      <c r="N37" s="33">
        <f ca="1">OFFSET(STAT!$F$1,SUM!N$3-1,SUM!$A37)</f>
        <v>0</v>
      </c>
      <c r="O37" s="33">
        <f ca="1">OFFSET(STAT!$F$1,SUM!O$3-1,SUM!$A37)</f>
        <v>0</v>
      </c>
      <c r="P37" s="33">
        <f ca="1">OFFSET(STAT!$F$1,SUM!P$3-1,SUM!$A37)</f>
        <v>0</v>
      </c>
      <c r="Q37" s="33">
        <f ca="1">OFFSET(STAT!$F$1,SUM!Q$3-1,SUM!$A37)</f>
        <v>0</v>
      </c>
      <c r="R37" s="33">
        <f ca="1">OFFSET(STAT!$F$1,SUM!R$3-1,SUM!$A37)</f>
        <v>0</v>
      </c>
      <c r="S37" s="33">
        <f ca="1">OFFSET(STAT!$F$1,SUM!S$3-1,SUM!$A37)</f>
        <v>0</v>
      </c>
      <c r="T37" s="33">
        <f ca="1">OFFSET(STAT!$F$1,SUM!T$3-1,SUM!$A37)</f>
        <v>0</v>
      </c>
      <c r="U37" s="33">
        <f ca="1">OFFSET(STAT!$F$1,SUM!U$3-1,SUM!$A37)</f>
        <v>0</v>
      </c>
      <c r="V37" s="33">
        <f ca="1">OFFSET(STAT!$F$1,SUM!V$3-1,SUM!$A37)</f>
        <v>0</v>
      </c>
      <c r="W37" s="33">
        <f ca="1">OFFSET(STAT!$F$1,SUM!W$3-1,SUM!$A37)</f>
        <v>0</v>
      </c>
      <c r="X37" s="33">
        <f ca="1">OFFSET(STAT!$F$1,SUM!X$3-1,SUM!$A37)</f>
        <v>0</v>
      </c>
      <c r="Y37" s="33">
        <f ca="1">OFFSET(STAT!$F$1,SUM!Y$3-1,SUM!$A37)</f>
        <v>0</v>
      </c>
      <c r="Z37" s="33">
        <f ca="1">OFFSET(STAT!$F$1,SUM!Z$3-1,SUM!$A37)</f>
        <v>0</v>
      </c>
      <c r="AA37" s="33">
        <f ca="1">OFFSET(STAT!$F$1,SUM!AA$3-1,SUM!$A37)</f>
        <v>0</v>
      </c>
      <c r="AB37" s="33">
        <f ca="1">OFFSET(STAT!$F$1,SUM!AB$3-1,SUM!$A37)</f>
        <v>0</v>
      </c>
      <c r="AC37" s="33">
        <f ca="1">OFFSET(STAT!$F$1,SUM!AC$3-1,SUM!$A37)</f>
        <v>0</v>
      </c>
      <c r="AD37" s="33">
        <f ca="1">OFFSET(STAT!$F$1,SUM!AD$3-1,SUM!$A37)</f>
        <v>0</v>
      </c>
      <c r="AE37" s="33">
        <f ca="1">OFFSET(STAT!$F$1,SUM!AE$3-1,SUM!$A37)</f>
        <v>0</v>
      </c>
      <c r="AF37" s="33">
        <f ca="1">OFFSET(STAT!$F$1,SUM!AF$3-1,SUM!$A37)</f>
        <v>0</v>
      </c>
      <c r="AG37" s="33">
        <f ca="1">OFFSET(STAT!$F$1,SUM!AG$3-1,SUM!$A37)</f>
        <v>0</v>
      </c>
      <c r="AH37" s="33">
        <f ca="1">OFFSET(STAT!$F$1,SUM!AH$3-1,SUM!$A37)</f>
        <v>0</v>
      </c>
      <c r="AI37" s="33">
        <f ca="1">OFFSET(STAT!$F$1,SUM!AI$3-1,SUM!$A37)</f>
        <v>0</v>
      </c>
      <c r="AJ37" s="33">
        <f ca="1">OFFSET(STAT!$F$1,SUM!AJ$3-1,SUM!$A37)</f>
        <v>0</v>
      </c>
      <c r="AK37" s="33">
        <f ca="1">OFFSET(STAT!$F$1,SUM!AK$3-1,SUM!$A37)</f>
        <v>0</v>
      </c>
      <c r="AL37" s="33">
        <f ca="1">OFFSET(STAT!$F$1,SUM!AL$3-1,SUM!$A37)</f>
        <v>0</v>
      </c>
      <c r="AM37" s="33">
        <f ca="1">OFFSET(STAT!$F$1,SUM!AM$3-1,SUM!$A37)</f>
        <v>0</v>
      </c>
      <c r="AN37" s="33">
        <f ca="1">OFFSET(STAT!$F$1,SUM!AN$3-1,SUM!$A37)</f>
        <v>0</v>
      </c>
      <c r="AO37" s="33">
        <f ca="1">OFFSET(STAT!$F$1,SUM!AO$3-1,SUM!$A37)</f>
        <v>0</v>
      </c>
      <c r="AP37" s="33">
        <f ca="1">OFFSET(STAT!$F$1,SUM!AP$3-1,SUM!$A37)</f>
        <v>0</v>
      </c>
      <c r="AQ37" s="33">
        <f ca="1">OFFSET(STAT!$F$1,SUM!AQ$3-1,SUM!$A37)</f>
        <v>0</v>
      </c>
      <c r="AR37" s="33">
        <f ca="1">OFFSET(STAT!$F$1,SUM!AR$3-1,SUM!$A37)</f>
        <v>0</v>
      </c>
    </row>
    <row r="38" spans="1:44" ht="9.9" customHeight="1">
      <c r="A38" s="17">
        <f t="shared" si="1"/>
        <v>34</v>
      </c>
      <c r="B38" s="16">
        <f>Samp!C35</f>
        <v>0</v>
      </c>
      <c r="C38" s="16">
        <f>Samp!D35</f>
        <v>0</v>
      </c>
      <c r="D38" s="16">
        <f>Samp!B35</f>
        <v>0</v>
      </c>
      <c r="E38" s="33">
        <f ca="1">OFFSET(STAT!$F$1,SUM!E$3-1,SUM!$A38)</f>
        <v>0</v>
      </c>
      <c r="F38" s="33">
        <f ca="1">OFFSET(STAT!$F$1,SUM!F$3-1,SUM!$A38)</f>
        <v>0</v>
      </c>
      <c r="G38" s="33">
        <f ca="1">OFFSET(STAT!$F$1,SUM!G$3-1,SUM!$A38)</f>
        <v>0</v>
      </c>
      <c r="H38" s="33">
        <f ca="1">OFFSET(STAT!$F$1,SUM!H$3-1,SUM!$A38)</f>
        <v>0</v>
      </c>
      <c r="I38" s="33">
        <f ca="1">OFFSET(STAT!$F$1,SUM!I$3-1,SUM!$A38)</f>
        <v>0</v>
      </c>
      <c r="J38" s="33">
        <f ca="1">OFFSET(STAT!$F$1,SUM!J$3-1,SUM!$A38)</f>
        <v>0</v>
      </c>
      <c r="K38" s="33">
        <f ca="1">OFFSET(STAT!$F$1,SUM!K$3-1,SUM!$A38)</f>
        <v>0</v>
      </c>
      <c r="L38" s="33">
        <f ca="1">OFFSET(STAT!$F$1,SUM!L$3-1,SUM!$A38)</f>
        <v>0</v>
      </c>
      <c r="M38" s="33">
        <f ca="1">OFFSET(STAT!$F$1,SUM!M$3-1,SUM!$A38)</f>
        <v>0</v>
      </c>
      <c r="N38" s="33">
        <f ca="1">OFFSET(STAT!$F$1,SUM!N$3-1,SUM!$A38)</f>
        <v>0</v>
      </c>
      <c r="O38" s="33">
        <f ca="1">OFFSET(STAT!$F$1,SUM!O$3-1,SUM!$A38)</f>
        <v>0</v>
      </c>
      <c r="P38" s="33">
        <f ca="1">OFFSET(STAT!$F$1,SUM!P$3-1,SUM!$A38)</f>
        <v>0</v>
      </c>
      <c r="Q38" s="33">
        <f ca="1">OFFSET(STAT!$F$1,SUM!Q$3-1,SUM!$A38)</f>
        <v>0</v>
      </c>
      <c r="R38" s="33">
        <f ca="1">OFFSET(STAT!$F$1,SUM!R$3-1,SUM!$A38)</f>
        <v>0</v>
      </c>
      <c r="S38" s="33">
        <f ca="1">OFFSET(STAT!$F$1,SUM!S$3-1,SUM!$A38)</f>
        <v>0</v>
      </c>
      <c r="T38" s="33">
        <f ca="1">OFFSET(STAT!$F$1,SUM!T$3-1,SUM!$A38)</f>
        <v>0</v>
      </c>
      <c r="U38" s="33">
        <f ca="1">OFFSET(STAT!$F$1,SUM!U$3-1,SUM!$A38)</f>
        <v>0</v>
      </c>
      <c r="V38" s="33">
        <f ca="1">OFFSET(STAT!$F$1,SUM!V$3-1,SUM!$A38)</f>
        <v>0</v>
      </c>
      <c r="W38" s="33">
        <f ca="1">OFFSET(STAT!$F$1,SUM!W$3-1,SUM!$A38)</f>
        <v>0</v>
      </c>
      <c r="X38" s="33">
        <f ca="1">OFFSET(STAT!$F$1,SUM!X$3-1,SUM!$A38)</f>
        <v>0</v>
      </c>
      <c r="Y38" s="33">
        <f ca="1">OFFSET(STAT!$F$1,SUM!Y$3-1,SUM!$A38)</f>
        <v>0</v>
      </c>
      <c r="Z38" s="33">
        <f ca="1">OFFSET(STAT!$F$1,SUM!Z$3-1,SUM!$A38)</f>
        <v>0</v>
      </c>
      <c r="AA38" s="33">
        <f ca="1">OFFSET(STAT!$F$1,SUM!AA$3-1,SUM!$A38)</f>
        <v>0</v>
      </c>
      <c r="AB38" s="33">
        <f ca="1">OFFSET(STAT!$F$1,SUM!AB$3-1,SUM!$A38)</f>
        <v>0</v>
      </c>
      <c r="AC38" s="33">
        <f ca="1">OFFSET(STAT!$F$1,SUM!AC$3-1,SUM!$A38)</f>
        <v>0</v>
      </c>
      <c r="AD38" s="33">
        <f ca="1">OFFSET(STAT!$F$1,SUM!AD$3-1,SUM!$A38)</f>
        <v>0</v>
      </c>
      <c r="AE38" s="33">
        <f ca="1">OFFSET(STAT!$F$1,SUM!AE$3-1,SUM!$A38)</f>
        <v>0</v>
      </c>
      <c r="AF38" s="33">
        <f ca="1">OFFSET(STAT!$F$1,SUM!AF$3-1,SUM!$A38)</f>
        <v>0</v>
      </c>
      <c r="AG38" s="33">
        <f ca="1">OFFSET(STAT!$F$1,SUM!AG$3-1,SUM!$A38)</f>
        <v>0</v>
      </c>
      <c r="AH38" s="33">
        <f ca="1">OFFSET(STAT!$F$1,SUM!AH$3-1,SUM!$A38)</f>
        <v>0</v>
      </c>
      <c r="AI38" s="33">
        <f ca="1">OFFSET(STAT!$F$1,SUM!AI$3-1,SUM!$A38)</f>
        <v>0</v>
      </c>
      <c r="AJ38" s="33">
        <f ca="1">OFFSET(STAT!$F$1,SUM!AJ$3-1,SUM!$A38)</f>
        <v>0</v>
      </c>
      <c r="AK38" s="33">
        <f ca="1">OFFSET(STAT!$F$1,SUM!AK$3-1,SUM!$A38)</f>
        <v>0</v>
      </c>
      <c r="AL38" s="33">
        <f ca="1">OFFSET(STAT!$F$1,SUM!AL$3-1,SUM!$A38)</f>
        <v>0</v>
      </c>
      <c r="AM38" s="33">
        <f ca="1">OFFSET(STAT!$F$1,SUM!AM$3-1,SUM!$A38)</f>
        <v>0</v>
      </c>
      <c r="AN38" s="33">
        <f ca="1">OFFSET(STAT!$F$1,SUM!AN$3-1,SUM!$A38)</f>
        <v>0</v>
      </c>
      <c r="AO38" s="33">
        <f ca="1">OFFSET(STAT!$F$1,SUM!AO$3-1,SUM!$A38)</f>
        <v>0</v>
      </c>
      <c r="AP38" s="33">
        <f ca="1">OFFSET(STAT!$F$1,SUM!AP$3-1,SUM!$A38)</f>
        <v>0</v>
      </c>
      <c r="AQ38" s="33">
        <f ca="1">OFFSET(STAT!$F$1,SUM!AQ$3-1,SUM!$A38)</f>
        <v>0</v>
      </c>
      <c r="AR38" s="33">
        <f ca="1">OFFSET(STAT!$F$1,SUM!AR$3-1,SUM!$A38)</f>
        <v>0</v>
      </c>
    </row>
    <row r="39" spans="1:44" ht="9.9" customHeight="1">
      <c r="A39" s="17">
        <f t="shared" si="1"/>
        <v>35</v>
      </c>
      <c r="B39" s="16">
        <f>Samp!C36</f>
        <v>0</v>
      </c>
      <c r="C39" s="16">
        <f>Samp!D36</f>
        <v>0</v>
      </c>
      <c r="D39" s="16">
        <f>Samp!B36</f>
        <v>0</v>
      </c>
      <c r="E39" s="33">
        <f ca="1">OFFSET(STAT!$F$1,SUM!E$3-1,SUM!$A39)</f>
        <v>0</v>
      </c>
      <c r="F39" s="33">
        <f ca="1">OFFSET(STAT!$F$1,SUM!F$3-1,SUM!$A39)</f>
        <v>0</v>
      </c>
      <c r="G39" s="33">
        <f ca="1">OFFSET(STAT!$F$1,SUM!G$3-1,SUM!$A39)</f>
        <v>0</v>
      </c>
      <c r="H39" s="33">
        <f ca="1">OFFSET(STAT!$F$1,SUM!H$3-1,SUM!$A39)</f>
        <v>0</v>
      </c>
      <c r="I39" s="33">
        <f ca="1">OFFSET(STAT!$F$1,SUM!I$3-1,SUM!$A39)</f>
        <v>0</v>
      </c>
      <c r="J39" s="33">
        <f ca="1">OFFSET(STAT!$F$1,SUM!J$3-1,SUM!$A39)</f>
        <v>0</v>
      </c>
      <c r="K39" s="33">
        <f ca="1">OFFSET(STAT!$F$1,SUM!K$3-1,SUM!$A39)</f>
        <v>0</v>
      </c>
      <c r="L39" s="33">
        <f ca="1">OFFSET(STAT!$F$1,SUM!L$3-1,SUM!$A39)</f>
        <v>0</v>
      </c>
      <c r="M39" s="33">
        <f ca="1">OFFSET(STAT!$F$1,SUM!M$3-1,SUM!$A39)</f>
        <v>0</v>
      </c>
      <c r="N39" s="33">
        <f ca="1">OFFSET(STAT!$F$1,SUM!N$3-1,SUM!$A39)</f>
        <v>0</v>
      </c>
      <c r="O39" s="33">
        <f ca="1">OFFSET(STAT!$F$1,SUM!O$3-1,SUM!$A39)</f>
        <v>0</v>
      </c>
      <c r="P39" s="33">
        <f ca="1">OFFSET(STAT!$F$1,SUM!P$3-1,SUM!$A39)</f>
        <v>0</v>
      </c>
      <c r="Q39" s="33">
        <f ca="1">OFFSET(STAT!$F$1,SUM!Q$3-1,SUM!$A39)</f>
        <v>0</v>
      </c>
      <c r="R39" s="33">
        <f ca="1">OFFSET(STAT!$F$1,SUM!R$3-1,SUM!$A39)</f>
        <v>0</v>
      </c>
      <c r="S39" s="33">
        <f ca="1">OFFSET(STAT!$F$1,SUM!S$3-1,SUM!$A39)</f>
        <v>0</v>
      </c>
      <c r="T39" s="33">
        <f ca="1">OFFSET(STAT!$F$1,SUM!T$3-1,SUM!$A39)</f>
        <v>0</v>
      </c>
      <c r="U39" s="33">
        <f ca="1">OFFSET(STAT!$F$1,SUM!U$3-1,SUM!$A39)</f>
        <v>0</v>
      </c>
      <c r="V39" s="33">
        <f ca="1">OFFSET(STAT!$F$1,SUM!V$3-1,SUM!$A39)</f>
        <v>0</v>
      </c>
      <c r="W39" s="33">
        <f ca="1">OFFSET(STAT!$F$1,SUM!W$3-1,SUM!$A39)</f>
        <v>0</v>
      </c>
      <c r="X39" s="33">
        <f ca="1">OFFSET(STAT!$F$1,SUM!X$3-1,SUM!$A39)</f>
        <v>0</v>
      </c>
      <c r="Y39" s="33">
        <f ca="1">OFFSET(STAT!$F$1,SUM!Y$3-1,SUM!$A39)</f>
        <v>0</v>
      </c>
      <c r="Z39" s="33">
        <f ca="1">OFFSET(STAT!$F$1,SUM!Z$3-1,SUM!$A39)</f>
        <v>0</v>
      </c>
      <c r="AA39" s="33">
        <f ca="1">OFFSET(STAT!$F$1,SUM!AA$3-1,SUM!$A39)</f>
        <v>0</v>
      </c>
      <c r="AB39" s="33">
        <f ca="1">OFFSET(STAT!$F$1,SUM!AB$3-1,SUM!$A39)</f>
        <v>0</v>
      </c>
      <c r="AC39" s="33">
        <f ca="1">OFFSET(STAT!$F$1,SUM!AC$3-1,SUM!$A39)</f>
        <v>0</v>
      </c>
      <c r="AD39" s="33">
        <f ca="1">OFFSET(STAT!$F$1,SUM!AD$3-1,SUM!$A39)</f>
        <v>0</v>
      </c>
      <c r="AE39" s="33">
        <f ca="1">OFFSET(STAT!$F$1,SUM!AE$3-1,SUM!$A39)</f>
        <v>0</v>
      </c>
      <c r="AF39" s="33">
        <f ca="1">OFFSET(STAT!$F$1,SUM!AF$3-1,SUM!$A39)</f>
        <v>0</v>
      </c>
      <c r="AG39" s="33">
        <f ca="1">OFFSET(STAT!$F$1,SUM!AG$3-1,SUM!$A39)</f>
        <v>0</v>
      </c>
      <c r="AH39" s="33">
        <f ca="1">OFFSET(STAT!$F$1,SUM!AH$3-1,SUM!$A39)</f>
        <v>0</v>
      </c>
      <c r="AI39" s="33">
        <f ca="1">OFFSET(STAT!$F$1,SUM!AI$3-1,SUM!$A39)</f>
        <v>0</v>
      </c>
      <c r="AJ39" s="33">
        <f ca="1">OFFSET(STAT!$F$1,SUM!AJ$3-1,SUM!$A39)</f>
        <v>0</v>
      </c>
      <c r="AK39" s="33">
        <f ca="1">OFFSET(STAT!$F$1,SUM!AK$3-1,SUM!$A39)</f>
        <v>0</v>
      </c>
      <c r="AL39" s="33">
        <f ca="1">OFFSET(STAT!$F$1,SUM!AL$3-1,SUM!$A39)</f>
        <v>0</v>
      </c>
      <c r="AM39" s="33">
        <f ca="1">OFFSET(STAT!$F$1,SUM!AM$3-1,SUM!$A39)</f>
        <v>0</v>
      </c>
      <c r="AN39" s="33">
        <f ca="1">OFFSET(STAT!$F$1,SUM!AN$3-1,SUM!$A39)</f>
        <v>0</v>
      </c>
      <c r="AO39" s="33">
        <f ca="1">OFFSET(STAT!$F$1,SUM!AO$3-1,SUM!$A39)</f>
        <v>0</v>
      </c>
      <c r="AP39" s="33">
        <f ca="1">OFFSET(STAT!$F$1,SUM!AP$3-1,SUM!$A39)</f>
        <v>0</v>
      </c>
      <c r="AQ39" s="33">
        <f ca="1">OFFSET(STAT!$F$1,SUM!AQ$3-1,SUM!$A39)</f>
        <v>0</v>
      </c>
      <c r="AR39" s="33">
        <f ca="1">OFFSET(STAT!$F$1,SUM!AR$3-1,SUM!$A39)</f>
        <v>0</v>
      </c>
    </row>
    <row r="40" spans="1:44" ht="9.9" customHeight="1">
      <c r="A40" s="17">
        <f t="shared" si="1"/>
        <v>36</v>
      </c>
      <c r="B40" s="16">
        <f>Samp!C37</f>
        <v>0</v>
      </c>
      <c r="C40" s="16">
        <f>Samp!D37</f>
        <v>0</v>
      </c>
      <c r="D40" s="16">
        <f>Samp!B37</f>
        <v>0</v>
      </c>
      <c r="E40" s="33">
        <f ca="1">OFFSET(STAT!$F$1,SUM!E$3-1,SUM!$A40)</f>
        <v>0</v>
      </c>
      <c r="F40" s="33">
        <f ca="1">OFFSET(STAT!$F$1,SUM!F$3-1,SUM!$A40)</f>
        <v>0</v>
      </c>
      <c r="G40" s="33">
        <f ca="1">OFFSET(STAT!$F$1,SUM!G$3-1,SUM!$A40)</f>
        <v>0</v>
      </c>
      <c r="H40" s="33">
        <f ca="1">OFFSET(STAT!$F$1,SUM!H$3-1,SUM!$A40)</f>
        <v>0</v>
      </c>
      <c r="I40" s="33">
        <f ca="1">OFFSET(STAT!$F$1,SUM!I$3-1,SUM!$A40)</f>
        <v>0</v>
      </c>
      <c r="J40" s="33">
        <f ca="1">OFFSET(STAT!$F$1,SUM!J$3-1,SUM!$A40)</f>
        <v>0</v>
      </c>
      <c r="K40" s="33">
        <f ca="1">OFFSET(STAT!$F$1,SUM!K$3-1,SUM!$A40)</f>
        <v>0</v>
      </c>
      <c r="L40" s="33">
        <f ca="1">OFFSET(STAT!$F$1,SUM!L$3-1,SUM!$A40)</f>
        <v>0</v>
      </c>
      <c r="M40" s="33">
        <f ca="1">OFFSET(STAT!$F$1,SUM!M$3-1,SUM!$A40)</f>
        <v>0</v>
      </c>
      <c r="N40" s="33">
        <f ca="1">OFFSET(STAT!$F$1,SUM!N$3-1,SUM!$A40)</f>
        <v>0</v>
      </c>
      <c r="O40" s="33">
        <f ca="1">OFFSET(STAT!$F$1,SUM!O$3-1,SUM!$A40)</f>
        <v>0</v>
      </c>
      <c r="P40" s="33">
        <f ca="1">OFFSET(STAT!$F$1,SUM!P$3-1,SUM!$A40)</f>
        <v>0</v>
      </c>
      <c r="Q40" s="33">
        <f ca="1">OFFSET(STAT!$F$1,SUM!Q$3-1,SUM!$A40)</f>
        <v>0</v>
      </c>
      <c r="R40" s="33">
        <f ca="1">OFFSET(STAT!$F$1,SUM!R$3-1,SUM!$A40)</f>
        <v>0</v>
      </c>
      <c r="S40" s="33">
        <f ca="1">OFFSET(STAT!$F$1,SUM!S$3-1,SUM!$A40)</f>
        <v>0</v>
      </c>
      <c r="T40" s="33">
        <f ca="1">OFFSET(STAT!$F$1,SUM!T$3-1,SUM!$A40)</f>
        <v>0</v>
      </c>
      <c r="U40" s="33">
        <f ca="1">OFFSET(STAT!$F$1,SUM!U$3-1,SUM!$A40)</f>
        <v>0</v>
      </c>
      <c r="V40" s="33">
        <f ca="1">OFFSET(STAT!$F$1,SUM!V$3-1,SUM!$A40)</f>
        <v>0</v>
      </c>
      <c r="W40" s="33">
        <f ca="1">OFFSET(STAT!$F$1,SUM!W$3-1,SUM!$A40)</f>
        <v>0</v>
      </c>
      <c r="X40" s="33">
        <f ca="1">OFFSET(STAT!$F$1,SUM!X$3-1,SUM!$A40)</f>
        <v>0</v>
      </c>
      <c r="Y40" s="33">
        <f ca="1">OFFSET(STAT!$F$1,SUM!Y$3-1,SUM!$A40)</f>
        <v>0</v>
      </c>
      <c r="Z40" s="33">
        <f ca="1">OFFSET(STAT!$F$1,SUM!Z$3-1,SUM!$A40)</f>
        <v>0</v>
      </c>
      <c r="AA40" s="33">
        <f ca="1">OFFSET(STAT!$F$1,SUM!AA$3-1,SUM!$A40)</f>
        <v>0</v>
      </c>
      <c r="AB40" s="33">
        <f ca="1">OFFSET(STAT!$F$1,SUM!AB$3-1,SUM!$A40)</f>
        <v>0</v>
      </c>
      <c r="AC40" s="33">
        <f ca="1">OFFSET(STAT!$F$1,SUM!AC$3-1,SUM!$A40)</f>
        <v>0</v>
      </c>
      <c r="AD40" s="33">
        <f ca="1">OFFSET(STAT!$F$1,SUM!AD$3-1,SUM!$A40)</f>
        <v>0</v>
      </c>
      <c r="AE40" s="33">
        <f ca="1">OFFSET(STAT!$F$1,SUM!AE$3-1,SUM!$A40)</f>
        <v>0</v>
      </c>
      <c r="AF40" s="33">
        <f ca="1">OFFSET(STAT!$F$1,SUM!AF$3-1,SUM!$A40)</f>
        <v>0</v>
      </c>
      <c r="AG40" s="33">
        <f ca="1">OFFSET(STAT!$F$1,SUM!AG$3-1,SUM!$A40)</f>
        <v>0</v>
      </c>
      <c r="AH40" s="33">
        <f ca="1">OFFSET(STAT!$F$1,SUM!AH$3-1,SUM!$A40)</f>
        <v>0</v>
      </c>
      <c r="AI40" s="33">
        <f ca="1">OFFSET(STAT!$F$1,SUM!AI$3-1,SUM!$A40)</f>
        <v>0</v>
      </c>
      <c r="AJ40" s="33">
        <f ca="1">OFFSET(STAT!$F$1,SUM!AJ$3-1,SUM!$A40)</f>
        <v>0</v>
      </c>
      <c r="AK40" s="33">
        <f ca="1">OFFSET(STAT!$F$1,SUM!AK$3-1,SUM!$A40)</f>
        <v>0</v>
      </c>
      <c r="AL40" s="33">
        <f ca="1">OFFSET(STAT!$F$1,SUM!AL$3-1,SUM!$A40)</f>
        <v>0</v>
      </c>
      <c r="AM40" s="33">
        <f ca="1">OFFSET(STAT!$F$1,SUM!AM$3-1,SUM!$A40)</f>
        <v>0</v>
      </c>
      <c r="AN40" s="33">
        <f ca="1">OFFSET(STAT!$F$1,SUM!AN$3-1,SUM!$A40)</f>
        <v>0</v>
      </c>
      <c r="AO40" s="33">
        <f ca="1">OFFSET(STAT!$F$1,SUM!AO$3-1,SUM!$A40)</f>
        <v>0</v>
      </c>
      <c r="AP40" s="33">
        <f ca="1">OFFSET(STAT!$F$1,SUM!AP$3-1,SUM!$A40)</f>
        <v>0</v>
      </c>
      <c r="AQ40" s="33">
        <f ca="1">OFFSET(STAT!$F$1,SUM!AQ$3-1,SUM!$A40)</f>
        <v>0</v>
      </c>
      <c r="AR40" s="33">
        <f ca="1">OFFSET(STAT!$F$1,SUM!AR$3-1,SUM!$A40)</f>
        <v>0</v>
      </c>
    </row>
    <row r="41" spans="1:44" ht="9.9" customHeight="1">
      <c r="A41" s="17">
        <f t="shared" si="1"/>
        <v>37</v>
      </c>
      <c r="B41" s="16">
        <f>Samp!C38</f>
        <v>0</v>
      </c>
      <c r="C41" s="16">
        <f>Samp!D38</f>
        <v>0</v>
      </c>
      <c r="D41" s="16">
        <f>Samp!B38</f>
        <v>0</v>
      </c>
      <c r="E41" s="33">
        <f ca="1">OFFSET(STAT!$F$1,SUM!E$3-1,SUM!$A41)</f>
        <v>0</v>
      </c>
      <c r="F41" s="33">
        <f ca="1">OFFSET(STAT!$F$1,SUM!F$3-1,SUM!$A41)</f>
        <v>0</v>
      </c>
      <c r="G41" s="33">
        <f ca="1">OFFSET(STAT!$F$1,SUM!G$3-1,SUM!$A41)</f>
        <v>0</v>
      </c>
      <c r="H41" s="33">
        <f ca="1">OFFSET(STAT!$F$1,SUM!H$3-1,SUM!$A41)</f>
        <v>0</v>
      </c>
      <c r="I41" s="33">
        <f ca="1">OFFSET(STAT!$F$1,SUM!I$3-1,SUM!$A41)</f>
        <v>0</v>
      </c>
      <c r="J41" s="33">
        <f ca="1">OFFSET(STAT!$F$1,SUM!J$3-1,SUM!$A41)</f>
        <v>0</v>
      </c>
      <c r="K41" s="33">
        <f ca="1">OFFSET(STAT!$F$1,SUM!K$3-1,SUM!$A41)</f>
        <v>0</v>
      </c>
      <c r="L41" s="33">
        <f ca="1">OFFSET(STAT!$F$1,SUM!L$3-1,SUM!$A41)</f>
        <v>0</v>
      </c>
      <c r="M41" s="33">
        <f ca="1">OFFSET(STAT!$F$1,SUM!M$3-1,SUM!$A41)</f>
        <v>0</v>
      </c>
      <c r="N41" s="33">
        <f ca="1">OFFSET(STAT!$F$1,SUM!N$3-1,SUM!$A41)</f>
        <v>0</v>
      </c>
      <c r="O41" s="33">
        <f ca="1">OFFSET(STAT!$F$1,SUM!O$3-1,SUM!$A41)</f>
        <v>0</v>
      </c>
      <c r="P41" s="33">
        <f ca="1">OFFSET(STAT!$F$1,SUM!P$3-1,SUM!$A41)</f>
        <v>0</v>
      </c>
      <c r="Q41" s="33">
        <f ca="1">OFFSET(STAT!$F$1,SUM!Q$3-1,SUM!$A41)</f>
        <v>0</v>
      </c>
      <c r="R41" s="33">
        <f ca="1">OFFSET(STAT!$F$1,SUM!R$3-1,SUM!$A41)</f>
        <v>0</v>
      </c>
      <c r="S41" s="33">
        <f ca="1">OFFSET(STAT!$F$1,SUM!S$3-1,SUM!$A41)</f>
        <v>0</v>
      </c>
      <c r="T41" s="33">
        <f ca="1">OFFSET(STAT!$F$1,SUM!T$3-1,SUM!$A41)</f>
        <v>0</v>
      </c>
      <c r="U41" s="33">
        <f ca="1">OFFSET(STAT!$F$1,SUM!U$3-1,SUM!$A41)</f>
        <v>0</v>
      </c>
      <c r="V41" s="33">
        <f ca="1">OFFSET(STAT!$F$1,SUM!V$3-1,SUM!$A41)</f>
        <v>0</v>
      </c>
      <c r="W41" s="33">
        <f ca="1">OFFSET(STAT!$F$1,SUM!W$3-1,SUM!$A41)</f>
        <v>0</v>
      </c>
      <c r="X41" s="33">
        <f ca="1">OFFSET(STAT!$F$1,SUM!X$3-1,SUM!$A41)</f>
        <v>0</v>
      </c>
      <c r="Y41" s="33">
        <f ca="1">OFFSET(STAT!$F$1,SUM!Y$3-1,SUM!$A41)</f>
        <v>0</v>
      </c>
      <c r="Z41" s="33">
        <f ca="1">OFFSET(STAT!$F$1,SUM!Z$3-1,SUM!$A41)</f>
        <v>0</v>
      </c>
      <c r="AA41" s="33">
        <f ca="1">OFFSET(STAT!$F$1,SUM!AA$3-1,SUM!$A41)</f>
        <v>0</v>
      </c>
      <c r="AB41" s="33">
        <f ca="1">OFFSET(STAT!$F$1,SUM!AB$3-1,SUM!$A41)</f>
        <v>0</v>
      </c>
      <c r="AC41" s="33">
        <f ca="1">OFFSET(STAT!$F$1,SUM!AC$3-1,SUM!$A41)</f>
        <v>0</v>
      </c>
      <c r="AD41" s="33">
        <f ca="1">OFFSET(STAT!$F$1,SUM!AD$3-1,SUM!$A41)</f>
        <v>0</v>
      </c>
      <c r="AE41" s="33">
        <f ca="1">OFFSET(STAT!$F$1,SUM!AE$3-1,SUM!$A41)</f>
        <v>0</v>
      </c>
      <c r="AF41" s="33">
        <f ca="1">OFFSET(STAT!$F$1,SUM!AF$3-1,SUM!$A41)</f>
        <v>0</v>
      </c>
      <c r="AG41" s="33">
        <f ca="1">OFFSET(STAT!$F$1,SUM!AG$3-1,SUM!$A41)</f>
        <v>0</v>
      </c>
      <c r="AH41" s="33">
        <f ca="1">OFFSET(STAT!$F$1,SUM!AH$3-1,SUM!$A41)</f>
        <v>0</v>
      </c>
      <c r="AI41" s="33">
        <f ca="1">OFFSET(STAT!$F$1,SUM!AI$3-1,SUM!$A41)</f>
        <v>0</v>
      </c>
      <c r="AJ41" s="33">
        <f ca="1">OFFSET(STAT!$F$1,SUM!AJ$3-1,SUM!$A41)</f>
        <v>0</v>
      </c>
      <c r="AK41" s="33">
        <f ca="1">OFFSET(STAT!$F$1,SUM!AK$3-1,SUM!$A41)</f>
        <v>0</v>
      </c>
      <c r="AL41" s="33">
        <f ca="1">OFFSET(STAT!$F$1,SUM!AL$3-1,SUM!$A41)</f>
        <v>0</v>
      </c>
      <c r="AM41" s="33">
        <f ca="1">OFFSET(STAT!$F$1,SUM!AM$3-1,SUM!$A41)</f>
        <v>0</v>
      </c>
      <c r="AN41" s="33">
        <f ca="1">OFFSET(STAT!$F$1,SUM!AN$3-1,SUM!$A41)</f>
        <v>0</v>
      </c>
      <c r="AO41" s="33">
        <f ca="1">OFFSET(STAT!$F$1,SUM!AO$3-1,SUM!$A41)</f>
        <v>0</v>
      </c>
      <c r="AP41" s="33">
        <f ca="1">OFFSET(STAT!$F$1,SUM!AP$3-1,SUM!$A41)</f>
        <v>0</v>
      </c>
      <c r="AQ41" s="33">
        <f ca="1">OFFSET(STAT!$F$1,SUM!AQ$3-1,SUM!$A41)</f>
        <v>0</v>
      </c>
      <c r="AR41" s="33">
        <f ca="1">OFFSET(STAT!$F$1,SUM!AR$3-1,SUM!$A41)</f>
        <v>0</v>
      </c>
    </row>
    <row r="42" spans="1:44" ht="9.9" customHeight="1">
      <c r="A42" s="17">
        <f t="shared" si="1"/>
        <v>38</v>
      </c>
      <c r="B42" s="16">
        <f>Samp!C39</f>
        <v>0</v>
      </c>
      <c r="C42" s="16">
        <f>Samp!D39</f>
        <v>0</v>
      </c>
      <c r="D42" s="16">
        <f>Samp!B39</f>
        <v>0</v>
      </c>
      <c r="E42" s="33">
        <f ca="1">OFFSET(STAT!$F$1,SUM!E$3-1,SUM!$A42)</f>
        <v>0</v>
      </c>
      <c r="F42" s="33">
        <f ca="1">OFFSET(STAT!$F$1,SUM!F$3-1,SUM!$A42)</f>
        <v>0</v>
      </c>
      <c r="G42" s="33">
        <f ca="1">OFFSET(STAT!$F$1,SUM!G$3-1,SUM!$A42)</f>
        <v>0</v>
      </c>
      <c r="H42" s="33">
        <f ca="1">OFFSET(STAT!$F$1,SUM!H$3-1,SUM!$A42)</f>
        <v>0</v>
      </c>
      <c r="I42" s="33">
        <f ca="1">OFFSET(STAT!$F$1,SUM!I$3-1,SUM!$A42)</f>
        <v>0</v>
      </c>
      <c r="J42" s="33">
        <f ca="1">OFFSET(STAT!$F$1,SUM!J$3-1,SUM!$A42)</f>
        <v>0</v>
      </c>
      <c r="K42" s="33">
        <f ca="1">OFFSET(STAT!$F$1,SUM!K$3-1,SUM!$A42)</f>
        <v>0</v>
      </c>
      <c r="L42" s="33">
        <f ca="1">OFFSET(STAT!$F$1,SUM!L$3-1,SUM!$A42)</f>
        <v>0</v>
      </c>
      <c r="M42" s="33">
        <f ca="1">OFFSET(STAT!$F$1,SUM!M$3-1,SUM!$A42)</f>
        <v>0</v>
      </c>
      <c r="N42" s="33">
        <f ca="1">OFFSET(STAT!$F$1,SUM!N$3-1,SUM!$A42)</f>
        <v>0</v>
      </c>
      <c r="O42" s="33">
        <f ca="1">OFFSET(STAT!$F$1,SUM!O$3-1,SUM!$A42)</f>
        <v>0</v>
      </c>
      <c r="P42" s="33">
        <f ca="1">OFFSET(STAT!$F$1,SUM!P$3-1,SUM!$A42)</f>
        <v>0</v>
      </c>
      <c r="Q42" s="33">
        <f ca="1">OFFSET(STAT!$F$1,SUM!Q$3-1,SUM!$A42)</f>
        <v>0</v>
      </c>
      <c r="R42" s="33">
        <f ca="1">OFFSET(STAT!$F$1,SUM!R$3-1,SUM!$A42)</f>
        <v>0</v>
      </c>
      <c r="S42" s="33">
        <f ca="1">OFFSET(STAT!$F$1,SUM!S$3-1,SUM!$A42)</f>
        <v>0</v>
      </c>
      <c r="T42" s="33">
        <f ca="1">OFFSET(STAT!$F$1,SUM!T$3-1,SUM!$A42)</f>
        <v>0</v>
      </c>
      <c r="U42" s="33">
        <f ca="1">OFFSET(STAT!$F$1,SUM!U$3-1,SUM!$A42)</f>
        <v>0</v>
      </c>
      <c r="V42" s="33">
        <f ca="1">OFFSET(STAT!$F$1,SUM!V$3-1,SUM!$A42)</f>
        <v>0</v>
      </c>
      <c r="W42" s="33">
        <f ca="1">OFFSET(STAT!$F$1,SUM!W$3-1,SUM!$A42)</f>
        <v>0</v>
      </c>
      <c r="X42" s="33">
        <f ca="1">OFFSET(STAT!$F$1,SUM!X$3-1,SUM!$A42)</f>
        <v>0</v>
      </c>
      <c r="Y42" s="33">
        <f ca="1">OFFSET(STAT!$F$1,SUM!Y$3-1,SUM!$A42)</f>
        <v>0</v>
      </c>
      <c r="Z42" s="33">
        <f ca="1">OFFSET(STAT!$F$1,SUM!Z$3-1,SUM!$A42)</f>
        <v>0</v>
      </c>
      <c r="AA42" s="33">
        <f ca="1">OFFSET(STAT!$F$1,SUM!AA$3-1,SUM!$A42)</f>
        <v>0</v>
      </c>
      <c r="AB42" s="33">
        <f ca="1">OFFSET(STAT!$F$1,SUM!AB$3-1,SUM!$A42)</f>
        <v>0</v>
      </c>
      <c r="AC42" s="33">
        <f ca="1">OFFSET(STAT!$F$1,SUM!AC$3-1,SUM!$A42)</f>
        <v>0</v>
      </c>
      <c r="AD42" s="33">
        <f ca="1">OFFSET(STAT!$F$1,SUM!AD$3-1,SUM!$A42)</f>
        <v>0</v>
      </c>
      <c r="AE42" s="33">
        <f ca="1">OFFSET(STAT!$F$1,SUM!AE$3-1,SUM!$A42)</f>
        <v>0</v>
      </c>
      <c r="AF42" s="33">
        <f ca="1">OFFSET(STAT!$F$1,SUM!AF$3-1,SUM!$A42)</f>
        <v>0</v>
      </c>
      <c r="AG42" s="33">
        <f ca="1">OFFSET(STAT!$F$1,SUM!AG$3-1,SUM!$A42)</f>
        <v>0</v>
      </c>
      <c r="AH42" s="33">
        <f ca="1">OFFSET(STAT!$F$1,SUM!AH$3-1,SUM!$A42)</f>
        <v>0</v>
      </c>
      <c r="AI42" s="33">
        <f ca="1">OFFSET(STAT!$F$1,SUM!AI$3-1,SUM!$A42)</f>
        <v>0</v>
      </c>
      <c r="AJ42" s="33">
        <f ca="1">OFFSET(STAT!$F$1,SUM!AJ$3-1,SUM!$A42)</f>
        <v>0</v>
      </c>
      <c r="AK42" s="33">
        <f ca="1">OFFSET(STAT!$F$1,SUM!AK$3-1,SUM!$A42)</f>
        <v>0</v>
      </c>
      <c r="AL42" s="33">
        <f ca="1">OFFSET(STAT!$F$1,SUM!AL$3-1,SUM!$A42)</f>
        <v>0</v>
      </c>
      <c r="AM42" s="33">
        <f ca="1">OFFSET(STAT!$F$1,SUM!AM$3-1,SUM!$A42)</f>
        <v>0</v>
      </c>
      <c r="AN42" s="33">
        <f ca="1">OFFSET(STAT!$F$1,SUM!AN$3-1,SUM!$A42)</f>
        <v>0</v>
      </c>
      <c r="AO42" s="33">
        <f ca="1">OFFSET(STAT!$F$1,SUM!AO$3-1,SUM!$A42)</f>
        <v>0</v>
      </c>
      <c r="AP42" s="33">
        <f ca="1">OFFSET(STAT!$F$1,SUM!AP$3-1,SUM!$A42)</f>
        <v>0</v>
      </c>
      <c r="AQ42" s="33">
        <f ca="1">OFFSET(STAT!$F$1,SUM!AQ$3-1,SUM!$A42)</f>
        <v>0</v>
      </c>
      <c r="AR42" s="33">
        <f ca="1">OFFSET(STAT!$F$1,SUM!AR$3-1,SUM!$A42)</f>
        <v>0</v>
      </c>
    </row>
    <row r="43" spans="1:44" ht="9.9" customHeight="1">
      <c r="A43" s="17">
        <f t="shared" si="1"/>
        <v>39</v>
      </c>
      <c r="B43" s="16">
        <f>Samp!C40</f>
        <v>0</v>
      </c>
      <c r="C43" s="16">
        <f>Samp!D40</f>
        <v>0</v>
      </c>
      <c r="D43" s="16">
        <f>Samp!B40</f>
        <v>0</v>
      </c>
      <c r="E43" s="33">
        <f ca="1">OFFSET(STAT!$F$1,SUM!E$3-1,SUM!$A43)</f>
        <v>0</v>
      </c>
      <c r="F43" s="33">
        <f ca="1">OFFSET(STAT!$F$1,SUM!F$3-1,SUM!$A43)</f>
        <v>0</v>
      </c>
      <c r="G43" s="33">
        <f ca="1">OFFSET(STAT!$F$1,SUM!G$3-1,SUM!$A43)</f>
        <v>0</v>
      </c>
      <c r="H43" s="33">
        <f ca="1">OFFSET(STAT!$F$1,SUM!H$3-1,SUM!$A43)</f>
        <v>0</v>
      </c>
      <c r="I43" s="33">
        <f ca="1">OFFSET(STAT!$F$1,SUM!I$3-1,SUM!$A43)</f>
        <v>0</v>
      </c>
      <c r="J43" s="33">
        <f ca="1">OFFSET(STAT!$F$1,SUM!J$3-1,SUM!$A43)</f>
        <v>0</v>
      </c>
      <c r="K43" s="33">
        <f ca="1">OFFSET(STAT!$F$1,SUM!K$3-1,SUM!$A43)</f>
        <v>0</v>
      </c>
      <c r="L43" s="33">
        <f ca="1">OFFSET(STAT!$F$1,SUM!L$3-1,SUM!$A43)</f>
        <v>0</v>
      </c>
      <c r="M43" s="33">
        <f ca="1">OFFSET(STAT!$F$1,SUM!M$3-1,SUM!$A43)</f>
        <v>0</v>
      </c>
      <c r="N43" s="33">
        <f ca="1">OFFSET(STAT!$F$1,SUM!N$3-1,SUM!$A43)</f>
        <v>0</v>
      </c>
      <c r="O43" s="33">
        <f ca="1">OFFSET(STAT!$F$1,SUM!O$3-1,SUM!$A43)</f>
        <v>0</v>
      </c>
      <c r="P43" s="33">
        <f ca="1">OFFSET(STAT!$F$1,SUM!P$3-1,SUM!$A43)</f>
        <v>0</v>
      </c>
      <c r="Q43" s="33">
        <f ca="1">OFFSET(STAT!$F$1,SUM!Q$3-1,SUM!$A43)</f>
        <v>0</v>
      </c>
      <c r="R43" s="33">
        <f ca="1">OFFSET(STAT!$F$1,SUM!R$3-1,SUM!$A43)</f>
        <v>0</v>
      </c>
      <c r="S43" s="33">
        <f ca="1">OFFSET(STAT!$F$1,SUM!S$3-1,SUM!$A43)</f>
        <v>0</v>
      </c>
      <c r="T43" s="33">
        <f ca="1">OFFSET(STAT!$F$1,SUM!T$3-1,SUM!$A43)</f>
        <v>0</v>
      </c>
      <c r="U43" s="33">
        <f ca="1">OFFSET(STAT!$F$1,SUM!U$3-1,SUM!$A43)</f>
        <v>0</v>
      </c>
      <c r="V43" s="33">
        <f ca="1">OFFSET(STAT!$F$1,SUM!V$3-1,SUM!$A43)</f>
        <v>0</v>
      </c>
      <c r="W43" s="33">
        <f ca="1">OFFSET(STAT!$F$1,SUM!W$3-1,SUM!$A43)</f>
        <v>0</v>
      </c>
      <c r="X43" s="33">
        <f ca="1">OFFSET(STAT!$F$1,SUM!X$3-1,SUM!$A43)</f>
        <v>0</v>
      </c>
      <c r="Y43" s="33">
        <f ca="1">OFFSET(STAT!$F$1,SUM!Y$3-1,SUM!$A43)</f>
        <v>0</v>
      </c>
      <c r="Z43" s="33">
        <f ca="1">OFFSET(STAT!$F$1,SUM!Z$3-1,SUM!$A43)</f>
        <v>0</v>
      </c>
      <c r="AA43" s="33">
        <f ca="1">OFFSET(STAT!$F$1,SUM!AA$3-1,SUM!$A43)</f>
        <v>0</v>
      </c>
      <c r="AB43" s="33">
        <f ca="1">OFFSET(STAT!$F$1,SUM!AB$3-1,SUM!$A43)</f>
        <v>0</v>
      </c>
      <c r="AC43" s="33">
        <f ca="1">OFFSET(STAT!$F$1,SUM!AC$3-1,SUM!$A43)</f>
        <v>0</v>
      </c>
      <c r="AD43" s="33">
        <f ca="1">OFFSET(STAT!$F$1,SUM!AD$3-1,SUM!$A43)</f>
        <v>0</v>
      </c>
      <c r="AE43" s="33">
        <f ca="1">OFFSET(STAT!$F$1,SUM!AE$3-1,SUM!$A43)</f>
        <v>0</v>
      </c>
      <c r="AF43" s="33">
        <f ca="1">OFFSET(STAT!$F$1,SUM!AF$3-1,SUM!$A43)</f>
        <v>0</v>
      </c>
      <c r="AG43" s="33">
        <f ca="1">OFFSET(STAT!$F$1,SUM!AG$3-1,SUM!$A43)</f>
        <v>0</v>
      </c>
      <c r="AH43" s="33">
        <f ca="1">OFFSET(STAT!$F$1,SUM!AH$3-1,SUM!$A43)</f>
        <v>0</v>
      </c>
      <c r="AI43" s="33">
        <f ca="1">OFFSET(STAT!$F$1,SUM!AI$3-1,SUM!$A43)</f>
        <v>0</v>
      </c>
      <c r="AJ43" s="33">
        <f ca="1">OFFSET(STAT!$F$1,SUM!AJ$3-1,SUM!$A43)</f>
        <v>0</v>
      </c>
      <c r="AK43" s="33">
        <f ca="1">OFFSET(STAT!$F$1,SUM!AK$3-1,SUM!$A43)</f>
        <v>0</v>
      </c>
      <c r="AL43" s="33">
        <f ca="1">OFFSET(STAT!$F$1,SUM!AL$3-1,SUM!$A43)</f>
        <v>0</v>
      </c>
      <c r="AM43" s="33">
        <f ca="1">OFFSET(STAT!$F$1,SUM!AM$3-1,SUM!$A43)</f>
        <v>0</v>
      </c>
      <c r="AN43" s="33">
        <f ca="1">OFFSET(STAT!$F$1,SUM!AN$3-1,SUM!$A43)</f>
        <v>0</v>
      </c>
      <c r="AO43" s="33">
        <f ca="1">OFFSET(STAT!$F$1,SUM!AO$3-1,SUM!$A43)</f>
        <v>0</v>
      </c>
      <c r="AP43" s="33">
        <f ca="1">OFFSET(STAT!$F$1,SUM!AP$3-1,SUM!$A43)</f>
        <v>0</v>
      </c>
      <c r="AQ43" s="33">
        <f ca="1">OFFSET(STAT!$F$1,SUM!AQ$3-1,SUM!$A43)</f>
        <v>0</v>
      </c>
      <c r="AR43" s="33">
        <f ca="1">OFFSET(STAT!$F$1,SUM!AR$3-1,SUM!$A43)</f>
        <v>0</v>
      </c>
    </row>
    <row r="44" spans="1:44" ht="9.9" customHeight="1">
      <c r="A44" s="17">
        <f t="shared" si="1"/>
        <v>40</v>
      </c>
      <c r="B44" s="16">
        <f>Samp!C41</f>
        <v>0</v>
      </c>
      <c r="C44" s="16">
        <f>Samp!D41</f>
        <v>0</v>
      </c>
      <c r="D44" s="16">
        <f>Samp!B41</f>
        <v>0</v>
      </c>
      <c r="E44" s="33">
        <f ca="1">OFFSET(STAT!$F$1,SUM!E$3-1,SUM!$A44)</f>
        <v>0</v>
      </c>
      <c r="F44" s="33">
        <f ca="1">OFFSET(STAT!$F$1,SUM!F$3-1,SUM!$A44)</f>
        <v>0</v>
      </c>
      <c r="G44" s="33">
        <f ca="1">OFFSET(STAT!$F$1,SUM!G$3-1,SUM!$A44)</f>
        <v>0</v>
      </c>
      <c r="H44" s="33">
        <f ca="1">OFFSET(STAT!$F$1,SUM!H$3-1,SUM!$A44)</f>
        <v>0</v>
      </c>
      <c r="I44" s="33">
        <f ca="1">OFFSET(STAT!$F$1,SUM!I$3-1,SUM!$A44)</f>
        <v>0</v>
      </c>
      <c r="J44" s="33">
        <f ca="1">OFFSET(STAT!$F$1,SUM!J$3-1,SUM!$A44)</f>
        <v>0</v>
      </c>
      <c r="K44" s="33">
        <f ca="1">OFFSET(STAT!$F$1,SUM!K$3-1,SUM!$A44)</f>
        <v>0</v>
      </c>
      <c r="L44" s="33">
        <f ca="1">OFFSET(STAT!$F$1,SUM!L$3-1,SUM!$A44)</f>
        <v>0</v>
      </c>
      <c r="M44" s="33">
        <f ca="1">OFFSET(STAT!$F$1,SUM!M$3-1,SUM!$A44)</f>
        <v>0</v>
      </c>
      <c r="N44" s="33">
        <f ca="1">OFFSET(STAT!$F$1,SUM!N$3-1,SUM!$A44)</f>
        <v>0</v>
      </c>
      <c r="O44" s="33">
        <f ca="1">OFFSET(STAT!$F$1,SUM!O$3-1,SUM!$A44)</f>
        <v>0</v>
      </c>
      <c r="P44" s="33">
        <f ca="1">OFFSET(STAT!$F$1,SUM!P$3-1,SUM!$A44)</f>
        <v>0</v>
      </c>
      <c r="Q44" s="33">
        <f ca="1">OFFSET(STAT!$F$1,SUM!Q$3-1,SUM!$A44)</f>
        <v>0</v>
      </c>
      <c r="R44" s="33">
        <f ca="1">OFFSET(STAT!$F$1,SUM!R$3-1,SUM!$A44)</f>
        <v>0</v>
      </c>
      <c r="S44" s="33">
        <f ca="1">OFFSET(STAT!$F$1,SUM!S$3-1,SUM!$A44)</f>
        <v>0</v>
      </c>
      <c r="T44" s="33">
        <f ca="1">OFFSET(STAT!$F$1,SUM!T$3-1,SUM!$A44)</f>
        <v>0</v>
      </c>
      <c r="U44" s="33">
        <f ca="1">OFFSET(STAT!$F$1,SUM!U$3-1,SUM!$A44)</f>
        <v>0</v>
      </c>
      <c r="V44" s="33">
        <f ca="1">OFFSET(STAT!$F$1,SUM!V$3-1,SUM!$A44)</f>
        <v>0</v>
      </c>
      <c r="W44" s="33">
        <f ca="1">OFFSET(STAT!$F$1,SUM!W$3-1,SUM!$A44)</f>
        <v>0</v>
      </c>
      <c r="X44" s="33">
        <f ca="1">OFFSET(STAT!$F$1,SUM!X$3-1,SUM!$A44)</f>
        <v>0</v>
      </c>
      <c r="Y44" s="33">
        <f ca="1">OFFSET(STAT!$F$1,SUM!Y$3-1,SUM!$A44)</f>
        <v>0</v>
      </c>
      <c r="Z44" s="33">
        <f ca="1">OFFSET(STAT!$F$1,SUM!Z$3-1,SUM!$A44)</f>
        <v>0</v>
      </c>
      <c r="AA44" s="33">
        <f ca="1">OFFSET(STAT!$F$1,SUM!AA$3-1,SUM!$A44)</f>
        <v>0</v>
      </c>
      <c r="AB44" s="33">
        <f ca="1">OFFSET(STAT!$F$1,SUM!AB$3-1,SUM!$A44)</f>
        <v>0</v>
      </c>
      <c r="AC44" s="33">
        <f ca="1">OFFSET(STAT!$F$1,SUM!AC$3-1,SUM!$A44)</f>
        <v>0</v>
      </c>
      <c r="AD44" s="33">
        <f ca="1">OFFSET(STAT!$F$1,SUM!AD$3-1,SUM!$A44)</f>
        <v>0</v>
      </c>
      <c r="AE44" s="33">
        <f ca="1">OFFSET(STAT!$F$1,SUM!AE$3-1,SUM!$A44)</f>
        <v>0</v>
      </c>
      <c r="AF44" s="33">
        <f ca="1">OFFSET(STAT!$F$1,SUM!AF$3-1,SUM!$A44)</f>
        <v>0</v>
      </c>
      <c r="AG44" s="33">
        <f ca="1">OFFSET(STAT!$F$1,SUM!AG$3-1,SUM!$A44)</f>
        <v>0</v>
      </c>
      <c r="AH44" s="33">
        <f ca="1">OFFSET(STAT!$F$1,SUM!AH$3-1,SUM!$A44)</f>
        <v>0</v>
      </c>
      <c r="AI44" s="33">
        <f ca="1">OFFSET(STAT!$F$1,SUM!AI$3-1,SUM!$A44)</f>
        <v>0</v>
      </c>
      <c r="AJ44" s="33">
        <f ca="1">OFFSET(STAT!$F$1,SUM!AJ$3-1,SUM!$A44)</f>
        <v>0</v>
      </c>
      <c r="AK44" s="33">
        <f ca="1">OFFSET(STAT!$F$1,SUM!AK$3-1,SUM!$A44)</f>
        <v>0</v>
      </c>
      <c r="AL44" s="33">
        <f ca="1">OFFSET(STAT!$F$1,SUM!AL$3-1,SUM!$A44)</f>
        <v>0</v>
      </c>
      <c r="AM44" s="33">
        <f ca="1">OFFSET(STAT!$F$1,SUM!AM$3-1,SUM!$A44)</f>
        <v>0</v>
      </c>
      <c r="AN44" s="33">
        <f ca="1">OFFSET(STAT!$F$1,SUM!AN$3-1,SUM!$A44)</f>
        <v>0</v>
      </c>
      <c r="AO44" s="33">
        <f ca="1">OFFSET(STAT!$F$1,SUM!AO$3-1,SUM!$A44)</f>
        <v>0</v>
      </c>
      <c r="AP44" s="33">
        <f ca="1">OFFSET(STAT!$F$1,SUM!AP$3-1,SUM!$A44)</f>
        <v>0</v>
      </c>
      <c r="AQ44" s="33">
        <f ca="1">OFFSET(STAT!$F$1,SUM!AQ$3-1,SUM!$A44)</f>
        <v>0</v>
      </c>
      <c r="AR44" s="33">
        <f ca="1">OFFSET(STAT!$F$1,SUM!AR$3-1,SUM!$A44)</f>
        <v>0</v>
      </c>
    </row>
    <row r="45" spans="1:44" ht="9.9" customHeight="1">
      <c r="A45" s="17">
        <f t="shared" si="1"/>
        <v>41</v>
      </c>
      <c r="B45" s="16">
        <f>Samp!C42</f>
        <v>0</v>
      </c>
      <c r="C45" s="16">
        <f>Samp!D42</f>
        <v>0</v>
      </c>
      <c r="D45" s="16">
        <f>Samp!B42</f>
        <v>0</v>
      </c>
      <c r="E45" s="33">
        <f ca="1">OFFSET(STAT!$F$1,SUM!E$3-1,SUM!$A45)</f>
        <v>0</v>
      </c>
      <c r="F45" s="33">
        <f ca="1">OFFSET(STAT!$F$1,SUM!F$3-1,SUM!$A45)</f>
        <v>0</v>
      </c>
      <c r="G45" s="33">
        <f ca="1">OFFSET(STAT!$F$1,SUM!G$3-1,SUM!$A45)</f>
        <v>0</v>
      </c>
      <c r="H45" s="33">
        <f ca="1">OFFSET(STAT!$F$1,SUM!H$3-1,SUM!$A45)</f>
        <v>0</v>
      </c>
      <c r="I45" s="33">
        <f ca="1">OFFSET(STAT!$F$1,SUM!I$3-1,SUM!$A45)</f>
        <v>0</v>
      </c>
      <c r="J45" s="33">
        <f ca="1">OFFSET(STAT!$F$1,SUM!J$3-1,SUM!$A45)</f>
        <v>0</v>
      </c>
      <c r="K45" s="33">
        <f ca="1">OFFSET(STAT!$F$1,SUM!K$3-1,SUM!$A45)</f>
        <v>0</v>
      </c>
      <c r="L45" s="33">
        <f ca="1">OFFSET(STAT!$F$1,SUM!L$3-1,SUM!$A45)</f>
        <v>0</v>
      </c>
      <c r="M45" s="33">
        <f ca="1">OFFSET(STAT!$F$1,SUM!M$3-1,SUM!$A45)</f>
        <v>0</v>
      </c>
      <c r="N45" s="33">
        <f ca="1">OFFSET(STAT!$F$1,SUM!N$3-1,SUM!$A45)</f>
        <v>0</v>
      </c>
      <c r="O45" s="33">
        <f ca="1">OFFSET(STAT!$F$1,SUM!O$3-1,SUM!$A45)</f>
        <v>0</v>
      </c>
      <c r="P45" s="33">
        <f ca="1">OFFSET(STAT!$F$1,SUM!P$3-1,SUM!$A45)</f>
        <v>0</v>
      </c>
      <c r="Q45" s="33">
        <f ca="1">OFFSET(STAT!$F$1,SUM!Q$3-1,SUM!$A45)</f>
        <v>0</v>
      </c>
      <c r="R45" s="33">
        <f ca="1">OFFSET(STAT!$F$1,SUM!R$3-1,SUM!$A45)</f>
        <v>0</v>
      </c>
      <c r="S45" s="33">
        <f ca="1">OFFSET(STAT!$F$1,SUM!S$3-1,SUM!$A45)</f>
        <v>0</v>
      </c>
      <c r="T45" s="33">
        <f ca="1">OFFSET(STAT!$F$1,SUM!T$3-1,SUM!$A45)</f>
        <v>0</v>
      </c>
      <c r="U45" s="33">
        <f ca="1">OFFSET(STAT!$F$1,SUM!U$3-1,SUM!$A45)</f>
        <v>0</v>
      </c>
      <c r="V45" s="33">
        <f ca="1">OFFSET(STAT!$F$1,SUM!V$3-1,SUM!$A45)</f>
        <v>0</v>
      </c>
      <c r="W45" s="33">
        <f ca="1">OFFSET(STAT!$F$1,SUM!W$3-1,SUM!$A45)</f>
        <v>0</v>
      </c>
      <c r="X45" s="33">
        <f ca="1">OFFSET(STAT!$F$1,SUM!X$3-1,SUM!$A45)</f>
        <v>0</v>
      </c>
      <c r="Y45" s="33">
        <f ca="1">OFFSET(STAT!$F$1,SUM!Y$3-1,SUM!$A45)</f>
        <v>0</v>
      </c>
      <c r="Z45" s="33">
        <f ca="1">OFFSET(STAT!$F$1,SUM!Z$3-1,SUM!$A45)</f>
        <v>0</v>
      </c>
      <c r="AA45" s="33">
        <f ca="1">OFFSET(STAT!$F$1,SUM!AA$3-1,SUM!$A45)</f>
        <v>0</v>
      </c>
      <c r="AB45" s="33">
        <f ca="1">OFFSET(STAT!$F$1,SUM!AB$3-1,SUM!$A45)</f>
        <v>0</v>
      </c>
      <c r="AC45" s="33">
        <f ca="1">OFFSET(STAT!$F$1,SUM!AC$3-1,SUM!$A45)</f>
        <v>0</v>
      </c>
      <c r="AD45" s="33">
        <f ca="1">OFFSET(STAT!$F$1,SUM!AD$3-1,SUM!$A45)</f>
        <v>0</v>
      </c>
      <c r="AE45" s="33">
        <f ca="1">OFFSET(STAT!$F$1,SUM!AE$3-1,SUM!$A45)</f>
        <v>0</v>
      </c>
      <c r="AF45" s="33">
        <f ca="1">OFFSET(STAT!$F$1,SUM!AF$3-1,SUM!$A45)</f>
        <v>0</v>
      </c>
      <c r="AG45" s="33">
        <f ca="1">OFFSET(STAT!$F$1,SUM!AG$3-1,SUM!$A45)</f>
        <v>0</v>
      </c>
      <c r="AH45" s="33">
        <f ca="1">OFFSET(STAT!$F$1,SUM!AH$3-1,SUM!$A45)</f>
        <v>0</v>
      </c>
      <c r="AI45" s="33">
        <f ca="1">OFFSET(STAT!$F$1,SUM!AI$3-1,SUM!$A45)</f>
        <v>0</v>
      </c>
      <c r="AJ45" s="33">
        <f ca="1">OFFSET(STAT!$F$1,SUM!AJ$3-1,SUM!$A45)</f>
        <v>0</v>
      </c>
      <c r="AK45" s="33">
        <f ca="1">OFFSET(STAT!$F$1,SUM!AK$3-1,SUM!$A45)</f>
        <v>0</v>
      </c>
      <c r="AL45" s="33">
        <f ca="1">OFFSET(STAT!$F$1,SUM!AL$3-1,SUM!$A45)</f>
        <v>0</v>
      </c>
      <c r="AM45" s="33">
        <f ca="1">OFFSET(STAT!$F$1,SUM!AM$3-1,SUM!$A45)</f>
        <v>0</v>
      </c>
      <c r="AN45" s="33">
        <f ca="1">OFFSET(STAT!$F$1,SUM!AN$3-1,SUM!$A45)</f>
        <v>0</v>
      </c>
      <c r="AO45" s="33">
        <f ca="1">OFFSET(STAT!$F$1,SUM!AO$3-1,SUM!$A45)</f>
        <v>0</v>
      </c>
      <c r="AP45" s="33">
        <f ca="1">OFFSET(STAT!$F$1,SUM!AP$3-1,SUM!$A45)</f>
        <v>0</v>
      </c>
      <c r="AQ45" s="33">
        <f ca="1">OFFSET(STAT!$F$1,SUM!AQ$3-1,SUM!$A45)</f>
        <v>0</v>
      </c>
      <c r="AR45" s="33">
        <f ca="1">OFFSET(STAT!$F$1,SUM!AR$3-1,SUM!$A45)</f>
        <v>0</v>
      </c>
    </row>
    <row r="46" spans="1:44" ht="9.9" customHeight="1">
      <c r="A46" s="17">
        <f t="shared" si="1"/>
        <v>42</v>
      </c>
      <c r="B46" s="16">
        <f>Samp!C43</f>
        <v>0</v>
      </c>
      <c r="C46" s="16">
        <f>Samp!D43</f>
        <v>0</v>
      </c>
      <c r="D46" s="16">
        <f>Samp!B43</f>
        <v>0</v>
      </c>
      <c r="E46" s="33">
        <f ca="1">OFFSET(STAT!$F$1,SUM!E$3-1,SUM!$A46)</f>
        <v>0</v>
      </c>
      <c r="F46" s="33">
        <f ca="1">OFFSET(STAT!$F$1,SUM!F$3-1,SUM!$A46)</f>
        <v>0</v>
      </c>
      <c r="G46" s="33">
        <f ca="1">OFFSET(STAT!$F$1,SUM!G$3-1,SUM!$A46)</f>
        <v>0</v>
      </c>
      <c r="H46" s="33">
        <f ca="1">OFFSET(STAT!$F$1,SUM!H$3-1,SUM!$A46)</f>
        <v>0</v>
      </c>
      <c r="I46" s="33">
        <f ca="1">OFFSET(STAT!$F$1,SUM!I$3-1,SUM!$A46)</f>
        <v>0</v>
      </c>
      <c r="J46" s="33">
        <f ca="1">OFFSET(STAT!$F$1,SUM!J$3-1,SUM!$A46)</f>
        <v>0</v>
      </c>
      <c r="K46" s="33">
        <f ca="1">OFFSET(STAT!$F$1,SUM!K$3-1,SUM!$A46)</f>
        <v>0</v>
      </c>
      <c r="L46" s="33">
        <f ca="1">OFFSET(STAT!$F$1,SUM!L$3-1,SUM!$A46)</f>
        <v>0</v>
      </c>
      <c r="M46" s="33">
        <f ca="1">OFFSET(STAT!$F$1,SUM!M$3-1,SUM!$A46)</f>
        <v>0</v>
      </c>
      <c r="N46" s="33">
        <f ca="1">OFFSET(STAT!$F$1,SUM!N$3-1,SUM!$A46)</f>
        <v>0</v>
      </c>
      <c r="O46" s="33">
        <f ca="1">OFFSET(STAT!$F$1,SUM!O$3-1,SUM!$A46)</f>
        <v>0</v>
      </c>
      <c r="P46" s="33">
        <f ca="1">OFFSET(STAT!$F$1,SUM!P$3-1,SUM!$A46)</f>
        <v>0</v>
      </c>
      <c r="Q46" s="33">
        <f ca="1">OFFSET(STAT!$F$1,SUM!Q$3-1,SUM!$A46)</f>
        <v>0</v>
      </c>
      <c r="R46" s="33">
        <f ca="1">OFFSET(STAT!$F$1,SUM!R$3-1,SUM!$A46)</f>
        <v>0</v>
      </c>
      <c r="S46" s="33">
        <f ca="1">OFFSET(STAT!$F$1,SUM!S$3-1,SUM!$A46)</f>
        <v>0</v>
      </c>
      <c r="T46" s="33">
        <f ca="1">OFFSET(STAT!$F$1,SUM!T$3-1,SUM!$A46)</f>
        <v>0</v>
      </c>
      <c r="U46" s="33">
        <f ca="1">OFFSET(STAT!$F$1,SUM!U$3-1,SUM!$A46)</f>
        <v>0</v>
      </c>
      <c r="V46" s="33">
        <f ca="1">OFFSET(STAT!$F$1,SUM!V$3-1,SUM!$A46)</f>
        <v>0</v>
      </c>
      <c r="W46" s="33">
        <f ca="1">OFFSET(STAT!$F$1,SUM!W$3-1,SUM!$A46)</f>
        <v>0</v>
      </c>
      <c r="X46" s="33">
        <f ca="1">OFFSET(STAT!$F$1,SUM!X$3-1,SUM!$A46)</f>
        <v>0</v>
      </c>
      <c r="Y46" s="33">
        <f ca="1">OFFSET(STAT!$F$1,SUM!Y$3-1,SUM!$A46)</f>
        <v>0</v>
      </c>
      <c r="Z46" s="33">
        <f ca="1">OFFSET(STAT!$F$1,SUM!Z$3-1,SUM!$A46)</f>
        <v>0</v>
      </c>
      <c r="AA46" s="33">
        <f ca="1">OFFSET(STAT!$F$1,SUM!AA$3-1,SUM!$A46)</f>
        <v>0</v>
      </c>
      <c r="AB46" s="33">
        <f ca="1">OFFSET(STAT!$F$1,SUM!AB$3-1,SUM!$A46)</f>
        <v>0</v>
      </c>
      <c r="AC46" s="33">
        <f ca="1">OFFSET(STAT!$F$1,SUM!AC$3-1,SUM!$A46)</f>
        <v>0</v>
      </c>
      <c r="AD46" s="33">
        <f ca="1">OFFSET(STAT!$F$1,SUM!AD$3-1,SUM!$A46)</f>
        <v>0</v>
      </c>
      <c r="AE46" s="33">
        <f ca="1">OFFSET(STAT!$F$1,SUM!AE$3-1,SUM!$A46)</f>
        <v>0</v>
      </c>
      <c r="AF46" s="33">
        <f ca="1">OFFSET(STAT!$F$1,SUM!AF$3-1,SUM!$A46)</f>
        <v>0</v>
      </c>
      <c r="AG46" s="33">
        <f ca="1">OFFSET(STAT!$F$1,SUM!AG$3-1,SUM!$A46)</f>
        <v>0</v>
      </c>
      <c r="AH46" s="33">
        <f ca="1">OFFSET(STAT!$F$1,SUM!AH$3-1,SUM!$A46)</f>
        <v>0</v>
      </c>
      <c r="AI46" s="33">
        <f ca="1">OFFSET(STAT!$F$1,SUM!AI$3-1,SUM!$A46)</f>
        <v>0</v>
      </c>
      <c r="AJ46" s="33">
        <f ca="1">OFFSET(STAT!$F$1,SUM!AJ$3-1,SUM!$A46)</f>
        <v>0</v>
      </c>
      <c r="AK46" s="33">
        <f ca="1">OFFSET(STAT!$F$1,SUM!AK$3-1,SUM!$A46)</f>
        <v>0</v>
      </c>
      <c r="AL46" s="33">
        <f ca="1">OFFSET(STAT!$F$1,SUM!AL$3-1,SUM!$A46)</f>
        <v>0</v>
      </c>
      <c r="AM46" s="33">
        <f ca="1">OFFSET(STAT!$F$1,SUM!AM$3-1,SUM!$A46)</f>
        <v>0</v>
      </c>
      <c r="AN46" s="33">
        <f ca="1">OFFSET(STAT!$F$1,SUM!AN$3-1,SUM!$A46)</f>
        <v>0</v>
      </c>
      <c r="AO46" s="33">
        <f ca="1">OFFSET(STAT!$F$1,SUM!AO$3-1,SUM!$A46)</f>
        <v>0</v>
      </c>
      <c r="AP46" s="33">
        <f ca="1">OFFSET(STAT!$F$1,SUM!AP$3-1,SUM!$A46)</f>
        <v>0</v>
      </c>
      <c r="AQ46" s="33">
        <f ca="1">OFFSET(STAT!$F$1,SUM!AQ$3-1,SUM!$A46)</f>
        <v>0</v>
      </c>
      <c r="AR46" s="33">
        <f ca="1">OFFSET(STAT!$F$1,SUM!AR$3-1,SUM!$A46)</f>
        <v>0</v>
      </c>
    </row>
    <row r="47" spans="1:44" ht="9.9" customHeight="1">
      <c r="A47" s="17">
        <f t="shared" si="1"/>
        <v>43</v>
      </c>
      <c r="B47" s="16">
        <f>Samp!C44</f>
        <v>0</v>
      </c>
      <c r="C47" s="16">
        <f>Samp!D44</f>
        <v>0</v>
      </c>
      <c r="D47" s="16">
        <f>Samp!B44</f>
        <v>0</v>
      </c>
      <c r="E47" s="33">
        <f ca="1">OFFSET(STAT!$F$1,SUM!E$3-1,SUM!$A47)</f>
        <v>0</v>
      </c>
      <c r="F47" s="33">
        <f ca="1">OFFSET(STAT!$F$1,SUM!F$3-1,SUM!$A47)</f>
        <v>0</v>
      </c>
      <c r="G47" s="33">
        <f ca="1">OFFSET(STAT!$F$1,SUM!G$3-1,SUM!$A47)</f>
        <v>0</v>
      </c>
      <c r="H47" s="33">
        <f ca="1">OFFSET(STAT!$F$1,SUM!H$3-1,SUM!$A47)</f>
        <v>0</v>
      </c>
      <c r="I47" s="33">
        <f ca="1">OFFSET(STAT!$F$1,SUM!I$3-1,SUM!$A47)</f>
        <v>0</v>
      </c>
      <c r="J47" s="33">
        <f ca="1">OFFSET(STAT!$F$1,SUM!J$3-1,SUM!$A47)</f>
        <v>0</v>
      </c>
      <c r="K47" s="33">
        <f ca="1">OFFSET(STAT!$F$1,SUM!K$3-1,SUM!$A47)</f>
        <v>0</v>
      </c>
      <c r="L47" s="33">
        <f ca="1">OFFSET(STAT!$F$1,SUM!L$3-1,SUM!$A47)</f>
        <v>0</v>
      </c>
      <c r="M47" s="33">
        <f ca="1">OFFSET(STAT!$F$1,SUM!M$3-1,SUM!$A47)</f>
        <v>0</v>
      </c>
      <c r="N47" s="33">
        <f ca="1">OFFSET(STAT!$F$1,SUM!N$3-1,SUM!$A47)</f>
        <v>0</v>
      </c>
      <c r="O47" s="33">
        <f ca="1">OFFSET(STAT!$F$1,SUM!O$3-1,SUM!$A47)</f>
        <v>0</v>
      </c>
      <c r="P47" s="33">
        <f ca="1">OFFSET(STAT!$F$1,SUM!P$3-1,SUM!$A47)</f>
        <v>0</v>
      </c>
      <c r="Q47" s="33">
        <f ca="1">OFFSET(STAT!$F$1,SUM!Q$3-1,SUM!$A47)</f>
        <v>0</v>
      </c>
      <c r="R47" s="33">
        <f ca="1">OFFSET(STAT!$F$1,SUM!R$3-1,SUM!$A47)</f>
        <v>0</v>
      </c>
      <c r="S47" s="33">
        <f ca="1">OFFSET(STAT!$F$1,SUM!S$3-1,SUM!$A47)</f>
        <v>0</v>
      </c>
      <c r="T47" s="33">
        <f ca="1">OFFSET(STAT!$F$1,SUM!T$3-1,SUM!$A47)</f>
        <v>0</v>
      </c>
      <c r="U47" s="33">
        <f ca="1">OFFSET(STAT!$F$1,SUM!U$3-1,SUM!$A47)</f>
        <v>0</v>
      </c>
      <c r="V47" s="33">
        <f ca="1">OFFSET(STAT!$F$1,SUM!V$3-1,SUM!$A47)</f>
        <v>0</v>
      </c>
      <c r="W47" s="33">
        <f ca="1">OFFSET(STAT!$F$1,SUM!W$3-1,SUM!$A47)</f>
        <v>0</v>
      </c>
      <c r="X47" s="33">
        <f ca="1">OFFSET(STAT!$F$1,SUM!X$3-1,SUM!$A47)</f>
        <v>0</v>
      </c>
      <c r="Y47" s="33">
        <f ca="1">OFFSET(STAT!$F$1,SUM!Y$3-1,SUM!$A47)</f>
        <v>0</v>
      </c>
      <c r="Z47" s="33">
        <f ca="1">OFFSET(STAT!$F$1,SUM!Z$3-1,SUM!$A47)</f>
        <v>0</v>
      </c>
      <c r="AA47" s="33">
        <f ca="1">OFFSET(STAT!$F$1,SUM!AA$3-1,SUM!$A47)</f>
        <v>0</v>
      </c>
      <c r="AB47" s="33">
        <f ca="1">OFFSET(STAT!$F$1,SUM!AB$3-1,SUM!$A47)</f>
        <v>0</v>
      </c>
      <c r="AC47" s="33">
        <f ca="1">OFFSET(STAT!$F$1,SUM!AC$3-1,SUM!$A47)</f>
        <v>0</v>
      </c>
      <c r="AD47" s="33">
        <f ca="1">OFFSET(STAT!$F$1,SUM!AD$3-1,SUM!$A47)</f>
        <v>0</v>
      </c>
      <c r="AE47" s="33">
        <f ca="1">OFFSET(STAT!$F$1,SUM!AE$3-1,SUM!$A47)</f>
        <v>0</v>
      </c>
      <c r="AF47" s="33">
        <f ca="1">OFFSET(STAT!$F$1,SUM!AF$3-1,SUM!$A47)</f>
        <v>0</v>
      </c>
      <c r="AG47" s="33">
        <f ca="1">OFFSET(STAT!$F$1,SUM!AG$3-1,SUM!$A47)</f>
        <v>0</v>
      </c>
      <c r="AH47" s="33">
        <f ca="1">OFFSET(STAT!$F$1,SUM!AH$3-1,SUM!$A47)</f>
        <v>0</v>
      </c>
      <c r="AI47" s="33">
        <f ca="1">OFFSET(STAT!$F$1,SUM!AI$3-1,SUM!$A47)</f>
        <v>0</v>
      </c>
      <c r="AJ47" s="33">
        <f ca="1">OFFSET(STAT!$F$1,SUM!AJ$3-1,SUM!$A47)</f>
        <v>0</v>
      </c>
      <c r="AK47" s="33">
        <f ca="1">OFFSET(STAT!$F$1,SUM!AK$3-1,SUM!$A47)</f>
        <v>0</v>
      </c>
      <c r="AL47" s="33">
        <f ca="1">OFFSET(STAT!$F$1,SUM!AL$3-1,SUM!$A47)</f>
        <v>0</v>
      </c>
      <c r="AM47" s="33">
        <f ca="1">OFFSET(STAT!$F$1,SUM!AM$3-1,SUM!$A47)</f>
        <v>0</v>
      </c>
      <c r="AN47" s="33">
        <f ca="1">OFFSET(STAT!$F$1,SUM!AN$3-1,SUM!$A47)</f>
        <v>0</v>
      </c>
      <c r="AO47" s="33">
        <f ca="1">OFFSET(STAT!$F$1,SUM!AO$3-1,SUM!$A47)</f>
        <v>0</v>
      </c>
      <c r="AP47" s="33">
        <f ca="1">OFFSET(STAT!$F$1,SUM!AP$3-1,SUM!$A47)</f>
        <v>0</v>
      </c>
      <c r="AQ47" s="33">
        <f ca="1">OFFSET(STAT!$F$1,SUM!AQ$3-1,SUM!$A47)</f>
        <v>0</v>
      </c>
      <c r="AR47" s="33">
        <f ca="1">OFFSET(STAT!$F$1,SUM!AR$3-1,SUM!$A47)</f>
        <v>0</v>
      </c>
    </row>
    <row r="48" spans="1:44" ht="9.9" customHeight="1">
      <c r="A48" s="17">
        <f t="shared" si="1"/>
        <v>44</v>
      </c>
      <c r="B48" s="16">
        <f>Samp!C45</f>
        <v>0</v>
      </c>
      <c r="C48" s="16">
        <f>Samp!D45</f>
        <v>0</v>
      </c>
      <c r="D48" s="16">
        <f>Samp!B45</f>
        <v>0</v>
      </c>
      <c r="E48" s="33">
        <f ca="1">OFFSET(STAT!$F$1,SUM!E$3-1,SUM!$A48)</f>
        <v>0</v>
      </c>
      <c r="F48" s="33">
        <f ca="1">OFFSET(STAT!$F$1,SUM!F$3-1,SUM!$A48)</f>
        <v>0</v>
      </c>
      <c r="G48" s="33">
        <f ca="1">OFFSET(STAT!$F$1,SUM!G$3-1,SUM!$A48)</f>
        <v>0</v>
      </c>
      <c r="H48" s="33">
        <f ca="1">OFFSET(STAT!$F$1,SUM!H$3-1,SUM!$A48)</f>
        <v>0</v>
      </c>
      <c r="I48" s="33">
        <f ca="1">OFFSET(STAT!$F$1,SUM!I$3-1,SUM!$A48)</f>
        <v>0</v>
      </c>
      <c r="J48" s="33">
        <f ca="1">OFFSET(STAT!$F$1,SUM!J$3-1,SUM!$A48)</f>
        <v>0</v>
      </c>
      <c r="K48" s="33">
        <f ca="1">OFFSET(STAT!$F$1,SUM!K$3-1,SUM!$A48)</f>
        <v>0</v>
      </c>
      <c r="L48" s="33">
        <f ca="1">OFFSET(STAT!$F$1,SUM!L$3-1,SUM!$A48)</f>
        <v>0</v>
      </c>
      <c r="M48" s="33">
        <f ca="1">OFFSET(STAT!$F$1,SUM!M$3-1,SUM!$A48)</f>
        <v>0</v>
      </c>
      <c r="N48" s="33">
        <f ca="1">OFFSET(STAT!$F$1,SUM!N$3-1,SUM!$A48)</f>
        <v>0</v>
      </c>
      <c r="O48" s="33">
        <f ca="1">OFFSET(STAT!$F$1,SUM!O$3-1,SUM!$A48)</f>
        <v>0</v>
      </c>
      <c r="P48" s="33">
        <f ca="1">OFFSET(STAT!$F$1,SUM!P$3-1,SUM!$A48)</f>
        <v>0</v>
      </c>
      <c r="Q48" s="33">
        <f ca="1">OFFSET(STAT!$F$1,SUM!Q$3-1,SUM!$A48)</f>
        <v>0</v>
      </c>
      <c r="R48" s="33">
        <f ca="1">OFFSET(STAT!$F$1,SUM!R$3-1,SUM!$A48)</f>
        <v>0</v>
      </c>
      <c r="S48" s="33">
        <f ca="1">OFFSET(STAT!$F$1,SUM!S$3-1,SUM!$A48)</f>
        <v>0</v>
      </c>
      <c r="T48" s="33">
        <f ca="1">OFFSET(STAT!$F$1,SUM!T$3-1,SUM!$A48)</f>
        <v>0</v>
      </c>
      <c r="U48" s="33">
        <f ca="1">OFFSET(STAT!$F$1,SUM!U$3-1,SUM!$A48)</f>
        <v>0</v>
      </c>
      <c r="V48" s="33">
        <f ca="1">OFFSET(STAT!$F$1,SUM!V$3-1,SUM!$A48)</f>
        <v>0</v>
      </c>
      <c r="W48" s="33">
        <f ca="1">OFFSET(STAT!$F$1,SUM!W$3-1,SUM!$A48)</f>
        <v>0</v>
      </c>
      <c r="X48" s="33">
        <f ca="1">OFFSET(STAT!$F$1,SUM!X$3-1,SUM!$A48)</f>
        <v>0</v>
      </c>
      <c r="Y48" s="33">
        <f ca="1">OFFSET(STAT!$F$1,SUM!Y$3-1,SUM!$A48)</f>
        <v>0</v>
      </c>
      <c r="Z48" s="33">
        <f ca="1">OFFSET(STAT!$F$1,SUM!Z$3-1,SUM!$A48)</f>
        <v>0</v>
      </c>
      <c r="AA48" s="33">
        <f ca="1">OFFSET(STAT!$F$1,SUM!AA$3-1,SUM!$A48)</f>
        <v>0</v>
      </c>
      <c r="AB48" s="33">
        <f ca="1">OFFSET(STAT!$F$1,SUM!AB$3-1,SUM!$A48)</f>
        <v>0</v>
      </c>
      <c r="AC48" s="33">
        <f ca="1">OFFSET(STAT!$F$1,SUM!AC$3-1,SUM!$A48)</f>
        <v>0</v>
      </c>
      <c r="AD48" s="33">
        <f ca="1">OFFSET(STAT!$F$1,SUM!AD$3-1,SUM!$A48)</f>
        <v>0</v>
      </c>
      <c r="AE48" s="33">
        <f ca="1">OFFSET(STAT!$F$1,SUM!AE$3-1,SUM!$A48)</f>
        <v>0</v>
      </c>
      <c r="AF48" s="33">
        <f ca="1">OFFSET(STAT!$F$1,SUM!AF$3-1,SUM!$A48)</f>
        <v>0</v>
      </c>
      <c r="AG48" s="33">
        <f ca="1">OFFSET(STAT!$F$1,SUM!AG$3-1,SUM!$A48)</f>
        <v>0</v>
      </c>
      <c r="AH48" s="33">
        <f ca="1">OFFSET(STAT!$F$1,SUM!AH$3-1,SUM!$A48)</f>
        <v>0</v>
      </c>
      <c r="AI48" s="33">
        <f ca="1">OFFSET(STAT!$F$1,SUM!AI$3-1,SUM!$A48)</f>
        <v>0</v>
      </c>
      <c r="AJ48" s="33">
        <f ca="1">OFFSET(STAT!$F$1,SUM!AJ$3-1,SUM!$A48)</f>
        <v>0</v>
      </c>
      <c r="AK48" s="33">
        <f ca="1">OFFSET(STAT!$F$1,SUM!AK$3-1,SUM!$A48)</f>
        <v>0</v>
      </c>
      <c r="AL48" s="33">
        <f ca="1">OFFSET(STAT!$F$1,SUM!AL$3-1,SUM!$A48)</f>
        <v>0</v>
      </c>
      <c r="AM48" s="33">
        <f ca="1">OFFSET(STAT!$F$1,SUM!AM$3-1,SUM!$A48)</f>
        <v>0</v>
      </c>
      <c r="AN48" s="33">
        <f ca="1">OFFSET(STAT!$F$1,SUM!AN$3-1,SUM!$A48)</f>
        <v>0</v>
      </c>
      <c r="AO48" s="33">
        <f ca="1">OFFSET(STAT!$F$1,SUM!AO$3-1,SUM!$A48)</f>
        <v>0</v>
      </c>
      <c r="AP48" s="33">
        <f ca="1">OFFSET(STAT!$F$1,SUM!AP$3-1,SUM!$A48)</f>
        <v>0</v>
      </c>
      <c r="AQ48" s="33">
        <f ca="1">OFFSET(STAT!$F$1,SUM!AQ$3-1,SUM!$A48)</f>
        <v>0</v>
      </c>
      <c r="AR48" s="33">
        <f ca="1">OFFSET(STAT!$F$1,SUM!AR$3-1,SUM!$A48)</f>
        <v>0</v>
      </c>
    </row>
    <row r="49" spans="1:44" ht="9.9" customHeight="1">
      <c r="A49" s="17">
        <f t="shared" si="1"/>
        <v>45</v>
      </c>
      <c r="B49" s="16">
        <f>Samp!C46</f>
        <v>0</v>
      </c>
      <c r="C49" s="16">
        <f>Samp!D46</f>
        <v>0</v>
      </c>
      <c r="D49" s="16">
        <f>Samp!B46</f>
        <v>0</v>
      </c>
      <c r="E49" s="33">
        <f ca="1">OFFSET(STAT!$F$1,SUM!E$3-1,SUM!$A49)</f>
        <v>0</v>
      </c>
      <c r="F49" s="33">
        <f ca="1">OFFSET(STAT!$F$1,SUM!F$3-1,SUM!$A49)</f>
        <v>0</v>
      </c>
      <c r="G49" s="33">
        <f ca="1">OFFSET(STAT!$F$1,SUM!G$3-1,SUM!$A49)</f>
        <v>0</v>
      </c>
      <c r="H49" s="33">
        <f ca="1">OFFSET(STAT!$F$1,SUM!H$3-1,SUM!$A49)</f>
        <v>0</v>
      </c>
      <c r="I49" s="33">
        <f ca="1">OFFSET(STAT!$F$1,SUM!I$3-1,SUM!$A49)</f>
        <v>0</v>
      </c>
      <c r="J49" s="33">
        <f ca="1">OFFSET(STAT!$F$1,SUM!J$3-1,SUM!$A49)</f>
        <v>0</v>
      </c>
      <c r="K49" s="33">
        <f ca="1">OFFSET(STAT!$F$1,SUM!K$3-1,SUM!$A49)</f>
        <v>0</v>
      </c>
      <c r="L49" s="33">
        <f ca="1">OFFSET(STAT!$F$1,SUM!L$3-1,SUM!$A49)</f>
        <v>0</v>
      </c>
      <c r="M49" s="33">
        <f ca="1">OFFSET(STAT!$F$1,SUM!M$3-1,SUM!$A49)</f>
        <v>0</v>
      </c>
      <c r="N49" s="33">
        <f ca="1">OFFSET(STAT!$F$1,SUM!N$3-1,SUM!$A49)</f>
        <v>0</v>
      </c>
      <c r="O49" s="33">
        <f ca="1">OFFSET(STAT!$F$1,SUM!O$3-1,SUM!$A49)</f>
        <v>0</v>
      </c>
      <c r="P49" s="33">
        <f ca="1">OFFSET(STAT!$F$1,SUM!P$3-1,SUM!$A49)</f>
        <v>0</v>
      </c>
      <c r="Q49" s="33">
        <f ca="1">OFFSET(STAT!$F$1,SUM!Q$3-1,SUM!$A49)</f>
        <v>0</v>
      </c>
      <c r="R49" s="33">
        <f ca="1">OFFSET(STAT!$F$1,SUM!R$3-1,SUM!$A49)</f>
        <v>0</v>
      </c>
      <c r="S49" s="33">
        <f ca="1">OFFSET(STAT!$F$1,SUM!S$3-1,SUM!$A49)</f>
        <v>0</v>
      </c>
      <c r="T49" s="33">
        <f ca="1">OFFSET(STAT!$F$1,SUM!T$3-1,SUM!$A49)</f>
        <v>0</v>
      </c>
      <c r="U49" s="33">
        <f ca="1">OFFSET(STAT!$F$1,SUM!U$3-1,SUM!$A49)</f>
        <v>0</v>
      </c>
      <c r="V49" s="33">
        <f ca="1">OFFSET(STAT!$F$1,SUM!V$3-1,SUM!$A49)</f>
        <v>0</v>
      </c>
      <c r="W49" s="33">
        <f ca="1">OFFSET(STAT!$F$1,SUM!W$3-1,SUM!$A49)</f>
        <v>0</v>
      </c>
      <c r="X49" s="33">
        <f ca="1">OFFSET(STAT!$F$1,SUM!X$3-1,SUM!$A49)</f>
        <v>0</v>
      </c>
      <c r="Y49" s="33">
        <f ca="1">OFFSET(STAT!$F$1,SUM!Y$3-1,SUM!$A49)</f>
        <v>0</v>
      </c>
      <c r="Z49" s="33">
        <f ca="1">OFFSET(STAT!$F$1,SUM!Z$3-1,SUM!$A49)</f>
        <v>0</v>
      </c>
      <c r="AA49" s="33">
        <f ca="1">OFFSET(STAT!$F$1,SUM!AA$3-1,SUM!$A49)</f>
        <v>0</v>
      </c>
      <c r="AB49" s="33">
        <f ca="1">OFFSET(STAT!$F$1,SUM!AB$3-1,SUM!$A49)</f>
        <v>0</v>
      </c>
      <c r="AC49" s="33">
        <f ca="1">OFFSET(STAT!$F$1,SUM!AC$3-1,SUM!$A49)</f>
        <v>0</v>
      </c>
      <c r="AD49" s="33">
        <f ca="1">OFFSET(STAT!$F$1,SUM!AD$3-1,SUM!$A49)</f>
        <v>0</v>
      </c>
      <c r="AE49" s="33">
        <f ca="1">OFFSET(STAT!$F$1,SUM!AE$3-1,SUM!$A49)</f>
        <v>0</v>
      </c>
      <c r="AF49" s="33">
        <f ca="1">OFFSET(STAT!$F$1,SUM!AF$3-1,SUM!$A49)</f>
        <v>0</v>
      </c>
      <c r="AG49" s="33">
        <f ca="1">OFFSET(STAT!$F$1,SUM!AG$3-1,SUM!$A49)</f>
        <v>0</v>
      </c>
      <c r="AH49" s="33">
        <f ca="1">OFFSET(STAT!$F$1,SUM!AH$3-1,SUM!$A49)</f>
        <v>0</v>
      </c>
      <c r="AI49" s="33">
        <f ca="1">OFFSET(STAT!$F$1,SUM!AI$3-1,SUM!$A49)</f>
        <v>0</v>
      </c>
      <c r="AJ49" s="33">
        <f ca="1">OFFSET(STAT!$F$1,SUM!AJ$3-1,SUM!$A49)</f>
        <v>0</v>
      </c>
      <c r="AK49" s="33">
        <f ca="1">OFFSET(STAT!$F$1,SUM!AK$3-1,SUM!$A49)</f>
        <v>0</v>
      </c>
      <c r="AL49" s="33">
        <f ca="1">OFFSET(STAT!$F$1,SUM!AL$3-1,SUM!$A49)</f>
        <v>0</v>
      </c>
      <c r="AM49" s="33">
        <f ca="1">OFFSET(STAT!$F$1,SUM!AM$3-1,SUM!$A49)</f>
        <v>0</v>
      </c>
      <c r="AN49" s="33">
        <f ca="1">OFFSET(STAT!$F$1,SUM!AN$3-1,SUM!$A49)</f>
        <v>0</v>
      </c>
      <c r="AO49" s="33">
        <f ca="1">OFFSET(STAT!$F$1,SUM!AO$3-1,SUM!$A49)</f>
        <v>0</v>
      </c>
      <c r="AP49" s="33">
        <f ca="1">OFFSET(STAT!$F$1,SUM!AP$3-1,SUM!$A49)</f>
        <v>0</v>
      </c>
      <c r="AQ49" s="33">
        <f ca="1">OFFSET(STAT!$F$1,SUM!AQ$3-1,SUM!$A49)</f>
        <v>0</v>
      </c>
      <c r="AR49" s="33">
        <f ca="1">OFFSET(STAT!$F$1,SUM!AR$3-1,SUM!$A49)</f>
        <v>0</v>
      </c>
    </row>
    <row r="50" spans="1:44" ht="9.9" customHeight="1">
      <c r="A50" s="17">
        <f t="shared" si="1"/>
        <v>46</v>
      </c>
      <c r="B50" s="16">
        <f>Samp!C47</f>
        <v>0</v>
      </c>
      <c r="C50" s="16">
        <f>Samp!D47</f>
        <v>0</v>
      </c>
      <c r="D50" s="16">
        <f>Samp!B47</f>
        <v>0</v>
      </c>
      <c r="E50" s="33">
        <f ca="1">OFFSET(STAT!$F$1,SUM!E$3-1,SUM!$A50)</f>
        <v>0</v>
      </c>
      <c r="F50" s="33">
        <f ca="1">OFFSET(STAT!$F$1,SUM!F$3-1,SUM!$A50)</f>
        <v>0</v>
      </c>
      <c r="G50" s="33">
        <f ca="1">OFFSET(STAT!$F$1,SUM!G$3-1,SUM!$A50)</f>
        <v>0</v>
      </c>
      <c r="H50" s="33">
        <f ca="1">OFFSET(STAT!$F$1,SUM!H$3-1,SUM!$A50)</f>
        <v>0</v>
      </c>
      <c r="I50" s="33">
        <f ca="1">OFFSET(STAT!$F$1,SUM!I$3-1,SUM!$A50)</f>
        <v>0</v>
      </c>
      <c r="J50" s="33">
        <f ca="1">OFFSET(STAT!$F$1,SUM!J$3-1,SUM!$A50)</f>
        <v>0</v>
      </c>
      <c r="K50" s="33">
        <f ca="1">OFFSET(STAT!$F$1,SUM!K$3-1,SUM!$A50)</f>
        <v>0</v>
      </c>
      <c r="L50" s="33">
        <f ca="1">OFFSET(STAT!$F$1,SUM!L$3-1,SUM!$A50)</f>
        <v>0</v>
      </c>
      <c r="M50" s="33">
        <f ca="1">OFFSET(STAT!$F$1,SUM!M$3-1,SUM!$A50)</f>
        <v>0</v>
      </c>
      <c r="N50" s="33">
        <f ca="1">OFFSET(STAT!$F$1,SUM!N$3-1,SUM!$A50)</f>
        <v>0</v>
      </c>
      <c r="O50" s="33">
        <f ca="1">OFFSET(STAT!$F$1,SUM!O$3-1,SUM!$A50)</f>
        <v>0</v>
      </c>
      <c r="P50" s="33">
        <f ca="1">OFFSET(STAT!$F$1,SUM!P$3-1,SUM!$A50)</f>
        <v>0</v>
      </c>
      <c r="Q50" s="33">
        <f ca="1">OFFSET(STAT!$F$1,SUM!Q$3-1,SUM!$A50)</f>
        <v>0</v>
      </c>
      <c r="R50" s="33">
        <f ca="1">OFFSET(STAT!$F$1,SUM!R$3-1,SUM!$A50)</f>
        <v>0</v>
      </c>
      <c r="S50" s="33">
        <f ca="1">OFFSET(STAT!$F$1,SUM!S$3-1,SUM!$A50)</f>
        <v>0</v>
      </c>
      <c r="T50" s="33">
        <f ca="1">OFFSET(STAT!$F$1,SUM!T$3-1,SUM!$A50)</f>
        <v>0</v>
      </c>
      <c r="U50" s="33">
        <f ca="1">OFFSET(STAT!$F$1,SUM!U$3-1,SUM!$A50)</f>
        <v>0</v>
      </c>
      <c r="V50" s="33">
        <f ca="1">OFFSET(STAT!$F$1,SUM!V$3-1,SUM!$A50)</f>
        <v>0</v>
      </c>
      <c r="W50" s="33">
        <f ca="1">OFFSET(STAT!$F$1,SUM!W$3-1,SUM!$A50)</f>
        <v>0</v>
      </c>
      <c r="X50" s="33">
        <f ca="1">OFFSET(STAT!$F$1,SUM!X$3-1,SUM!$A50)</f>
        <v>0</v>
      </c>
      <c r="Y50" s="33">
        <f ca="1">OFFSET(STAT!$F$1,SUM!Y$3-1,SUM!$A50)</f>
        <v>0</v>
      </c>
      <c r="Z50" s="33">
        <f ca="1">OFFSET(STAT!$F$1,SUM!Z$3-1,SUM!$A50)</f>
        <v>0</v>
      </c>
      <c r="AA50" s="33">
        <f ca="1">OFFSET(STAT!$F$1,SUM!AA$3-1,SUM!$A50)</f>
        <v>0</v>
      </c>
      <c r="AB50" s="33">
        <f ca="1">OFFSET(STAT!$F$1,SUM!AB$3-1,SUM!$A50)</f>
        <v>0</v>
      </c>
      <c r="AC50" s="33">
        <f ca="1">OFFSET(STAT!$F$1,SUM!AC$3-1,SUM!$A50)</f>
        <v>0</v>
      </c>
      <c r="AD50" s="33">
        <f ca="1">OFFSET(STAT!$F$1,SUM!AD$3-1,SUM!$A50)</f>
        <v>0</v>
      </c>
      <c r="AE50" s="33">
        <f ca="1">OFFSET(STAT!$F$1,SUM!AE$3-1,SUM!$A50)</f>
        <v>0</v>
      </c>
      <c r="AF50" s="33">
        <f ca="1">OFFSET(STAT!$F$1,SUM!AF$3-1,SUM!$A50)</f>
        <v>0</v>
      </c>
      <c r="AG50" s="33">
        <f ca="1">OFFSET(STAT!$F$1,SUM!AG$3-1,SUM!$A50)</f>
        <v>0</v>
      </c>
      <c r="AH50" s="33">
        <f ca="1">OFFSET(STAT!$F$1,SUM!AH$3-1,SUM!$A50)</f>
        <v>0</v>
      </c>
      <c r="AI50" s="33">
        <f ca="1">OFFSET(STAT!$F$1,SUM!AI$3-1,SUM!$A50)</f>
        <v>0</v>
      </c>
      <c r="AJ50" s="33">
        <f ca="1">OFFSET(STAT!$F$1,SUM!AJ$3-1,SUM!$A50)</f>
        <v>0</v>
      </c>
      <c r="AK50" s="33">
        <f ca="1">OFFSET(STAT!$F$1,SUM!AK$3-1,SUM!$A50)</f>
        <v>0</v>
      </c>
      <c r="AL50" s="33">
        <f ca="1">OFFSET(STAT!$F$1,SUM!AL$3-1,SUM!$A50)</f>
        <v>0</v>
      </c>
      <c r="AM50" s="33">
        <f ca="1">OFFSET(STAT!$F$1,SUM!AM$3-1,SUM!$A50)</f>
        <v>0</v>
      </c>
      <c r="AN50" s="33">
        <f ca="1">OFFSET(STAT!$F$1,SUM!AN$3-1,SUM!$A50)</f>
        <v>0</v>
      </c>
      <c r="AO50" s="33">
        <f ca="1">OFFSET(STAT!$F$1,SUM!AO$3-1,SUM!$A50)</f>
        <v>0</v>
      </c>
      <c r="AP50" s="33">
        <f ca="1">OFFSET(STAT!$F$1,SUM!AP$3-1,SUM!$A50)</f>
        <v>0</v>
      </c>
      <c r="AQ50" s="33">
        <f ca="1">OFFSET(STAT!$F$1,SUM!AQ$3-1,SUM!$A50)</f>
        <v>0</v>
      </c>
      <c r="AR50" s="33">
        <f ca="1">OFFSET(STAT!$F$1,SUM!AR$3-1,SUM!$A50)</f>
        <v>0</v>
      </c>
    </row>
    <row r="51" spans="1:44" ht="9.9" customHeight="1">
      <c r="A51" s="17">
        <f t="shared" si="1"/>
        <v>47</v>
      </c>
      <c r="B51" s="16">
        <f>Samp!C48</f>
        <v>0</v>
      </c>
      <c r="C51" s="16">
        <f>Samp!D48</f>
        <v>0</v>
      </c>
      <c r="D51" s="16">
        <f>Samp!B48</f>
        <v>0</v>
      </c>
      <c r="E51" s="33">
        <f ca="1">OFFSET(STAT!$F$1,SUM!E$3-1,SUM!$A51)</f>
        <v>0</v>
      </c>
      <c r="F51" s="33">
        <f ca="1">OFFSET(STAT!$F$1,SUM!F$3-1,SUM!$A51)</f>
        <v>0</v>
      </c>
      <c r="G51" s="33">
        <f ca="1">OFFSET(STAT!$F$1,SUM!G$3-1,SUM!$A51)</f>
        <v>0</v>
      </c>
      <c r="H51" s="33">
        <f ca="1">OFFSET(STAT!$F$1,SUM!H$3-1,SUM!$A51)</f>
        <v>0</v>
      </c>
      <c r="I51" s="33">
        <f ca="1">OFFSET(STAT!$F$1,SUM!I$3-1,SUM!$A51)</f>
        <v>0</v>
      </c>
      <c r="J51" s="33">
        <f ca="1">OFFSET(STAT!$F$1,SUM!J$3-1,SUM!$A51)</f>
        <v>0</v>
      </c>
      <c r="K51" s="33">
        <f ca="1">OFFSET(STAT!$F$1,SUM!K$3-1,SUM!$A51)</f>
        <v>0</v>
      </c>
      <c r="L51" s="33">
        <f ca="1">OFFSET(STAT!$F$1,SUM!L$3-1,SUM!$A51)</f>
        <v>0</v>
      </c>
      <c r="M51" s="33">
        <f ca="1">OFFSET(STAT!$F$1,SUM!M$3-1,SUM!$A51)</f>
        <v>0</v>
      </c>
      <c r="N51" s="33">
        <f ca="1">OFFSET(STAT!$F$1,SUM!N$3-1,SUM!$A51)</f>
        <v>0</v>
      </c>
      <c r="O51" s="33">
        <f ca="1">OFFSET(STAT!$F$1,SUM!O$3-1,SUM!$A51)</f>
        <v>0</v>
      </c>
      <c r="P51" s="33">
        <f ca="1">OFFSET(STAT!$F$1,SUM!P$3-1,SUM!$A51)</f>
        <v>0</v>
      </c>
      <c r="Q51" s="33">
        <f ca="1">OFFSET(STAT!$F$1,SUM!Q$3-1,SUM!$A51)</f>
        <v>0</v>
      </c>
      <c r="R51" s="33">
        <f ca="1">OFFSET(STAT!$F$1,SUM!R$3-1,SUM!$A51)</f>
        <v>0</v>
      </c>
      <c r="S51" s="33">
        <f ca="1">OFFSET(STAT!$F$1,SUM!S$3-1,SUM!$A51)</f>
        <v>0</v>
      </c>
      <c r="T51" s="33">
        <f ca="1">OFFSET(STAT!$F$1,SUM!T$3-1,SUM!$A51)</f>
        <v>0</v>
      </c>
      <c r="U51" s="33">
        <f ca="1">OFFSET(STAT!$F$1,SUM!U$3-1,SUM!$A51)</f>
        <v>0</v>
      </c>
      <c r="V51" s="33">
        <f ca="1">OFFSET(STAT!$F$1,SUM!V$3-1,SUM!$A51)</f>
        <v>0</v>
      </c>
      <c r="W51" s="33">
        <f ca="1">OFFSET(STAT!$F$1,SUM!W$3-1,SUM!$A51)</f>
        <v>0</v>
      </c>
      <c r="X51" s="33">
        <f ca="1">OFFSET(STAT!$F$1,SUM!X$3-1,SUM!$A51)</f>
        <v>0</v>
      </c>
      <c r="Y51" s="33">
        <f ca="1">OFFSET(STAT!$F$1,SUM!Y$3-1,SUM!$A51)</f>
        <v>0</v>
      </c>
      <c r="Z51" s="33">
        <f ca="1">OFFSET(STAT!$F$1,SUM!Z$3-1,SUM!$A51)</f>
        <v>0</v>
      </c>
      <c r="AA51" s="33">
        <f ca="1">OFFSET(STAT!$F$1,SUM!AA$3-1,SUM!$A51)</f>
        <v>0</v>
      </c>
      <c r="AB51" s="33">
        <f ca="1">OFFSET(STAT!$F$1,SUM!AB$3-1,SUM!$A51)</f>
        <v>0</v>
      </c>
      <c r="AC51" s="33">
        <f ca="1">OFFSET(STAT!$F$1,SUM!AC$3-1,SUM!$A51)</f>
        <v>0</v>
      </c>
      <c r="AD51" s="33">
        <f ca="1">OFFSET(STAT!$F$1,SUM!AD$3-1,SUM!$A51)</f>
        <v>0</v>
      </c>
      <c r="AE51" s="33">
        <f ca="1">OFFSET(STAT!$F$1,SUM!AE$3-1,SUM!$A51)</f>
        <v>0</v>
      </c>
      <c r="AF51" s="33">
        <f ca="1">OFFSET(STAT!$F$1,SUM!AF$3-1,SUM!$A51)</f>
        <v>0</v>
      </c>
      <c r="AG51" s="33">
        <f ca="1">OFFSET(STAT!$F$1,SUM!AG$3-1,SUM!$A51)</f>
        <v>0</v>
      </c>
      <c r="AH51" s="33">
        <f ca="1">OFFSET(STAT!$F$1,SUM!AH$3-1,SUM!$A51)</f>
        <v>0</v>
      </c>
      <c r="AI51" s="33">
        <f ca="1">OFFSET(STAT!$F$1,SUM!AI$3-1,SUM!$A51)</f>
        <v>0</v>
      </c>
      <c r="AJ51" s="33">
        <f ca="1">OFFSET(STAT!$F$1,SUM!AJ$3-1,SUM!$A51)</f>
        <v>0</v>
      </c>
      <c r="AK51" s="33">
        <f ca="1">OFFSET(STAT!$F$1,SUM!AK$3-1,SUM!$A51)</f>
        <v>0</v>
      </c>
      <c r="AL51" s="33">
        <f ca="1">OFFSET(STAT!$F$1,SUM!AL$3-1,SUM!$A51)</f>
        <v>0</v>
      </c>
      <c r="AM51" s="33">
        <f ca="1">OFFSET(STAT!$F$1,SUM!AM$3-1,SUM!$A51)</f>
        <v>0</v>
      </c>
      <c r="AN51" s="33">
        <f ca="1">OFFSET(STAT!$F$1,SUM!AN$3-1,SUM!$A51)</f>
        <v>0</v>
      </c>
      <c r="AO51" s="33">
        <f ca="1">OFFSET(STAT!$F$1,SUM!AO$3-1,SUM!$A51)</f>
        <v>0</v>
      </c>
      <c r="AP51" s="33">
        <f ca="1">OFFSET(STAT!$F$1,SUM!AP$3-1,SUM!$A51)</f>
        <v>0</v>
      </c>
      <c r="AQ51" s="33">
        <f ca="1">OFFSET(STAT!$F$1,SUM!AQ$3-1,SUM!$A51)</f>
        <v>0</v>
      </c>
      <c r="AR51" s="33">
        <f ca="1">OFFSET(STAT!$F$1,SUM!AR$3-1,SUM!$A51)</f>
        <v>0</v>
      </c>
    </row>
    <row r="52" spans="1:44" ht="9.9" customHeight="1">
      <c r="A52" s="17">
        <f t="shared" si="1"/>
        <v>48</v>
      </c>
      <c r="B52" s="16">
        <f>Samp!C49</f>
        <v>0</v>
      </c>
      <c r="C52" s="16">
        <f>Samp!D49</f>
        <v>0</v>
      </c>
      <c r="D52" s="16">
        <f>Samp!B49</f>
        <v>0</v>
      </c>
      <c r="E52" s="33">
        <f ca="1">OFFSET(STAT!$F$1,SUM!E$3-1,SUM!$A52)</f>
        <v>0</v>
      </c>
      <c r="F52" s="33">
        <f ca="1">OFFSET(STAT!$F$1,SUM!F$3-1,SUM!$A52)</f>
        <v>0</v>
      </c>
      <c r="G52" s="33">
        <f ca="1">OFFSET(STAT!$F$1,SUM!G$3-1,SUM!$A52)</f>
        <v>0</v>
      </c>
      <c r="H52" s="33">
        <f ca="1">OFFSET(STAT!$F$1,SUM!H$3-1,SUM!$A52)</f>
        <v>0</v>
      </c>
      <c r="I52" s="33">
        <f ca="1">OFFSET(STAT!$F$1,SUM!I$3-1,SUM!$A52)</f>
        <v>0</v>
      </c>
      <c r="J52" s="33">
        <f ca="1">OFFSET(STAT!$F$1,SUM!J$3-1,SUM!$A52)</f>
        <v>0</v>
      </c>
      <c r="K52" s="33">
        <f ca="1">OFFSET(STAT!$F$1,SUM!K$3-1,SUM!$A52)</f>
        <v>0</v>
      </c>
      <c r="L52" s="33">
        <f ca="1">OFFSET(STAT!$F$1,SUM!L$3-1,SUM!$A52)</f>
        <v>0</v>
      </c>
      <c r="M52" s="33">
        <f ca="1">OFFSET(STAT!$F$1,SUM!M$3-1,SUM!$A52)</f>
        <v>0</v>
      </c>
      <c r="N52" s="33">
        <f ca="1">OFFSET(STAT!$F$1,SUM!N$3-1,SUM!$A52)</f>
        <v>0</v>
      </c>
      <c r="O52" s="33">
        <f ca="1">OFFSET(STAT!$F$1,SUM!O$3-1,SUM!$A52)</f>
        <v>0</v>
      </c>
      <c r="P52" s="33">
        <f ca="1">OFFSET(STAT!$F$1,SUM!P$3-1,SUM!$A52)</f>
        <v>0</v>
      </c>
      <c r="Q52" s="33">
        <f ca="1">OFFSET(STAT!$F$1,SUM!Q$3-1,SUM!$A52)</f>
        <v>0</v>
      </c>
      <c r="R52" s="33">
        <f ca="1">OFFSET(STAT!$F$1,SUM!R$3-1,SUM!$A52)</f>
        <v>0</v>
      </c>
      <c r="S52" s="33">
        <f ca="1">OFFSET(STAT!$F$1,SUM!S$3-1,SUM!$A52)</f>
        <v>0</v>
      </c>
      <c r="T52" s="33">
        <f ca="1">OFFSET(STAT!$F$1,SUM!T$3-1,SUM!$A52)</f>
        <v>0</v>
      </c>
      <c r="U52" s="33">
        <f ca="1">OFFSET(STAT!$F$1,SUM!U$3-1,SUM!$A52)</f>
        <v>0</v>
      </c>
      <c r="V52" s="33">
        <f ca="1">OFFSET(STAT!$F$1,SUM!V$3-1,SUM!$A52)</f>
        <v>0</v>
      </c>
      <c r="W52" s="33">
        <f ca="1">OFFSET(STAT!$F$1,SUM!W$3-1,SUM!$A52)</f>
        <v>0</v>
      </c>
      <c r="X52" s="33">
        <f ca="1">OFFSET(STAT!$F$1,SUM!X$3-1,SUM!$A52)</f>
        <v>0</v>
      </c>
      <c r="Y52" s="33">
        <f ca="1">OFFSET(STAT!$F$1,SUM!Y$3-1,SUM!$A52)</f>
        <v>0</v>
      </c>
      <c r="Z52" s="33">
        <f ca="1">OFFSET(STAT!$F$1,SUM!Z$3-1,SUM!$A52)</f>
        <v>0</v>
      </c>
      <c r="AA52" s="33">
        <f ca="1">OFFSET(STAT!$F$1,SUM!AA$3-1,SUM!$A52)</f>
        <v>0</v>
      </c>
      <c r="AB52" s="33">
        <f ca="1">OFFSET(STAT!$F$1,SUM!AB$3-1,SUM!$A52)</f>
        <v>0</v>
      </c>
      <c r="AC52" s="33">
        <f ca="1">OFFSET(STAT!$F$1,SUM!AC$3-1,SUM!$A52)</f>
        <v>0</v>
      </c>
      <c r="AD52" s="33">
        <f ca="1">OFFSET(STAT!$F$1,SUM!AD$3-1,SUM!$A52)</f>
        <v>0</v>
      </c>
      <c r="AE52" s="33">
        <f ca="1">OFFSET(STAT!$F$1,SUM!AE$3-1,SUM!$A52)</f>
        <v>0</v>
      </c>
      <c r="AF52" s="33">
        <f ca="1">OFFSET(STAT!$F$1,SUM!AF$3-1,SUM!$A52)</f>
        <v>0</v>
      </c>
      <c r="AG52" s="33">
        <f ca="1">OFFSET(STAT!$F$1,SUM!AG$3-1,SUM!$A52)</f>
        <v>0</v>
      </c>
      <c r="AH52" s="33">
        <f ca="1">OFFSET(STAT!$F$1,SUM!AH$3-1,SUM!$A52)</f>
        <v>0</v>
      </c>
      <c r="AI52" s="33">
        <f ca="1">OFFSET(STAT!$F$1,SUM!AI$3-1,SUM!$A52)</f>
        <v>0</v>
      </c>
      <c r="AJ52" s="33">
        <f ca="1">OFFSET(STAT!$F$1,SUM!AJ$3-1,SUM!$A52)</f>
        <v>0</v>
      </c>
      <c r="AK52" s="33">
        <f ca="1">OFFSET(STAT!$F$1,SUM!AK$3-1,SUM!$A52)</f>
        <v>0</v>
      </c>
      <c r="AL52" s="33">
        <f ca="1">OFFSET(STAT!$F$1,SUM!AL$3-1,SUM!$A52)</f>
        <v>0</v>
      </c>
      <c r="AM52" s="33">
        <f ca="1">OFFSET(STAT!$F$1,SUM!AM$3-1,SUM!$A52)</f>
        <v>0</v>
      </c>
      <c r="AN52" s="33">
        <f ca="1">OFFSET(STAT!$F$1,SUM!AN$3-1,SUM!$A52)</f>
        <v>0</v>
      </c>
      <c r="AO52" s="33">
        <f ca="1">OFFSET(STAT!$F$1,SUM!AO$3-1,SUM!$A52)</f>
        <v>0</v>
      </c>
      <c r="AP52" s="33">
        <f ca="1">OFFSET(STAT!$F$1,SUM!AP$3-1,SUM!$A52)</f>
        <v>0</v>
      </c>
      <c r="AQ52" s="33">
        <f ca="1">OFFSET(STAT!$F$1,SUM!AQ$3-1,SUM!$A52)</f>
        <v>0</v>
      </c>
      <c r="AR52" s="33">
        <f ca="1">OFFSET(STAT!$F$1,SUM!AR$3-1,SUM!$A52)</f>
        <v>0</v>
      </c>
    </row>
    <row r="53" spans="1:44" ht="9.9" customHeight="1">
      <c r="A53" s="17">
        <f t="shared" si="1"/>
        <v>49</v>
      </c>
      <c r="B53" s="16">
        <f>Samp!C50</f>
        <v>0</v>
      </c>
      <c r="C53" s="16">
        <f>Samp!D50</f>
        <v>0</v>
      </c>
      <c r="D53" s="16">
        <f>Samp!B50</f>
        <v>0</v>
      </c>
      <c r="E53" s="33">
        <f ca="1">OFFSET(STAT!$F$1,SUM!E$3-1,SUM!$A53)</f>
        <v>0</v>
      </c>
      <c r="F53" s="33">
        <f ca="1">OFFSET(STAT!$F$1,SUM!F$3-1,SUM!$A53)</f>
        <v>0</v>
      </c>
      <c r="G53" s="33">
        <f ca="1">OFFSET(STAT!$F$1,SUM!G$3-1,SUM!$A53)</f>
        <v>0</v>
      </c>
      <c r="H53" s="33">
        <f ca="1">OFFSET(STAT!$F$1,SUM!H$3-1,SUM!$A53)</f>
        <v>0</v>
      </c>
      <c r="I53" s="33">
        <f ca="1">OFFSET(STAT!$F$1,SUM!I$3-1,SUM!$A53)</f>
        <v>0</v>
      </c>
      <c r="J53" s="33">
        <f ca="1">OFFSET(STAT!$F$1,SUM!J$3-1,SUM!$A53)</f>
        <v>0</v>
      </c>
      <c r="K53" s="33">
        <f ca="1">OFFSET(STAT!$F$1,SUM!K$3-1,SUM!$A53)</f>
        <v>0</v>
      </c>
      <c r="L53" s="33">
        <f ca="1">OFFSET(STAT!$F$1,SUM!L$3-1,SUM!$A53)</f>
        <v>0</v>
      </c>
      <c r="M53" s="33">
        <f ca="1">OFFSET(STAT!$F$1,SUM!M$3-1,SUM!$A53)</f>
        <v>0</v>
      </c>
      <c r="N53" s="33">
        <f ca="1">OFFSET(STAT!$F$1,SUM!N$3-1,SUM!$A53)</f>
        <v>0</v>
      </c>
      <c r="O53" s="33">
        <f ca="1">OFFSET(STAT!$F$1,SUM!O$3-1,SUM!$A53)</f>
        <v>0</v>
      </c>
      <c r="P53" s="33">
        <f ca="1">OFFSET(STAT!$F$1,SUM!P$3-1,SUM!$A53)</f>
        <v>0</v>
      </c>
      <c r="Q53" s="33">
        <f ca="1">OFFSET(STAT!$F$1,SUM!Q$3-1,SUM!$A53)</f>
        <v>0</v>
      </c>
      <c r="R53" s="33">
        <f ca="1">OFFSET(STAT!$F$1,SUM!R$3-1,SUM!$A53)</f>
        <v>0</v>
      </c>
      <c r="S53" s="33">
        <f ca="1">OFFSET(STAT!$F$1,SUM!S$3-1,SUM!$A53)</f>
        <v>0</v>
      </c>
      <c r="T53" s="33">
        <f ca="1">OFFSET(STAT!$F$1,SUM!T$3-1,SUM!$A53)</f>
        <v>0</v>
      </c>
      <c r="U53" s="33">
        <f ca="1">OFFSET(STAT!$F$1,SUM!U$3-1,SUM!$A53)</f>
        <v>0</v>
      </c>
      <c r="V53" s="33">
        <f ca="1">OFFSET(STAT!$F$1,SUM!V$3-1,SUM!$A53)</f>
        <v>0</v>
      </c>
      <c r="W53" s="33">
        <f ca="1">OFFSET(STAT!$F$1,SUM!W$3-1,SUM!$A53)</f>
        <v>0</v>
      </c>
      <c r="X53" s="33">
        <f ca="1">OFFSET(STAT!$F$1,SUM!X$3-1,SUM!$A53)</f>
        <v>0</v>
      </c>
      <c r="Y53" s="33">
        <f ca="1">OFFSET(STAT!$F$1,SUM!Y$3-1,SUM!$A53)</f>
        <v>0</v>
      </c>
      <c r="Z53" s="33">
        <f ca="1">OFFSET(STAT!$F$1,SUM!Z$3-1,SUM!$A53)</f>
        <v>0</v>
      </c>
      <c r="AA53" s="33">
        <f ca="1">OFFSET(STAT!$F$1,SUM!AA$3-1,SUM!$A53)</f>
        <v>0</v>
      </c>
      <c r="AB53" s="33">
        <f ca="1">OFFSET(STAT!$F$1,SUM!AB$3-1,SUM!$A53)</f>
        <v>0</v>
      </c>
      <c r="AC53" s="33">
        <f ca="1">OFFSET(STAT!$F$1,SUM!AC$3-1,SUM!$A53)</f>
        <v>0</v>
      </c>
      <c r="AD53" s="33">
        <f ca="1">OFFSET(STAT!$F$1,SUM!AD$3-1,SUM!$A53)</f>
        <v>0</v>
      </c>
      <c r="AE53" s="33">
        <f ca="1">OFFSET(STAT!$F$1,SUM!AE$3-1,SUM!$A53)</f>
        <v>0</v>
      </c>
      <c r="AF53" s="33">
        <f ca="1">OFFSET(STAT!$F$1,SUM!AF$3-1,SUM!$A53)</f>
        <v>0</v>
      </c>
      <c r="AG53" s="33">
        <f ca="1">OFFSET(STAT!$F$1,SUM!AG$3-1,SUM!$A53)</f>
        <v>0</v>
      </c>
      <c r="AH53" s="33">
        <f ca="1">OFFSET(STAT!$F$1,SUM!AH$3-1,SUM!$A53)</f>
        <v>0</v>
      </c>
      <c r="AI53" s="33">
        <f ca="1">OFFSET(STAT!$F$1,SUM!AI$3-1,SUM!$A53)</f>
        <v>0</v>
      </c>
      <c r="AJ53" s="33">
        <f ca="1">OFFSET(STAT!$F$1,SUM!AJ$3-1,SUM!$A53)</f>
        <v>0</v>
      </c>
      <c r="AK53" s="33">
        <f ca="1">OFFSET(STAT!$F$1,SUM!AK$3-1,SUM!$A53)</f>
        <v>0</v>
      </c>
      <c r="AL53" s="33">
        <f ca="1">OFFSET(STAT!$F$1,SUM!AL$3-1,SUM!$A53)</f>
        <v>0</v>
      </c>
      <c r="AM53" s="33">
        <f ca="1">OFFSET(STAT!$F$1,SUM!AM$3-1,SUM!$A53)</f>
        <v>0</v>
      </c>
      <c r="AN53" s="33">
        <f ca="1">OFFSET(STAT!$F$1,SUM!AN$3-1,SUM!$A53)</f>
        <v>0</v>
      </c>
      <c r="AO53" s="33">
        <f ca="1">OFFSET(STAT!$F$1,SUM!AO$3-1,SUM!$A53)</f>
        <v>0</v>
      </c>
      <c r="AP53" s="33">
        <f ca="1">OFFSET(STAT!$F$1,SUM!AP$3-1,SUM!$A53)</f>
        <v>0</v>
      </c>
      <c r="AQ53" s="33">
        <f ca="1">OFFSET(STAT!$F$1,SUM!AQ$3-1,SUM!$A53)</f>
        <v>0</v>
      </c>
      <c r="AR53" s="33">
        <f ca="1">OFFSET(STAT!$F$1,SUM!AR$3-1,SUM!$A53)</f>
        <v>0</v>
      </c>
    </row>
    <row r="54" spans="1:44" ht="9.9" customHeight="1">
      <c r="A54" s="17">
        <f t="shared" si="1"/>
        <v>50</v>
      </c>
      <c r="B54" s="16">
        <f>Samp!C51</f>
        <v>0</v>
      </c>
      <c r="C54" s="16">
        <f>Samp!D51</f>
        <v>0</v>
      </c>
      <c r="D54" s="16">
        <f>Samp!B51</f>
        <v>0</v>
      </c>
      <c r="E54" s="33">
        <f ca="1">OFFSET(STAT!$F$1,SUM!E$3-1,SUM!$A54)</f>
        <v>0</v>
      </c>
      <c r="F54" s="33">
        <f ca="1">OFFSET(STAT!$F$1,SUM!F$3-1,SUM!$A54)</f>
        <v>0</v>
      </c>
      <c r="G54" s="33">
        <f ca="1">OFFSET(STAT!$F$1,SUM!G$3-1,SUM!$A54)</f>
        <v>0</v>
      </c>
      <c r="H54" s="33">
        <f ca="1">OFFSET(STAT!$F$1,SUM!H$3-1,SUM!$A54)</f>
        <v>0</v>
      </c>
      <c r="I54" s="33">
        <f ca="1">OFFSET(STAT!$F$1,SUM!I$3-1,SUM!$A54)</f>
        <v>0</v>
      </c>
      <c r="J54" s="33">
        <f ca="1">OFFSET(STAT!$F$1,SUM!J$3-1,SUM!$A54)</f>
        <v>0</v>
      </c>
      <c r="K54" s="33">
        <f ca="1">OFFSET(STAT!$F$1,SUM!K$3-1,SUM!$A54)</f>
        <v>0</v>
      </c>
      <c r="L54" s="33">
        <f ca="1">OFFSET(STAT!$F$1,SUM!L$3-1,SUM!$A54)</f>
        <v>0</v>
      </c>
      <c r="M54" s="33">
        <f ca="1">OFFSET(STAT!$F$1,SUM!M$3-1,SUM!$A54)</f>
        <v>0</v>
      </c>
      <c r="N54" s="33">
        <f ca="1">OFFSET(STAT!$F$1,SUM!N$3-1,SUM!$A54)</f>
        <v>0</v>
      </c>
      <c r="O54" s="33">
        <f ca="1">OFFSET(STAT!$F$1,SUM!O$3-1,SUM!$A54)</f>
        <v>0</v>
      </c>
      <c r="P54" s="33">
        <f ca="1">OFFSET(STAT!$F$1,SUM!P$3-1,SUM!$A54)</f>
        <v>0</v>
      </c>
      <c r="Q54" s="33">
        <f ca="1">OFFSET(STAT!$F$1,SUM!Q$3-1,SUM!$A54)</f>
        <v>0</v>
      </c>
      <c r="R54" s="33">
        <f ca="1">OFFSET(STAT!$F$1,SUM!R$3-1,SUM!$A54)</f>
        <v>0</v>
      </c>
      <c r="S54" s="33">
        <f ca="1">OFFSET(STAT!$F$1,SUM!S$3-1,SUM!$A54)</f>
        <v>0</v>
      </c>
      <c r="T54" s="33">
        <f ca="1">OFFSET(STAT!$F$1,SUM!T$3-1,SUM!$A54)</f>
        <v>0</v>
      </c>
      <c r="U54" s="33">
        <f ca="1">OFFSET(STAT!$F$1,SUM!U$3-1,SUM!$A54)</f>
        <v>0</v>
      </c>
      <c r="V54" s="33">
        <f ca="1">OFFSET(STAT!$F$1,SUM!V$3-1,SUM!$A54)</f>
        <v>0</v>
      </c>
      <c r="W54" s="33">
        <f ca="1">OFFSET(STAT!$F$1,SUM!W$3-1,SUM!$A54)</f>
        <v>0</v>
      </c>
      <c r="X54" s="33">
        <f ca="1">OFFSET(STAT!$F$1,SUM!X$3-1,SUM!$A54)</f>
        <v>0</v>
      </c>
      <c r="Y54" s="33">
        <f ca="1">OFFSET(STAT!$F$1,SUM!Y$3-1,SUM!$A54)</f>
        <v>0</v>
      </c>
      <c r="Z54" s="33">
        <f ca="1">OFFSET(STAT!$F$1,SUM!Z$3-1,SUM!$A54)</f>
        <v>0</v>
      </c>
      <c r="AA54" s="33">
        <f ca="1">OFFSET(STAT!$F$1,SUM!AA$3-1,SUM!$A54)</f>
        <v>0</v>
      </c>
      <c r="AB54" s="33">
        <f ca="1">OFFSET(STAT!$F$1,SUM!AB$3-1,SUM!$A54)</f>
        <v>0</v>
      </c>
      <c r="AC54" s="33">
        <f ca="1">OFFSET(STAT!$F$1,SUM!AC$3-1,SUM!$A54)</f>
        <v>0</v>
      </c>
      <c r="AD54" s="33">
        <f ca="1">OFFSET(STAT!$F$1,SUM!AD$3-1,SUM!$A54)</f>
        <v>0</v>
      </c>
      <c r="AE54" s="33">
        <f ca="1">OFFSET(STAT!$F$1,SUM!AE$3-1,SUM!$A54)</f>
        <v>0</v>
      </c>
      <c r="AF54" s="33">
        <f ca="1">OFFSET(STAT!$F$1,SUM!AF$3-1,SUM!$A54)</f>
        <v>0</v>
      </c>
      <c r="AG54" s="33">
        <f ca="1">OFFSET(STAT!$F$1,SUM!AG$3-1,SUM!$A54)</f>
        <v>0</v>
      </c>
      <c r="AH54" s="33">
        <f ca="1">OFFSET(STAT!$F$1,SUM!AH$3-1,SUM!$A54)</f>
        <v>0</v>
      </c>
      <c r="AI54" s="33">
        <f ca="1">OFFSET(STAT!$F$1,SUM!AI$3-1,SUM!$A54)</f>
        <v>0</v>
      </c>
      <c r="AJ54" s="33">
        <f ca="1">OFFSET(STAT!$F$1,SUM!AJ$3-1,SUM!$A54)</f>
        <v>0</v>
      </c>
      <c r="AK54" s="33">
        <f ca="1">OFFSET(STAT!$F$1,SUM!AK$3-1,SUM!$A54)</f>
        <v>0</v>
      </c>
      <c r="AL54" s="33">
        <f ca="1">OFFSET(STAT!$F$1,SUM!AL$3-1,SUM!$A54)</f>
        <v>0</v>
      </c>
      <c r="AM54" s="33">
        <f ca="1">OFFSET(STAT!$F$1,SUM!AM$3-1,SUM!$A54)</f>
        <v>0</v>
      </c>
      <c r="AN54" s="33">
        <f ca="1">OFFSET(STAT!$F$1,SUM!AN$3-1,SUM!$A54)</f>
        <v>0</v>
      </c>
      <c r="AO54" s="33">
        <f ca="1">OFFSET(STAT!$F$1,SUM!AO$3-1,SUM!$A54)</f>
        <v>0</v>
      </c>
      <c r="AP54" s="33">
        <f ca="1">OFFSET(STAT!$F$1,SUM!AP$3-1,SUM!$A54)</f>
        <v>0</v>
      </c>
      <c r="AQ54" s="33">
        <f ca="1">OFFSET(STAT!$F$1,SUM!AQ$3-1,SUM!$A54)</f>
        <v>0</v>
      </c>
      <c r="AR54" s="33">
        <f ca="1">OFFSET(STAT!$F$1,SUM!AR$3-1,SUM!$A54)</f>
        <v>0</v>
      </c>
    </row>
    <row r="55" spans="1:44" ht="9.9" customHeight="1">
      <c r="A55" s="17">
        <f t="shared" si="1"/>
        <v>51</v>
      </c>
      <c r="B55" s="16">
        <f ca="1">OFFSET(Samp!$B$5,0,A55-1)</f>
        <v>0</v>
      </c>
      <c r="C55" s="16">
        <f ca="1">OFFSET(Samp!$B$4,0,A55-1)</f>
        <v>0</v>
      </c>
      <c r="D55" s="16">
        <f ca="1">OFFSET(STAT!$G$5,0,A55-1)</f>
        <v>0</v>
      </c>
      <c r="E55" s="33">
        <f ca="1">OFFSET(STAT!$F$1,SUM!E$3-1,SUM!$A55)</f>
        <v>0</v>
      </c>
      <c r="F55" s="33">
        <f ca="1">OFFSET(STAT!$F$1,SUM!F$3-1,SUM!$A55)</f>
        <v>0</v>
      </c>
      <c r="G55" s="33">
        <f ca="1">OFFSET(STAT!$F$1,SUM!G$3-1,SUM!$A55)</f>
        <v>0</v>
      </c>
      <c r="H55" s="33">
        <f ca="1">OFFSET(STAT!$F$1,SUM!H$3-1,SUM!$A55)</f>
        <v>0</v>
      </c>
      <c r="I55" s="33">
        <f ca="1">OFFSET(STAT!$F$1,SUM!I$3-1,SUM!$A55)</f>
        <v>0</v>
      </c>
      <c r="J55" s="33">
        <f ca="1">OFFSET(STAT!$F$1,SUM!J$3-1,SUM!$A55)</f>
        <v>0</v>
      </c>
      <c r="K55" s="33">
        <f ca="1">OFFSET(STAT!$F$1,SUM!K$3-1,SUM!$A55)</f>
        <v>0</v>
      </c>
      <c r="L55" s="33">
        <f ca="1">OFFSET(STAT!$F$1,SUM!L$3-1,SUM!$A55)</f>
        <v>0</v>
      </c>
      <c r="M55" s="33">
        <f ca="1">OFFSET(STAT!$F$1,SUM!M$3-1,SUM!$A55)</f>
        <v>0</v>
      </c>
      <c r="N55" s="33">
        <f ca="1">OFFSET(STAT!$F$1,SUM!N$3-1,SUM!$A55)</f>
        <v>0</v>
      </c>
      <c r="O55" s="33">
        <f ca="1">OFFSET(STAT!$F$1,SUM!O$3-1,SUM!$A55)</f>
        <v>0</v>
      </c>
      <c r="P55" s="33">
        <f ca="1">OFFSET(STAT!$F$1,SUM!P$3-1,SUM!$A55)</f>
        <v>0</v>
      </c>
      <c r="Q55" s="33">
        <f ca="1">OFFSET(STAT!$F$1,SUM!Q$3-1,SUM!$A55)</f>
        <v>0</v>
      </c>
      <c r="R55" s="33">
        <f ca="1">OFFSET(STAT!$F$1,SUM!R$3-1,SUM!$A55)</f>
        <v>0</v>
      </c>
      <c r="S55" s="33">
        <f ca="1">OFFSET(STAT!$F$1,SUM!S$3-1,SUM!$A55)</f>
        <v>0</v>
      </c>
      <c r="T55" s="33">
        <f ca="1">OFFSET(STAT!$F$1,SUM!T$3-1,SUM!$A55)</f>
        <v>0</v>
      </c>
      <c r="U55" s="33">
        <f ca="1">OFFSET(STAT!$F$1,SUM!U$3-1,SUM!$A55)</f>
        <v>0</v>
      </c>
      <c r="V55" s="33">
        <f ca="1">OFFSET(STAT!$F$1,SUM!V$3-1,SUM!$A55)</f>
        <v>0</v>
      </c>
      <c r="W55" s="33">
        <f ca="1">OFFSET(STAT!$F$1,SUM!W$3-1,SUM!$A55)</f>
        <v>0</v>
      </c>
      <c r="X55" s="33">
        <f ca="1">OFFSET(STAT!$F$1,SUM!X$3-1,SUM!$A55)</f>
        <v>0</v>
      </c>
      <c r="Y55" s="33">
        <f ca="1">OFFSET(STAT!$F$1,SUM!Y$3-1,SUM!$A55)</f>
        <v>0</v>
      </c>
      <c r="Z55" s="33">
        <f ca="1">OFFSET(STAT!$F$1,SUM!Z$3-1,SUM!$A55)</f>
        <v>0</v>
      </c>
      <c r="AA55" s="33">
        <f ca="1">OFFSET(STAT!$F$1,SUM!AA$3-1,SUM!$A55)</f>
        <v>0</v>
      </c>
      <c r="AB55" s="33">
        <f ca="1">OFFSET(STAT!$F$1,SUM!AB$3-1,SUM!$A55)</f>
        <v>0</v>
      </c>
      <c r="AC55" s="33">
        <f ca="1">OFFSET(STAT!$F$1,SUM!AC$3-1,SUM!$A55)</f>
        <v>0</v>
      </c>
      <c r="AD55" s="33">
        <f ca="1">OFFSET(STAT!$F$1,SUM!AD$3-1,SUM!$A55)</f>
        <v>0</v>
      </c>
      <c r="AE55" s="33">
        <f ca="1">OFFSET(STAT!$F$1,SUM!AE$3-1,SUM!$A55)</f>
        <v>0</v>
      </c>
      <c r="AF55" s="33">
        <f ca="1">OFFSET(STAT!$F$1,SUM!AF$3-1,SUM!$A55)</f>
        <v>0</v>
      </c>
      <c r="AG55" s="33">
        <f ca="1">OFFSET(STAT!$F$1,SUM!AG$3-1,SUM!$A55)</f>
        <v>0</v>
      </c>
      <c r="AH55" s="33">
        <f ca="1">OFFSET(STAT!$F$1,SUM!AH$3-1,SUM!$A55)</f>
        <v>0</v>
      </c>
      <c r="AI55" s="33">
        <f ca="1">OFFSET(STAT!$F$1,SUM!AI$3-1,SUM!$A55)</f>
        <v>0</v>
      </c>
      <c r="AJ55" s="33">
        <f ca="1">OFFSET(STAT!$F$1,SUM!AJ$3-1,SUM!$A55)</f>
        <v>0</v>
      </c>
      <c r="AK55" s="33">
        <f ca="1">OFFSET(STAT!$F$1,SUM!AK$3-1,SUM!$A55)</f>
        <v>0</v>
      </c>
      <c r="AL55" s="33">
        <f ca="1">OFFSET(STAT!$F$1,SUM!AL$3-1,SUM!$A55)</f>
        <v>0</v>
      </c>
      <c r="AM55" s="33">
        <f ca="1">OFFSET(STAT!$F$1,SUM!AM$3-1,SUM!$A55)</f>
        <v>0</v>
      </c>
      <c r="AN55" s="33">
        <f ca="1">OFFSET(STAT!$F$1,SUM!AN$3-1,SUM!$A55)</f>
        <v>0</v>
      </c>
      <c r="AO55" s="33">
        <f ca="1">OFFSET(STAT!$F$1,SUM!AO$3-1,SUM!$A55)</f>
        <v>0</v>
      </c>
      <c r="AP55" s="33">
        <f ca="1">OFFSET(STAT!$F$1,SUM!AP$3-1,SUM!$A55)</f>
        <v>0</v>
      </c>
      <c r="AQ55" s="33">
        <f ca="1">OFFSET(STAT!$F$1,SUM!AQ$3-1,SUM!$A55)</f>
        <v>0</v>
      </c>
      <c r="AR55" s="33">
        <f ca="1">OFFSET(STAT!$F$1,SUM!AR$3-1,SUM!$A55)</f>
        <v>0</v>
      </c>
    </row>
    <row r="56" spans="1:44" ht="9.9" customHeight="1">
      <c r="A56" s="17">
        <f t="shared" si="1"/>
        <v>52</v>
      </c>
      <c r="B56" s="16">
        <f ca="1">OFFSET(Samp!$B$5,0,A56-1)</f>
        <v>0</v>
      </c>
      <c r="C56" s="16">
        <f ca="1">OFFSET(Samp!$B$4,0,A56-1)</f>
        <v>0</v>
      </c>
      <c r="D56" s="16">
        <f ca="1">OFFSET(STAT!$G$5,0,A56-1)</f>
        <v>0</v>
      </c>
      <c r="E56" s="33">
        <f ca="1">OFFSET(STAT!$F$1,SUM!E$3-1,SUM!$A56)</f>
        <v>0</v>
      </c>
      <c r="F56" s="33">
        <f ca="1">OFFSET(STAT!$F$1,SUM!F$3-1,SUM!$A56)</f>
        <v>0</v>
      </c>
      <c r="G56" s="33">
        <f ca="1">OFFSET(STAT!$F$1,SUM!G$3-1,SUM!$A56)</f>
        <v>0</v>
      </c>
      <c r="H56" s="33">
        <f ca="1">OFFSET(STAT!$F$1,SUM!H$3-1,SUM!$A56)</f>
        <v>0</v>
      </c>
      <c r="I56" s="33">
        <f ca="1">OFFSET(STAT!$F$1,SUM!I$3-1,SUM!$A56)</f>
        <v>0</v>
      </c>
      <c r="J56" s="33">
        <f ca="1">OFFSET(STAT!$F$1,SUM!J$3-1,SUM!$A56)</f>
        <v>0</v>
      </c>
      <c r="K56" s="33">
        <f ca="1">OFFSET(STAT!$F$1,SUM!K$3-1,SUM!$A56)</f>
        <v>0</v>
      </c>
      <c r="L56" s="33">
        <f ca="1">OFFSET(STAT!$F$1,SUM!L$3-1,SUM!$A56)</f>
        <v>0</v>
      </c>
      <c r="M56" s="33">
        <f ca="1">OFFSET(STAT!$F$1,SUM!M$3-1,SUM!$A56)</f>
        <v>0</v>
      </c>
      <c r="N56" s="33">
        <f ca="1">OFFSET(STAT!$F$1,SUM!N$3-1,SUM!$A56)</f>
        <v>0</v>
      </c>
      <c r="O56" s="33">
        <f ca="1">OFFSET(STAT!$F$1,SUM!O$3-1,SUM!$A56)</f>
        <v>0</v>
      </c>
      <c r="P56" s="33">
        <f ca="1">OFFSET(STAT!$F$1,SUM!P$3-1,SUM!$A56)</f>
        <v>0</v>
      </c>
      <c r="Q56" s="33">
        <f ca="1">OFFSET(STAT!$F$1,SUM!Q$3-1,SUM!$A56)</f>
        <v>0</v>
      </c>
      <c r="R56" s="33">
        <f ca="1">OFFSET(STAT!$F$1,SUM!R$3-1,SUM!$A56)</f>
        <v>0</v>
      </c>
      <c r="S56" s="33">
        <f ca="1">OFFSET(STAT!$F$1,SUM!S$3-1,SUM!$A56)</f>
        <v>0</v>
      </c>
      <c r="T56" s="33">
        <f ca="1">OFFSET(STAT!$F$1,SUM!T$3-1,SUM!$A56)</f>
        <v>0</v>
      </c>
      <c r="U56" s="33">
        <f ca="1">OFFSET(STAT!$F$1,SUM!U$3-1,SUM!$A56)</f>
        <v>0</v>
      </c>
      <c r="V56" s="33">
        <f ca="1">OFFSET(STAT!$F$1,SUM!V$3-1,SUM!$A56)</f>
        <v>0</v>
      </c>
      <c r="W56" s="33">
        <f ca="1">OFFSET(STAT!$F$1,SUM!W$3-1,SUM!$A56)</f>
        <v>0</v>
      </c>
      <c r="X56" s="33">
        <f ca="1">OFFSET(STAT!$F$1,SUM!X$3-1,SUM!$A56)</f>
        <v>0</v>
      </c>
      <c r="Y56" s="33">
        <f ca="1">OFFSET(STAT!$F$1,SUM!Y$3-1,SUM!$A56)</f>
        <v>0</v>
      </c>
      <c r="Z56" s="33">
        <f ca="1">OFFSET(STAT!$F$1,SUM!Z$3-1,SUM!$A56)</f>
        <v>0</v>
      </c>
      <c r="AA56" s="33">
        <f ca="1">OFFSET(STAT!$F$1,SUM!AA$3-1,SUM!$A56)</f>
        <v>0</v>
      </c>
      <c r="AB56" s="33">
        <f ca="1">OFFSET(STAT!$F$1,SUM!AB$3-1,SUM!$A56)</f>
        <v>0</v>
      </c>
      <c r="AC56" s="33">
        <f ca="1">OFFSET(STAT!$F$1,SUM!AC$3-1,SUM!$A56)</f>
        <v>0</v>
      </c>
      <c r="AD56" s="33">
        <f ca="1">OFFSET(STAT!$F$1,SUM!AD$3-1,SUM!$A56)</f>
        <v>0</v>
      </c>
      <c r="AE56" s="33">
        <f ca="1">OFFSET(STAT!$F$1,SUM!AE$3-1,SUM!$A56)</f>
        <v>0</v>
      </c>
      <c r="AF56" s="33">
        <f ca="1">OFFSET(STAT!$F$1,SUM!AF$3-1,SUM!$A56)</f>
        <v>0</v>
      </c>
      <c r="AG56" s="33">
        <f ca="1">OFFSET(STAT!$F$1,SUM!AG$3-1,SUM!$A56)</f>
        <v>0</v>
      </c>
      <c r="AH56" s="33">
        <f ca="1">OFFSET(STAT!$F$1,SUM!AH$3-1,SUM!$A56)</f>
        <v>0</v>
      </c>
      <c r="AI56" s="33">
        <f ca="1">OFFSET(STAT!$F$1,SUM!AI$3-1,SUM!$A56)</f>
        <v>0</v>
      </c>
      <c r="AJ56" s="33">
        <f ca="1">OFFSET(STAT!$F$1,SUM!AJ$3-1,SUM!$A56)</f>
        <v>0</v>
      </c>
      <c r="AK56" s="33">
        <f ca="1">OFFSET(STAT!$F$1,SUM!AK$3-1,SUM!$A56)</f>
        <v>0</v>
      </c>
      <c r="AL56" s="33">
        <f ca="1">OFFSET(STAT!$F$1,SUM!AL$3-1,SUM!$A56)</f>
        <v>0</v>
      </c>
      <c r="AM56" s="33">
        <f ca="1">OFFSET(STAT!$F$1,SUM!AM$3-1,SUM!$A56)</f>
        <v>0</v>
      </c>
      <c r="AN56" s="33">
        <f ca="1">OFFSET(STAT!$F$1,SUM!AN$3-1,SUM!$A56)</f>
        <v>0</v>
      </c>
      <c r="AO56" s="33">
        <f ca="1">OFFSET(STAT!$F$1,SUM!AO$3-1,SUM!$A56)</f>
        <v>0</v>
      </c>
      <c r="AP56" s="33">
        <f ca="1">OFFSET(STAT!$F$1,SUM!AP$3-1,SUM!$A56)</f>
        <v>0</v>
      </c>
      <c r="AQ56" s="33">
        <f ca="1">OFFSET(STAT!$F$1,SUM!AQ$3-1,SUM!$A56)</f>
        <v>0</v>
      </c>
      <c r="AR56" s="33">
        <f ca="1">OFFSET(STAT!$F$1,SUM!AR$3-1,SUM!$A56)</f>
        <v>0</v>
      </c>
    </row>
    <row r="57" spans="1:44" ht="9.9" customHeight="1">
      <c r="A57" s="17">
        <f t="shared" si="1"/>
        <v>53</v>
      </c>
      <c r="B57" s="16">
        <f ca="1">OFFSET(Samp!$B$5,0,A57-1)</f>
        <v>0</v>
      </c>
      <c r="C57" s="16">
        <f ca="1">OFFSET(Samp!$B$4,0,A57-1)</f>
        <v>0</v>
      </c>
      <c r="D57" s="16">
        <f ca="1">OFFSET(STAT!$G$5,0,A57-1)</f>
        <v>0</v>
      </c>
      <c r="E57" s="33">
        <f ca="1">OFFSET(STAT!$F$1,SUM!E$3-1,SUM!$A57)</f>
        <v>0</v>
      </c>
      <c r="F57" s="33">
        <f ca="1">OFFSET(STAT!$F$1,SUM!F$3-1,SUM!$A57)</f>
        <v>0</v>
      </c>
      <c r="G57" s="33">
        <f ca="1">OFFSET(STAT!$F$1,SUM!G$3-1,SUM!$A57)</f>
        <v>0</v>
      </c>
      <c r="H57" s="33">
        <f ca="1">OFFSET(STAT!$F$1,SUM!H$3-1,SUM!$A57)</f>
        <v>0</v>
      </c>
      <c r="I57" s="33">
        <f ca="1">OFFSET(STAT!$F$1,SUM!I$3-1,SUM!$A57)</f>
        <v>0</v>
      </c>
      <c r="J57" s="33">
        <f ca="1">OFFSET(STAT!$F$1,SUM!J$3-1,SUM!$A57)</f>
        <v>0</v>
      </c>
      <c r="K57" s="33">
        <f ca="1">OFFSET(STAT!$F$1,SUM!K$3-1,SUM!$A57)</f>
        <v>0</v>
      </c>
      <c r="L57" s="33">
        <f ca="1">OFFSET(STAT!$F$1,SUM!L$3-1,SUM!$A57)</f>
        <v>0</v>
      </c>
      <c r="M57" s="33">
        <f ca="1">OFFSET(STAT!$F$1,SUM!M$3-1,SUM!$A57)</f>
        <v>0</v>
      </c>
      <c r="N57" s="33">
        <f ca="1">OFFSET(STAT!$F$1,SUM!N$3-1,SUM!$A57)</f>
        <v>0</v>
      </c>
      <c r="O57" s="33">
        <f ca="1">OFFSET(STAT!$F$1,SUM!O$3-1,SUM!$A57)</f>
        <v>0</v>
      </c>
      <c r="P57" s="33">
        <f ca="1">OFFSET(STAT!$F$1,SUM!P$3-1,SUM!$A57)</f>
        <v>0</v>
      </c>
      <c r="Q57" s="33">
        <f ca="1">OFFSET(STAT!$F$1,SUM!Q$3-1,SUM!$A57)</f>
        <v>0</v>
      </c>
      <c r="R57" s="33">
        <f ca="1">OFFSET(STAT!$F$1,SUM!R$3-1,SUM!$A57)</f>
        <v>0</v>
      </c>
      <c r="S57" s="33">
        <f ca="1">OFFSET(STAT!$F$1,SUM!S$3-1,SUM!$A57)</f>
        <v>0</v>
      </c>
      <c r="T57" s="33">
        <f ca="1">OFFSET(STAT!$F$1,SUM!T$3-1,SUM!$A57)</f>
        <v>0</v>
      </c>
      <c r="U57" s="33">
        <f ca="1">OFFSET(STAT!$F$1,SUM!U$3-1,SUM!$A57)</f>
        <v>0</v>
      </c>
      <c r="V57" s="33">
        <f ca="1">OFFSET(STAT!$F$1,SUM!V$3-1,SUM!$A57)</f>
        <v>0</v>
      </c>
      <c r="W57" s="33">
        <f ca="1">OFFSET(STAT!$F$1,SUM!W$3-1,SUM!$A57)</f>
        <v>0</v>
      </c>
      <c r="X57" s="33">
        <f ca="1">OFFSET(STAT!$F$1,SUM!X$3-1,SUM!$A57)</f>
        <v>0</v>
      </c>
      <c r="Y57" s="33">
        <f ca="1">OFFSET(STAT!$F$1,SUM!Y$3-1,SUM!$A57)</f>
        <v>0</v>
      </c>
      <c r="Z57" s="33">
        <f ca="1">OFFSET(STAT!$F$1,SUM!Z$3-1,SUM!$A57)</f>
        <v>0</v>
      </c>
      <c r="AA57" s="33">
        <f ca="1">OFFSET(STAT!$F$1,SUM!AA$3-1,SUM!$A57)</f>
        <v>0</v>
      </c>
      <c r="AB57" s="33">
        <f ca="1">OFFSET(STAT!$F$1,SUM!AB$3-1,SUM!$A57)</f>
        <v>0</v>
      </c>
      <c r="AC57" s="33">
        <f ca="1">OFFSET(STAT!$F$1,SUM!AC$3-1,SUM!$A57)</f>
        <v>0</v>
      </c>
      <c r="AD57" s="33">
        <f ca="1">OFFSET(STAT!$F$1,SUM!AD$3-1,SUM!$A57)</f>
        <v>0</v>
      </c>
      <c r="AE57" s="33">
        <f ca="1">OFFSET(STAT!$F$1,SUM!AE$3-1,SUM!$A57)</f>
        <v>0</v>
      </c>
      <c r="AF57" s="33">
        <f ca="1">OFFSET(STAT!$F$1,SUM!AF$3-1,SUM!$A57)</f>
        <v>0</v>
      </c>
      <c r="AG57" s="33">
        <f ca="1">OFFSET(STAT!$F$1,SUM!AG$3-1,SUM!$A57)</f>
        <v>0</v>
      </c>
      <c r="AH57" s="33">
        <f ca="1">OFFSET(STAT!$F$1,SUM!AH$3-1,SUM!$A57)</f>
        <v>0</v>
      </c>
      <c r="AI57" s="33">
        <f ca="1">OFFSET(STAT!$F$1,SUM!AI$3-1,SUM!$A57)</f>
        <v>0</v>
      </c>
      <c r="AJ57" s="33">
        <f ca="1">OFFSET(STAT!$F$1,SUM!AJ$3-1,SUM!$A57)</f>
        <v>0</v>
      </c>
      <c r="AK57" s="33">
        <f ca="1">OFFSET(STAT!$F$1,SUM!AK$3-1,SUM!$A57)</f>
        <v>0</v>
      </c>
      <c r="AL57" s="33">
        <f ca="1">OFFSET(STAT!$F$1,SUM!AL$3-1,SUM!$A57)</f>
        <v>0</v>
      </c>
      <c r="AM57" s="33">
        <f ca="1">OFFSET(STAT!$F$1,SUM!AM$3-1,SUM!$A57)</f>
        <v>0</v>
      </c>
      <c r="AN57" s="33">
        <f ca="1">OFFSET(STAT!$F$1,SUM!AN$3-1,SUM!$A57)</f>
        <v>0</v>
      </c>
      <c r="AO57" s="33">
        <f ca="1">OFFSET(STAT!$F$1,SUM!AO$3-1,SUM!$A57)</f>
        <v>0</v>
      </c>
      <c r="AP57" s="33">
        <f ca="1">OFFSET(STAT!$F$1,SUM!AP$3-1,SUM!$A57)</f>
        <v>0</v>
      </c>
      <c r="AQ57" s="33">
        <f ca="1">OFFSET(STAT!$F$1,SUM!AQ$3-1,SUM!$A57)</f>
        <v>0</v>
      </c>
      <c r="AR57" s="33">
        <f ca="1">OFFSET(STAT!$F$1,SUM!AR$3-1,SUM!$A57)</f>
        <v>0</v>
      </c>
    </row>
    <row r="58" spans="1:44" ht="9.9" customHeight="1">
      <c r="A58" s="17">
        <f t="shared" si="1"/>
        <v>54</v>
      </c>
      <c r="B58" s="16">
        <f ca="1">OFFSET(Samp!$B$5,0,A58-1)</f>
        <v>0</v>
      </c>
      <c r="C58" s="16">
        <f ca="1">OFFSET(Samp!$B$4,0,A58-1)</f>
        <v>0</v>
      </c>
      <c r="D58" s="16">
        <f ca="1">OFFSET(STAT!$G$5,0,A58-1)</f>
        <v>0</v>
      </c>
      <c r="E58" s="33">
        <f ca="1">OFFSET(STAT!$F$1,SUM!E$3-1,SUM!$A58)</f>
        <v>0</v>
      </c>
      <c r="F58" s="33">
        <f ca="1">OFFSET(STAT!$F$1,SUM!F$3-1,SUM!$A58)</f>
        <v>0</v>
      </c>
      <c r="G58" s="33">
        <f ca="1">OFFSET(STAT!$F$1,SUM!G$3-1,SUM!$A58)</f>
        <v>0</v>
      </c>
      <c r="H58" s="33">
        <f ca="1">OFFSET(STAT!$F$1,SUM!H$3-1,SUM!$A58)</f>
        <v>0</v>
      </c>
      <c r="I58" s="33">
        <f ca="1">OFFSET(STAT!$F$1,SUM!I$3-1,SUM!$A58)</f>
        <v>0</v>
      </c>
      <c r="J58" s="33">
        <f ca="1">OFFSET(STAT!$F$1,SUM!J$3-1,SUM!$A58)</f>
        <v>0</v>
      </c>
      <c r="K58" s="33">
        <f ca="1">OFFSET(STAT!$F$1,SUM!K$3-1,SUM!$A58)</f>
        <v>0</v>
      </c>
      <c r="L58" s="33">
        <f ca="1">OFFSET(STAT!$F$1,SUM!L$3-1,SUM!$A58)</f>
        <v>0</v>
      </c>
      <c r="M58" s="33">
        <f ca="1">OFFSET(STAT!$F$1,SUM!M$3-1,SUM!$A58)</f>
        <v>0</v>
      </c>
      <c r="N58" s="33">
        <f ca="1">OFFSET(STAT!$F$1,SUM!N$3-1,SUM!$A58)</f>
        <v>0</v>
      </c>
      <c r="O58" s="33">
        <f ca="1">OFFSET(STAT!$F$1,SUM!O$3-1,SUM!$A58)</f>
        <v>0</v>
      </c>
      <c r="P58" s="33">
        <f ca="1">OFFSET(STAT!$F$1,SUM!P$3-1,SUM!$A58)</f>
        <v>0</v>
      </c>
      <c r="Q58" s="33">
        <f ca="1">OFFSET(STAT!$F$1,SUM!Q$3-1,SUM!$A58)</f>
        <v>0</v>
      </c>
      <c r="R58" s="33">
        <f ca="1">OFFSET(STAT!$F$1,SUM!R$3-1,SUM!$A58)</f>
        <v>0</v>
      </c>
      <c r="S58" s="33">
        <f ca="1">OFFSET(STAT!$F$1,SUM!S$3-1,SUM!$A58)</f>
        <v>0</v>
      </c>
      <c r="T58" s="33">
        <f ca="1">OFFSET(STAT!$F$1,SUM!T$3-1,SUM!$A58)</f>
        <v>0</v>
      </c>
      <c r="U58" s="33">
        <f ca="1">OFFSET(STAT!$F$1,SUM!U$3-1,SUM!$A58)</f>
        <v>0</v>
      </c>
      <c r="V58" s="33">
        <f ca="1">OFFSET(STAT!$F$1,SUM!V$3-1,SUM!$A58)</f>
        <v>0</v>
      </c>
      <c r="W58" s="33">
        <f ca="1">OFFSET(STAT!$F$1,SUM!W$3-1,SUM!$A58)</f>
        <v>0</v>
      </c>
      <c r="X58" s="33">
        <f ca="1">OFFSET(STAT!$F$1,SUM!X$3-1,SUM!$A58)</f>
        <v>0</v>
      </c>
      <c r="Y58" s="33">
        <f ca="1">OFFSET(STAT!$F$1,SUM!Y$3-1,SUM!$A58)</f>
        <v>0</v>
      </c>
      <c r="Z58" s="33">
        <f ca="1">OFFSET(STAT!$F$1,SUM!Z$3-1,SUM!$A58)</f>
        <v>0</v>
      </c>
      <c r="AA58" s="33">
        <f ca="1">OFFSET(STAT!$F$1,SUM!AA$3-1,SUM!$A58)</f>
        <v>0</v>
      </c>
      <c r="AB58" s="33">
        <f ca="1">OFFSET(STAT!$F$1,SUM!AB$3-1,SUM!$A58)</f>
        <v>0</v>
      </c>
      <c r="AC58" s="33">
        <f ca="1">OFFSET(STAT!$F$1,SUM!AC$3-1,SUM!$A58)</f>
        <v>0</v>
      </c>
      <c r="AD58" s="33">
        <f ca="1">OFFSET(STAT!$F$1,SUM!AD$3-1,SUM!$A58)</f>
        <v>0</v>
      </c>
      <c r="AE58" s="33">
        <f ca="1">OFFSET(STAT!$F$1,SUM!AE$3-1,SUM!$A58)</f>
        <v>0</v>
      </c>
      <c r="AF58" s="33">
        <f ca="1">OFFSET(STAT!$F$1,SUM!AF$3-1,SUM!$A58)</f>
        <v>0</v>
      </c>
      <c r="AG58" s="33">
        <f ca="1">OFFSET(STAT!$F$1,SUM!AG$3-1,SUM!$A58)</f>
        <v>0</v>
      </c>
      <c r="AH58" s="33">
        <f ca="1">OFFSET(STAT!$F$1,SUM!AH$3-1,SUM!$A58)</f>
        <v>0</v>
      </c>
      <c r="AI58" s="33">
        <f ca="1">OFFSET(STAT!$F$1,SUM!AI$3-1,SUM!$A58)</f>
        <v>0</v>
      </c>
      <c r="AJ58" s="33">
        <f ca="1">OFFSET(STAT!$F$1,SUM!AJ$3-1,SUM!$A58)</f>
        <v>0</v>
      </c>
      <c r="AK58" s="33">
        <f ca="1">OFFSET(STAT!$F$1,SUM!AK$3-1,SUM!$A58)</f>
        <v>0</v>
      </c>
      <c r="AL58" s="33">
        <f ca="1">OFFSET(STAT!$F$1,SUM!AL$3-1,SUM!$A58)</f>
        <v>0</v>
      </c>
      <c r="AM58" s="33">
        <f ca="1">OFFSET(STAT!$F$1,SUM!AM$3-1,SUM!$A58)</f>
        <v>0</v>
      </c>
      <c r="AN58" s="33">
        <f ca="1">OFFSET(STAT!$F$1,SUM!AN$3-1,SUM!$A58)</f>
        <v>0</v>
      </c>
      <c r="AO58" s="33">
        <f ca="1">OFFSET(STAT!$F$1,SUM!AO$3-1,SUM!$A58)</f>
        <v>0</v>
      </c>
      <c r="AP58" s="33">
        <f ca="1">OFFSET(STAT!$F$1,SUM!AP$3-1,SUM!$A58)</f>
        <v>0</v>
      </c>
      <c r="AQ58" s="33">
        <f ca="1">OFFSET(STAT!$F$1,SUM!AQ$3-1,SUM!$A58)</f>
        <v>0</v>
      </c>
      <c r="AR58" s="33">
        <f ca="1">OFFSET(STAT!$F$1,SUM!AR$3-1,SUM!$A58)</f>
        <v>0</v>
      </c>
    </row>
    <row r="59" spans="1:44" ht="9.9" customHeight="1">
      <c r="A59" s="17">
        <f t="shared" si="1"/>
        <v>55</v>
      </c>
      <c r="B59" s="16">
        <f ca="1">OFFSET(Samp!$B$5,0,A59-1)</f>
        <v>0</v>
      </c>
      <c r="C59" s="16">
        <f ca="1">OFFSET(Samp!$B$4,0,A59-1)</f>
        <v>0</v>
      </c>
      <c r="D59" s="16">
        <f ca="1">OFFSET(STAT!$G$5,0,A59-1)</f>
        <v>0</v>
      </c>
      <c r="E59" s="33">
        <f ca="1">OFFSET(STAT!$F$1,SUM!E$3-1,SUM!$A59)</f>
        <v>0</v>
      </c>
      <c r="F59" s="33">
        <f ca="1">OFFSET(STAT!$F$1,SUM!F$3-1,SUM!$A59)</f>
        <v>0</v>
      </c>
      <c r="G59" s="33">
        <f ca="1">OFFSET(STAT!$F$1,SUM!G$3-1,SUM!$A59)</f>
        <v>0</v>
      </c>
      <c r="H59" s="33">
        <f ca="1">OFFSET(STAT!$F$1,SUM!H$3-1,SUM!$A59)</f>
        <v>0</v>
      </c>
      <c r="I59" s="33">
        <f ca="1">OFFSET(STAT!$F$1,SUM!I$3-1,SUM!$A59)</f>
        <v>0</v>
      </c>
      <c r="J59" s="33">
        <f ca="1">OFFSET(STAT!$F$1,SUM!J$3-1,SUM!$A59)</f>
        <v>0</v>
      </c>
      <c r="K59" s="33">
        <f ca="1">OFFSET(STAT!$F$1,SUM!K$3-1,SUM!$A59)</f>
        <v>0</v>
      </c>
      <c r="L59" s="33">
        <f ca="1">OFFSET(STAT!$F$1,SUM!L$3-1,SUM!$A59)</f>
        <v>0</v>
      </c>
      <c r="M59" s="33">
        <f ca="1">OFFSET(STAT!$F$1,SUM!M$3-1,SUM!$A59)</f>
        <v>0</v>
      </c>
      <c r="N59" s="33">
        <f ca="1">OFFSET(STAT!$F$1,SUM!N$3-1,SUM!$A59)</f>
        <v>0</v>
      </c>
      <c r="O59" s="33">
        <f ca="1">OFFSET(STAT!$F$1,SUM!O$3-1,SUM!$A59)</f>
        <v>0</v>
      </c>
      <c r="P59" s="33">
        <f ca="1">OFFSET(STAT!$F$1,SUM!P$3-1,SUM!$A59)</f>
        <v>0</v>
      </c>
      <c r="Q59" s="33">
        <f ca="1">OFFSET(STAT!$F$1,SUM!Q$3-1,SUM!$A59)</f>
        <v>0</v>
      </c>
      <c r="R59" s="33">
        <f ca="1">OFFSET(STAT!$F$1,SUM!R$3-1,SUM!$A59)</f>
        <v>0</v>
      </c>
      <c r="S59" s="33">
        <f ca="1">OFFSET(STAT!$F$1,SUM!S$3-1,SUM!$A59)</f>
        <v>0</v>
      </c>
      <c r="T59" s="33">
        <f ca="1">OFFSET(STAT!$F$1,SUM!T$3-1,SUM!$A59)</f>
        <v>0</v>
      </c>
      <c r="U59" s="33">
        <f ca="1">OFFSET(STAT!$F$1,SUM!U$3-1,SUM!$A59)</f>
        <v>0</v>
      </c>
      <c r="V59" s="33">
        <f ca="1">OFFSET(STAT!$F$1,SUM!V$3-1,SUM!$A59)</f>
        <v>0</v>
      </c>
      <c r="W59" s="33">
        <f ca="1">OFFSET(STAT!$F$1,SUM!W$3-1,SUM!$A59)</f>
        <v>0</v>
      </c>
      <c r="X59" s="33">
        <f ca="1">OFFSET(STAT!$F$1,SUM!X$3-1,SUM!$A59)</f>
        <v>0</v>
      </c>
      <c r="Y59" s="33">
        <f ca="1">OFFSET(STAT!$F$1,SUM!Y$3-1,SUM!$A59)</f>
        <v>0</v>
      </c>
      <c r="Z59" s="33">
        <f ca="1">OFFSET(STAT!$F$1,SUM!Z$3-1,SUM!$A59)</f>
        <v>0</v>
      </c>
      <c r="AA59" s="33">
        <f ca="1">OFFSET(STAT!$F$1,SUM!AA$3-1,SUM!$A59)</f>
        <v>0</v>
      </c>
      <c r="AB59" s="33">
        <f ca="1">OFFSET(STAT!$F$1,SUM!AB$3-1,SUM!$A59)</f>
        <v>0</v>
      </c>
      <c r="AC59" s="33">
        <f ca="1">OFFSET(STAT!$F$1,SUM!AC$3-1,SUM!$A59)</f>
        <v>0</v>
      </c>
      <c r="AD59" s="33">
        <f ca="1">OFFSET(STAT!$F$1,SUM!AD$3-1,SUM!$A59)</f>
        <v>0</v>
      </c>
      <c r="AE59" s="33">
        <f ca="1">OFFSET(STAT!$F$1,SUM!AE$3-1,SUM!$A59)</f>
        <v>0</v>
      </c>
      <c r="AF59" s="33">
        <f ca="1">OFFSET(STAT!$F$1,SUM!AF$3-1,SUM!$A59)</f>
        <v>0</v>
      </c>
      <c r="AG59" s="33">
        <f ca="1">OFFSET(STAT!$F$1,SUM!AG$3-1,SUM!$A59)</f>
        <v>0</v>
      </c>
      <c r="AH59" s="33">
        <f ca="1">OFFSET(STAT!$F$1,SUM!AH$3-1,SUM!$A59)</f>
        <v>0</v>
      </c>
      <c r="AI59" s="33">
        <f ca="1">OFFSET(STAT!$F$1,SUM!AI$3-1,SUM!$A59)</f>
        <v>0</v>
      </c>
      <c r="AJ59" s="33">
        <f ca="1">OFFSET(STAT!$F$1,SUM!AJ$3-1,SUM!$A59)</f>
        <v>0</v>
      </c>
      <c r="AK59" s="33">
        <f ca="1">OFFSET(STAT!$F$1,SUM!AK$3-1,SUM!$A59)</f>
        <v>0</v>
      </c>
      <c r="AL59" s="33">
        <f ca="1">OFFSET(STAT!$F$1,SUM!AL$3-1,SUM!$A59)</f>
        <v>0</v>
      </c>
      <c r="AM59" s="33">
        <f ca="1">OFFSET(STAT!$F$1,SUM!AM$3-1,SUM!$A59)</f>
        <v>0</v>
      </c>
      <c r="AN59" s="33">
        <f ca="1">OFFSET(STAT!$F$1,SUM!AN$3-1,SUM!$A59)</f>
        <v>0</v>
      </c>
      <c r="AO59" s="33">
        <f ca="1">OFFSET(STAT!$F$1,SUM!AO$3-1,SUM!$A59)</f>
        <v>0</v>
      </c>
      <c r="AP59" s="33">
        <f ca="1">OFFSET(STAT!$F$1,SUM!AP$3-1,SUM!$A59)</f>
        <v>0</v>
      </c>
      <c r="AQ59" s="33">
        <f ca="1">OFFSET(STAT!$F$1,SUM!AQ$3-1,SUM!$A59)</f>
        <v>0</v>
      </c>
      <c r="AR59" s="33">
        <f ca="1">OFFSET(STAT!$F$1,SUM!AR$3-1,SUM!$A59)</f>
        <v>0</v>
      </c>
    </row>
    <row r="60" spans="1:44" ht="9.9" customHeight="1">
      <c r="A60" s="17">
        <f t="shared" si="1"/>
        <v>56</v>
      </c>
      <c r="B60" s="16">
        <f ca="1">OFFSET(Samp!$B$5,0,A60-1)</f>
        <v>0</v>
      </c>
      <c r="C60" s="16">
        <f ca="1">OFFSET(Samp!$B$4,0,A60-1)</f>
        <v>0</v>
      </c>
      <c r="D60" s="16">
        <f ca="1">OFFSET(STAT!$G$5,0,A60-1)</f>
        <v>0</v>
      </c>
      <c r="E60" s="33">
        <f ca="1">OFFSET(STAT!$F$1,SUM!E$3-1,SUM!$A60)</f>
        <v>0</v>
      </c>
      <c r="F60" s="33">
        <f ca="1">OFFSET(STAT!$F$1,SUM!F$3-1,SUM!$A60)</f>
        <v>0</v>
      </c>
      <c r="G60" s="33">
        <f ca="1">OFFSET(STAT!$F$1,SUM!G$3-1,SUM!$A60)</f>
        <v>0</v>
      </c>
      <c r="H60" s="33">
        <f ca="1">OFFSET(STAT!$F$1,SUM!H$3-1,SUM!$A60)</f>
        <v>0</v>
      </c>
      <c r="I60" s="33">
        <f ca="1">OFFSET(STAT!$F$1,SUM!I$3-1,SUM!$A60)</f>
        <v>0</v>
      </c>
      <c r="J60" s="33">
        <f ca="1">OFFSET(STAT!$F$1,SUM!J$3-1,SUM!$A60)</f>
        <v>0</v>
      </c>
      <c r="K60" s="33">
        <f ca="1">OFFSET(STAT!$F$1,SUM!K$3-1,SUM!$A60)</f>
        <v>0</v>
      </c>
      <c r="L60" s="33">
        <f ca="1">OFFSET(STAT!$F$1,SUM!L$3-1,SUM!$A60)</f>
        <v>0</v>
      </c>
      <c r="M60" s="33">
        <f ca="1">OFFSET(STAT!$F$1,SUM!M$3-1,SUM!$A60)</f>
        <v>0</v>
      </c>
      <c r="N60" s="33">
        <f ca="1">OFFSET(STAT!$F$1,SUM!N$3-1,SUM!$A60)</f>
        <v>0</v>
      </c>
      <c r="O60" s="33">
        <f ca="1">OFFSET(STAT!$F$1,SUM!O$3-1,SUM!$A60)</f>
        <v>0</v>
      </c>
      <c r="P60" s="33">
        <f ca="1">OFFSET(STAT!$F$1,SUM!P$3-1,SUM!$A60)</f>
        <v>0</v>
      </c>
      <c r="Q60" s="33">
        <f ca="1">OFFSET(STAT!$F$1,SUM!Q$3-1,SUM!$A60)</f>
        <v>0</v>
      </c>
      <c r="R60" s="33">
        <f ca="1">OFFSET(STAT!$F$1,SUM!R$3-1,SUM!$A60)</f>
        <v>0</v>
      </c>
      <c r="S60" s="33">
        <f ca="1">OFFSET(STAT!$F$1,SUM!S$3-1,SUM!$A60)</f>
        <v>0</v>
      </c>
      <c r="T60" s="33">
        <f ca="1">OFFSET(STAT!$F$1,SUM!T$3-1,SUM!$A60)</f>
        <v>0</v>
      </c>
      <c r="U60" s="33">
        <f ca="1">OFFSET(STAT!$F$1,SUM!U$3-1,SUM!$A60)</f>
        <v>0</v>
      </c>
      <c r="V60" s="33">
        <f ca="1">OFFSET(STAT!$F$1,SUM!V$3-1,SUM!$A60)</f>
        <v>0</v>
      </c>
      <c r="W60" s="33">
        <f ca="1">OFFSET(STAT!$F$1,SUM!W$3-1,SUM!$A60)</f>
        <v>0</v>
      </c>
      <c r="X60" s="33">
        <f ca="1">OFFSET(STAT!$F$1,SUM!X$3-1,SUM!$A60)</f>
        <v>0</v>
      </c>
      <c r="Y60" s="33">
        <f ca="1">OFFSET(STAT!$F$1,SUM!Y$3-1,SUM!$A60)</f>
        <v>0</v>
      </c>
      <c r="Z60" s="33">
        <f ca="1">OFFSET(STAT!$F$1,SUM!Z$3-1,SUM!$A60)</f>
        <v>0</v>
      </c>
      <c r="AA60" s="33">
        <f ca="1">OFFSET(STAT!$F$1,SUM!AA$3-1,SUM!$A60)</f>
        <v>0</v>
      </c>
      <c r="AB60" s="33">
        <f ca="1">OFFSET(STAT!$F$1,SUM!AB$3-1,SUM!$A60)</f>
        <v>0</v>
      </c>
      <c r="AC60" s="33">
        <f ca="1">OFFSET(STAT!$F$1,SUM!AC$3-1,SUM!$A60)</f>
        <v>0</v>
      </c>
      <c r="AD60" s="33">
        <f ca="1">OFFSET(STAT!$F$1,SUM!AD$3-1,SUM!$A60)</f>
        <v>0</v>
      </c>
      <c r="AE60" s="33">
        <f ca="1">OFFSET(STAT!$F$1,SUM!AE$3-1,SUM!$A60)</f>
        <v>0</v>
      </c>
      <c r="AF60" s="33">
        <f ca="1">OFFSET(STAT!$F$1,SUM!AF$3-1,SUM!$A60)</f>
        <v>0</v>
      </c>
      <c r="AG60" s="33">
        <f ca="1">OFFSET(STAT!$F$1,SUM!AG$3-1,SUM!$A60)</f>
        <v>0</v>
      </c>
      <c r="AH60" s="33">
        <f ca="1">OFFSET(STAT!$F$1,SUM!AH$3-1,SUM!$A60)</f>
        <v>0</v>
      </c>
      <c r="AI60" s="33">
        <f ca="1">OFFSET(STAT!$F$1,SUM!AI$3-1,SUM!$A60)</f>
        <v>0</v>
      </c>
      <c r="AJ60" s="33">
        <f ca="1">OFFSET(STAT!$F$1,SUM!AJ$3-1,SUM!$A60)</f>
        <v>0</v>
      </c>
      <c r="AK60" s="33">
        <f ca="1">OFFSET(STAT!$F$1,SUM!AK$3-1,SUM!$A60)</f>
        <v>0</v>
      </c>
      <c r="AL60" s="33">
        <f ca="1">OFFSET(STAT!$F$1,SUM!AL$3-1,SUM!$A60)</f>
        <v>0</v>
      </c>
      <c r="AM60" s="33">
        <f ca="1">OFFSET(STAT!$F$1,SUM!AM$3-1,SUM!$A60)</f>
        <v>0</v>
      </c>
      <c r="AN60" s="33">
        <f ca="1">OFFSET(STAT!$F$1,SUM!AN$3-1,SUM!$A60)</f>
        <v>0</v>
      </c>
      <c r="AO60" s="33">
        <f ca="1">OFFSET(STAT!$F$1,SUM!AO$3-1,SUM!$A60)</f>
        <v>0</v>
      </c>
      <c r="AP60" s="33">
        <f ca="1">OFFSET(STAT!$F$1,SUM!AP$3-1,SUM!$A60)</f>
        <v>0</v>
      </c>
      <c r="AQ60" s="33">
        <f ca="1">OFFSET(STAT!$F$1,SUM!AQ$3-1,SUM!$A60)</f>
        <v>0</v>
      </c>
      <c r="AR60" s="33">
        <f ca="1">OFFSET(STAT!$F$1,SUM!AR$3-1,SUM!$A60)</f>
        <v>0</v>
      </c>
    </row>
    <row r="61" spans="1:44" ht="9.9" customHeight="1">
      <c r="A61" s="17">
        <f t="shared" si="1"/>
        <v>57</v>
      </c>
      <c r="B61" s="16">
        <f ca="1">OFFSET(Samp!$B$5,0,A61-1)</f>
        <v>0</v>
      </c>
      <c r="C61" s="16">
        <f ca="1">OFFSET(Samp!$B$4,0,A61-1)</f>
        <v>0</v>
      </c>
      <c r="D61" s="16">
        <f ca="1">OFFSET(STAT!$G$5,0,A61-1)</f>
        <v>0</v>
      </c>
      <c r="E61" s="33">
        <f ca="1">OFFSET(STAT!$F$1,SUM!E$3-1,SUM!$A61)</f>
        <v>0</v>
      </c>
      <c r="F61" s="33">
        <f ca="1">OFFSET(STAT!$F$1,SUM!F$3-1,SUM!$A61)</f>
        <v>0</v>
      </c>
      <c r="G61" s="33">
        <f ca="1">OFFSET(STAT!$F$1,SUM!G$3-1,SUM!$A61)</f>
        <v>0</v>
      </c>
      <c r="H61" s="33">
        <f ca="1">OFFSET(STAT!$F$1,SUM!H$3-1,SUM!$A61)</f>
        <v>0</v>
      </c>
      <c r="I61" s="33">
        <f ca="1">OFFSET(STAT!$F$1,SUM!I$3-1,SUM!$A61)</f>
        <v>0</v>
      </c>
      <c r="J61" s="33">
        <f ca="1">OFFSET(STAT!$F$1,SUM!J$3-1,SUM!$A61)</f>
        <v>0</v>
      </c>
      <c r="K61" s="33">
        <f ca="1">OFFSET(STAT!$F$1,SUM!K$3-1,SUM!$A61)</f>
        <v>0</v>
      </c>
      <c r="L61" s="33">
        <f ca="1">OFFSET(STAT!$F$1,SUM!L$3-1,SUM!$A61)</f>
        <v>0</v>
      </c>
      <c r="M61" s="33">
        <f ca="1">OFFSET(STAT!$F$1,SUM!M$3-1,SUM!$A61)</f>
        <v>0</v>
      </c>
      <c r="N61" s="33">
        <f ca="1">OFFSET(STAT!$F$1,SUM!N$3-1,SUM!$A61)</f>
        <v>0</v>
      </c>
      <c r="O61" s="33">
        <f ca="1">OFFSET(STAT!$F$1,SUM!O$3-1,SUM!$A61)</f>
        <v>0</v>
      </c>
      <c r="P61" s="33">
        <f ca="1">OFFSET(STAT!$F$1,SUM!P$3-1,SUM!$A61)</f>
        <v>0</v>
      </c>
      <c r="Q61" s="33">
        <f ca="1">OFFSET(STAT!$F$1,SUM!Q$3-1,SUM!$A61)</f>
        <v>0</v>
      </c>
      <c r="R61" s="33">
        <f ca="1">OFFSET(STAT!$F$1,SUM!R$3-1,SUM!$A61)</f>
        <v>0</v>
      </c>
      <c r="S61" s="33">
        <f ca="1">OFFSET(STAT!$F$1,SUM!S$3-1,SUM!$A61)</f>
        <v>0</v>
      </c>
      <c r="T61" s="33">
        <f ca="1">OFFSET(STAT!$F$1,SUM!T$3-1,SUM!$A61)</f>
        <v>0</v>
      </c>
      <c r="U61" s="33">
        <f ca="1">OFFSET(STAT!$F$1,SUM!U$3-1,SUM!$A61)</f>
        <v>0</v>
      </c>
      <c r="V61" s="33">
        <f ca="1">OFFSET(STAT!$F$1,SUM!V$3-1,SUM!$A61)</f>
        <v>0</v>
      </c>
      <c r="W61" s="33">
        <f ca="1">OFFSET(STAT!$F$1,SUM!W$3-1,SUM!$A61)</f>
        <v>0</v>
      </c>
      <c r="X61" s="33">
        <f ca="1">OFFSET(STAT!$F$1,SUM!X$3-1,SUM!$A61)</f>
        <v>0</v>
      </c>
      <c r="Y61" s="33">
        <f ca="1">OFFSET(STAT!$F$1,SUM!Y$3-1,SUM!$A61)</f>
        <v>0</v>
      </c>
      <c r="Z61" s="33">
        <f ca="1">OFFSET(STAT!$F$1,SUM!Z$3-1,SUM!$A61)</f>
        <v>0</v>
      </c>
      <c r="AA61" s="33">
        <f ca="1">OFFSET(STAT!$F$1,SUM!AA$3-1,SUM!$A61)</f>
        <v>0</v>
      </c>
      <c r="AB61" s="33">
        <f ca="1">OFFSET(STAT!$F$1,SUM!AB$3-1,SUM!$A61)</f>
        <v>0</v>
      </c>
      <c r="AC61" s="33">
        <f ca="1">OFFSET(STAT!$F$1,SUM!AC$3-1,SUM!$A61)</f>
        <v>0</v>
      </c>
      <c r="AD61" s="33">
        <f ca="1">OFFSET(STAT!$F$1,SUM!AD$3-1,SUM!$A61)</f>
        <v>0</v>
      </c>
      <c r="AE61" s="33">
        <f ca="1">OFFSET(STAT!$F$1,SUM!AE$3-1,SUM!$A61)</f>
        <v>0</v>
      </c>
      <c r="AF61" s="33">
        <f ca="1">OFFSET(STAT!$F$1,SUM!AF$3-1,SUM!$A61)</f>
        <v>0</v>
      </c>
      <c r="AG61" s="33">
        <f ca="1">OFFSET(STAT!$F$1,SUM!AG$3-1,SUM!$A61)</f>
        <v>0</v>
      </c>
      <c r="AH61" s="33">
        <f ca="1">OFFSET(STAT!$F$1,SUM!AH$3-1,SUM!$A61)</f>
        <v>0</v>
      </c>
      <c r="AI61" s="33">
        <f ca="1">OFFSET(STAT!$F$1,SUM!AI$3-1,SUM!$A61)</f>
        <v>0</v>
      </c>
      <c r="AJ61" s="33">
        <f ca="1">OFFSET(STAT!$F$1,SUM!AJ$3-1,SUM!$A61)</f>
        <v>0</v>
      </c>
      <c r="AK61" s="33">
        <f ca="1">OFFSET(STAT!$F$1,SUM!AK$3-1,SUM!$A61)</f>
        <v>0</v>
      </c>
      <c r="AL61" s="33">
        <f ca="1">OFFSET(STAT!$F$1,SUM!AL$3-1,SUM!$A61)</f>
        <v>0</v>
      </c>
      <c r="AM61" s="33">
        <f ca="1">OFFSET(STAT!$F$1,SUM!AM$3-1,SUM!$A61)</f>
        <v>0</v>
      </c>
      <c r="AN61" s="33">
        <f ca="1">OFFSET(STAT!$F$1,SUM!AN$3-1,SUM!$A61)</f>
        <v>0</v>
      </c>
      <c r="AO61" s="33">
        <f ca="1">OFFSET(STAT!$F$1,SUM!AO$3-1,SUM!$A61)</f>
        <v>0</v>
      </c>
      <c r="AP61" s="33">
        <f ca="1">OFFSET(STAT!$F$1,SUM!AP$3-1,SUM!$A61)</f>
        <v>0</v>
      </c>
      <c r="AQ61" s="33">
        <f ca="1">OFFSET(STAT!$F$1,SUM!AQ$3-1,SUM!$A61)</f>
        <v>0</v>
      </c>
      <c r="AR61" s="33">
        <f ca="1">OFFSET(STAT!$F$1,SUM!AR$3-1,SUM!$A61)</f>
        <v>0</v>
      </c>
    </row>
    <row r="62" spans="1:44" ht="9.9" customHeight="1">
      <c r="A62" s="17">
        <f t="shared" si="1"/>
        <v>58</v>
      </c>
      <c r="B62" s="16">
        <f ca="1">OFFSET(Samp!$B$5,0,A62-1)</f>
        <v>0</v>
      </c>
      <c r="C62" s="16">
        <f ca="1">OFFSET(Samp!$B$4,0,A62-1)</f>
        <v>0</v>
      </c>
      <c r="D62" s="16">
        <f ca="1">OFFSET(STAT!$G$5,0,A62-1)</f>
        <v>0</v>
      </c>
      <c r="E62" s="33">
        <f ca="1">OFFSET(STAT!$F$1,SUM!E$3-1,SUM!$A62)</f>
        <v>0</v>
      </c>
      <c r="F62" s="33">
        <f ca="1">OFFSET(STAT!$F$1,SUM!F$3-1,SUM!$A62)</f>
        <v>0</v>
      </c>
      <c r="G62" s="33">
        <f ca="1">OFFSET(STAT!$F$1,SUM!G$3-1,SUM!$A62)</f>
        <v>0</v>
      </c>
      <c r="H62" s="33">
        <f ca="1">OFFSET(STAT!$F$1,SUM!H$3-1,SUM!$A62)</f>
        <v>0</v>
      </c>
      <c r="I62" s="33">
        <f ca="1">OFFSET(STAT!$F$1,SUM!I$3-1,SUM!$A62)</f>
        <v>0</v>
      </c>
      <c r="J62" s="33">
        <f ca="1">OFFSET(STAT!$F$1,SUM!J$3-1,SUM!$A62)</f>
        <v>0</v>
      </c>
      <c r="K62" s="33">
        <f ca="1">OFFSET(STAT!$F$1,SUM!K$3-1,SUM!$A62)</f>
        <v>0</v>
      </c>
      <c r="L62" s="33">
        <f ca="1">OFFSET(STAT!$F$1,SUM!L$3-1,SUM!$A62)</f>
        <v>0</v>
      </c>
      <c r="M62" s="33">
        <f ca="1">OFFSET(STAT!$F$1,SUM!M$3-1,SUM!$A62)</f>
        <v>0</v>
      </c>
      <c r="N62" s="33">
        <f ca="1">OFFSET(STAT!$F$1,SUM!N$3-1,SUM!$A62)</f>
        <v>0</v>
      </c>
      <c r="O62" s="33">
        <f ca="1">OFFSET(STAT!$F$1,SUM!O$3-1,SUM!$A62)</f>
        <v>0</v>
      </c>
      <c r="P62" s="33">
        <f ca="1">OFFSET(STAT!$F$1,SUM!P$3-1,SUM!$A62)</f>
        <v>0</v>
      </c>
      <c r="Q62" s="33">
        <f ca="1">OFFSET(STAT!$F$1,SUM!Q$3-1,SUM!$A62)</f>
        <v>0</v>
      </c>
      <c r="R62" s="33">
        <f ca="1">OFFSET(STAT!$F$1,SUM!R$3-1,SUM!$A62)</f>
        <v>0</v>
      </c>
      <c r="S62" s="33">
        <f ca="1">OFFSET(STAT!$F$1,SUM!S$3-1,SUM!$A62)</f>
        <v>0</v>
      </c>
      <c r="T62" s="33">
        <f ca="1">OFFSET(STAT!$F$1,SUM!T$3-1,SUM!$A62)</f>
        <v>0</v>
      </c>
      <c r="U62" s="33">
        <f ca="1">OFFSET(STAT!$F$1,SUM!U$3-1,SUM!$A62)</f>
        <v>0</v>
      </c>
      <c r="V62" s="33">
        <f ca="1">OFFSET(STAT!$F$1,SUM!V$3-1,SUM!$A62)</f>
        <v>0</v>
      </c>
      <c r="W62" s="33">
        <f ca="1">OFFSET(STAT!$F$1,SUM!W$3-1,SUM!$A62)</f>
        <v>0</v>
      </c>
      <c r="X62" s="33">
        <f ca="1">OFFSET(STAT!$F$1,SUM!X$3-1,SUM!$A62)</f>
        <v>0</v>
      </c>
      <c r="Y62" s="33">
        <f ca="1">OFFSET(STAT!$F$1,SUM!Y$3-1,SUM!$A62)</f>
        <v>0</v>
      </c>
      <c r="Z62" s="33">
        <f ca="1">OFFSET(STAT!$F$1,SUM!Z$3-1,SUM!$A62)</f>
        <v>0</v>
      </c>
      <c r="AA62" s="33">
        <f ca="1">OFFSET(STAT!$F$1,SUM!AA$3-1,SUM!$A62)</f>
        <v>0</v>
      </c>
      <c r="AB62" s="33">
        <f ca="1">OFFSET(STAT!$F$1,SUM!AB$3-1,SUM!$A62)</f>
        <v>0</v>
      </c>
      <c r="AC62" s="33">
        <f ca="1">OFFSET(STAT!$F$1,SUM!AC$3-1,SUM!$A62)</f>
        <v>0</v>
      </c>
      <c r="AD62" s="33">
        <f ca="1">OFFSET(STAT!$F$1,SUM!AD$3-1,SUM!$A62)</f>
        <v>0</v>
      </c>
      <c r="AE62" s="33">
        <f ca="1">OFFSET(STAT!$F$1,SUM!AE$3-1,SUM!$A62)</f>
        <v>0</v>
      </c>
      <c r="AF62" s="33">
        <f ca="1">OFFSET(STAT!$F$1,SUM!AF$3-1,SUM!$A62)</f>
        <v>0</v>
      </c>
      <c r="AG62" s="33">
        <f ca="1">OFFSET(STAT!$F$1,SUM!AG$3-1,SUM!$A62)</f>
        <v>0</v>
      </c>
      <c r="AH62" s="33">
        <f ca="1">OFFSET(STAT!$F$1,SUM!AH$3-1,SUM!$A62)</f>
        <v>0</v>
      </c>
      <c r="AI62" s="33">
        <f ca="1">OFFSET(STAT!$F$1,SUM!AI$3-1,SUM!$A62)</f>
        <v>0</v>
      </c>
      <c r="AJ62" s="33">
        <f ca="1">OFFSET(STAT!$F$1,SUM!AJ$3-1,SUM!$A62)</f>
        <v>0</v>
      </c>
      <c r="AK62" s="33">
        <f ca="1">OFFSET(STAT!$F$1,SUM!AK$3-1,SUM!$A62)</f>
        <v>0</v>
      </c>
      <c r="AL62" s="33">
        <f ca="1">OFFSET(STAT!$F$1,SUM!AL$3-1,SUM!$A62)</f>
        <v>0</v>
      </c>
      <c r="AM62" s="33">
        <f ca="1">OFFSET(STAT!$F$1,SUM!AM$3-1,SUM!$A62)</f>
        <v>0</v>
      </c>
      <c r="AN62" s="33">
        <f ca="1">OFFSET(STAT!$F$1,SUM!AN$3-1,SUM!$A62)</f>
        <v>0</v>
      </c>
      <c r="AO62" s="33">
        <f ca="1">OFFSET(STAT!$F$1,SUM!AO$3-1,SUM!$A62)</f>
        <v>0</v>
      </c>
      <c r="AP62" s="33">
        <f ca="1">OFFSET(STAT!$F$1,SUM!AP$3-1,SUM!$A62)</f>
        <v>0</v>
      </c>
      <c r="AQ62" s="33">
        <f ca="1">OFFSET(STAT!$F$1,SUM!AQ$3-1,SUM!$A62)</f>
        <v>0</v>
      </c>
      <c r="AR62" s="33">
        <f ca="1">OFFSET(STAT!$F$1,SUM!AR$3-1,SUM!$A62)</f>
        <v>0</v>
      </c>
    </row>
    <row r="63" spans="1:44" ht="9.9" customHeight="1">
      <c r="A63" s="17">
        <f t="shared" si="1"/>
        <v>59</v>
      </c>
      <c r="B63" s="16">
        <f ca="1">OFFSET(Samp!$B$5,0,A63-1)</f>
        <v>0</v>
      </c>
      <c r="C63" s="16">
        <f ca="1">OFFSET(Samp!$B$4,0,A63-1)</f>
        <v>0</v>
      </c>
      <c r="D63" s="16">
        <f ca="1">OFFSET(STAT!$G$5,0,A63-1)</f>
        <v>0</v>
      </c>
      <c r="E63" s="33">
        <f ca="1">OFFSET(STAT!$F$1,SUM!E$3-1,SUM!$A63)</f>
        <v>0</v>
      </c>
      <c r="F63" s="33">
        <f ca="1">OFFSET(STAT!$F$1,SUM!F$3-1,SUM!$A63)</f>
        <v>0</v>
      </c>
      <c r="G63" s="33">
        <f ca="1">OFFSET(STAT!$F$1,SUM!G$3-1,SUM!$A63)</f>
        <v>0</v>
      </c>
      <c r="H63" s="33">
        <f ca="1">OFFSET(STAT!$F$1,SUM!H$3-1,SUM!$A63)</f>
        <v>0</v>
      </c>
      <c r="I63" s="33">
        <f ca="1">OFFSET(STAT!$F$1,SUM!I$3-1,SUM!$A63)</f>
        <v>0</v>
      </c>
      <c r="J63" s="33">
        <f ca="1">OFFSET(STAT!$F$1,SUM!J$3-1,SUM!$A63)</f>
        <v>0</v>
      </c>
      <c r="K63" s="33">
        <f ca="1">OFFSET(STAT!$F$1,SUM!K$3-1,SUM!$A63)</f>
        <v>0</v>
      </c>
      <c r="L63" s="33">
        <f ca="1">OFFSET(STAT!$F$1,SUM!L$3-1,SUM!$A63)</f>
        <v>0</v>
      </c>
      <c r="M63" s="33">
        <f ca="1">OFFSET(STAT!$F$1,SUM!M$3-1,SUM!$A63)</f>
        <v>0</v>
      </c>
      <c r="N63" s="33">
        <f ca="1">OFFSET(STAT!$F$1,SUM!N$3-1,SUM!$A63)</f>
        <v>0</v>
      </c>
      <c r="O63" s="33">
        <f ca="1">OFFSET(STAT!$F$1,SUM!O$3-1,SUM!$A63)</f>
        <v>0</v>
      </c>
      <c r="P63" s="33">
        <f ca="1">OFFSET(STAT!$F$1,SUM!P$3-1,SUM!$A63)</f>
        <v>0</v>
      </c>
      <c r="Q63" s="33">
        <f ca="1">OFFSET(STAT!$F$1,SUM!Q$3-1,SUM!$A63)</f>
        <v>0</v>
      </c>
      <c r="R63" s="33">
        <f ca="1">OFFSET(STAT!$F$1,SUM!R$3-1,SUM!$A63)</f>
        <v>0</v>
      </c>
      <c r="S63" s="33">
        <f ca="1">OFFSET(STAT!$F$1,SUM!S$3-1,SUM!$A63)</f>
        <v>0</v>
      </c>
      <c r="T63" s="33">
        <f ca="1">OFFSET(STAT!$F$1,SUM!T$3-1,SUM!$A63)</f>
        <v>0</v>
      </c>
      <c r="U63" s="33">
        <f ca="1">OFFSET(STAT!$F$1,SUM!U$3-1,SUM!$A63)</f>
        <v>0</v>
      </c>
      <c r="V63" s="33">
        <f ca="1">OFFSET(STAT!$F$1,SUM!V$3-1,SUM!$A63)</f>
        <v>0</v>
      </c>
      <c r="W63" s="33">
        <f ca="1">OFFSET(STAT!$F$1,SUM!W$3-1,SUM!$A63)</f>
        <v>0</v>
      </c>
      <c r="X63" s="33">
        <f ca="1">OFFSET(STAT!$F$1,SUM!X$3-1,SUM!$A63)</f>
        <v>0</v>
      </c>
      <c r="Y63" s="33">
        <f ca="1">OFFSET(STAT!$F$1,SUM!Y$3-1,SUM!$A63)</f>
        <v>0</v>
      </c>
      <c r="Z63" s="33">
        <f ca="1">OFFSET(STAT!$F$1,SUM!Z$3-1,SUM!$A63)</f>
        <v>0</v>
      </c>
      <c r="AA63" s="33">
        <f ca="1">OFFSET(STAT!$F$1,SUM!AA$3-1,SUM!$A63)</f>
        <v>0</v>
      </c>
      <c r="AB63" s="33">
        <f ca="1">OFFSET(STAT!$F$1,SUM!AB$3-1,SUM!$A63)</f>
        <v>0</v>
      </c>
      <c r="AC63" s="33">
        <f ca="1">OFFSET(STAT!$F$1,SUM!AC$3-1,SUM!$A63)</f>
        <v>0</v>
      </c>
      <c r="AD63" s="33">
        <f ca="1">OFFSET(STAT!$F$1,SUM!AD$3-1,SUM!$A63)</f>
        <v>0</v>
      </c>
      <c r="AE63" s="33">
        <f ca="1">OFFSET(STAT!$F$1,SUM!AE$3-1,SUM!$A63)</f>
        <v>0</v>
      </c>
      <c r="AF63" s="33">
        <f ca="1">OFFSET(STAT!$F$1,SUM!AF$3-1,SUM!$A63)</f>
        <v>0</v>
      </c>
      <c r="AG63" s="33">
        <f ca="1">OFFSET(STAT!$F$1,SUM!AG$3-1,SUM!$A63)</f>
        <v>0</v>
      </c>
      <c r="AH63" s="33">
        <f ca="1">OFFSET(STAT!$F$1,SUM!AH$3-1,SUM!$A63)</f>
        <v>0</v>
      </c>
      <c r="AI63" s="33">
        <f ca="1">OFFSET(STAT!$F$1,SUM!AI$3-1,SUM!$A63)</f>
        <v>0</v>
      </c>
      <c r="AJ63" s="33">
        <f ca="1">OFFSET(STAT!$F$1,SUM!AJ$3-1,SUM!$A63)</f>
        <v>0</v>
      </c>
      <c r="AK63" s="33">
        <f ca="1">OFFSET(STAT!$F$1,SUM!AK$3-1,SUM!$A63)</f>
        <v>0</v>
      </c>
      <c r="AL63" s="33">
        <f ca="1">OFFSET(STAT!$F$1,SUM!AL$3-1,SUM!$A63)</f>
        <v>0</v>
      </c>
      <c r="AM63" s="33">
        <f ca="1">OFFSET(STAT!$F$1,SUM!AM$3-1,SUM!$A63)</f>
        <v>0</v>
      </c>
      <c r="AN63" s="33">
        <f ca="1">OFFSET(STAT!$F$1,SUM!AN$3-1,SUM!$A63)</f>
        <v>0</v>
      </c>
      <c r="AO63" s="33">
        <f ca="1">OFFSET(STAT!$F$1,SUM!AO$3-1,SUM!$A63)</f>
        <v>0</v>
      </c>
      <c r="AP63" s="33">
        <f ca="1">OFFSET(STAT!$F$1,SUM!AP$3-1,SUM!$A63)</f>
        <v>0</v>
      </c>
      <c r="AQ63" s="33">
        <f ca="1">OFFSET(STAT!$F$1,SUM!AQ$3-1,SUM!$A63)</f>
        <v>0</v>
      </c>
      <c r="AR63" s="33">
        <f ca="1">OFFSET(STAT!$F$1,SUM!AR$3-1,SUM!$A63)</f>
        <v>0</v>
      </c>
    </row>
    <row r="64" spans="1:44" ht="9.9" customHeight="1">
      <c r="A64" s="17">
        <f t="shared" si="1"/>
        <v>60</v>
      </c>
      <c r="B64" s="16">
        <f ca="1">OFFSET(Samp!$B$5,0,A64-1)</f>
        <v>0</v>
      </c>
      <c r="C64" s="16">
        <f ca="1">OFFSET(Samp!$B$4,0,A64-1)</f>
        <v>0</v>
      </c>
      <c r="D64" s="16">
        <f ca="1">OFFSET(STAT!$G$5,0,A64-1)</f>
        <v>0</v>
      </c>
      <c r="E64" s="33">
        <f ca="1">OFFSET(STAT!$F$1,SUM!E$3-1,SUM!$A64)</f>
        <v>0</v>
      </c>
      <c r="F64" s="33">
        <f ca="1">OFFSET(STAT!$F$1,SUM!F$3-1,SUM!$A64)</f>
        <v>0</v>
      </c>
      <c r="G64" s="33">
        <f ca="1">OFFSET(STAT!$F$1,SUM!G$3-1,SUM!$A64)</f>
        <v>0</v>
      </c>
      <c r="H64" s="33">
        <f ca="1">OFFSET(STAT!$F$1,SUM!H$3-1,SUM!$A64)</f>
        <v>0</v>
      </c>
      <c r="I64" s="33">
        <f ca="1">OFFSET(STAT!$F$1,SUM!I$3-1,SUM!$A64)</f>
        <v>0</v>
      </c>
      <c r="J64" s="33">
        <f ca="1">OFFSET(STAT!$F$1,SUM!J$3-1,SUM!$A64)</f>
        <v>0</v>
      </c>
      <c r="K64" s="33">
        <f ca="1">OFFSET(STAT!$F$1,SUM!K$3-1,SUM!$A64)</f>
        <v>0</v>
      </c>
      <c r="L64" s="33">
        <f ca="1">OFFSET(STAT!$F$1,SUM!L$3-1,SUM!$A64)</f>
        <v>0</v>
      </c>
      <c r="M64" s="33">
        <f ca="1">OFFSET(STAT!$F$1,SUM!M$3-1,SUM!$A64)</f>
        <v>0</v>
      </c>
      <c r="N64" s="33">
        <f ca="1">OFFSET(STAT!$F$1,SUM!N$3-1,SUM!$A64)</f>
        <v>0</v>
      </c>
      <c r="O64" s="33">
        <f ca="1">OFFSET(STAT!$F$1,SUM!O$3-1,SUM!$A64)</f>
        <v>0</v>
      </c>
      <c r="P64" s="33">
        <f ca="1">OFFSET(STAT!$F$1,SUM!P$3-1,SUM!$A64)</f>
        <v>0</v>
      </c>
      <c r="Q64" s="33">
        <f ca="1">OFFSET(STAT!$F$1,SUM!Q$3-1,SUM!$A64)</f>
        <v>0</v>
      </c>
      <c r="R64" s="33">
        <f ca="1">OFFSET(STAT!$F$1,SUM!R$3-1,SUM!$A64)</f>
        <v>0</v>
      </c>
      <c r="S64" s="33">
        <f ca="1">OFFSET(STAT!$F$1,SUM!S$3-1,SUM!$A64)</f>
        <v>0</v>
      </c>
      <c r="T64" s="33">
        <f ca="1">OFFSET(STAT!$F$1,SUM!T$3-1,SUM!$A64)</f>
        <v>0</v>
      </c>
      <c r="U64" s="33">
        <f ca="1">OFFSET(STAT!$F$1,SUM!U$3-1,SUM!$A64)</f>
        <v>0</v>
      </c>
      <c r="V64" s="33">
        <f ca="1">OFFSET(STAT!$F$1,SUM!V$3-1,SUM!$A64)</f>
        <v>0</v>
      </c>
      <c r="W64" s="33">
        <f ca="1">OFFSET(STAT!$F$1,SUM!W$3-1,SUM!$A64)</f>
        <v>0</v>
      </c>
      <c r="X64" s="33">
        <f ca="1">OFFSET(STAT!$F$1,SUM!X$3-1,SUM!$A64)</f>
        <v>0</v>
      </c>
      <c r="Y64" s="33">
        <f ca="1">OFFSET(STAT!$F$1,SUM!Y$3-1,SUM!$A64)</f>
        <v>0</v>
      </c>
      <c r="Z64" s="33">
        <f ca="1">OFFSET(STAT!$F$1,SUM!Z$3-1,SUM!$A64)</f>
        <v>0</v>
      </c>
      <c r="AA64" s="33">
        <f ca="1">OFFSET(STAT!$F$1,SUM!AA$3-1,SUM!$A64)</f>
        <v>0</v>
      </c>
      <c r="AB64" s="33">
        <f ca="1">OFFSET(STAT!$F$1,SUM!AB$3-1,SUM!$A64)</f>
        <v>0</v>
      </c>
      <c r="AC64" s="33">
        <f ca="1">OFFSET(STAT!$F$1,SUM!AC$3-1,SUM!$A64)</f>
        <v>0</v>
      </c>
      <c r="AD64" s="33">
        <f ca="1">OFFSET(STAT!$F$1,SUM!AD$3-1,SUM!$A64)</f>
        <v>0</v>
      </c>
      <c r="AE64" s="33">
        <f ca="1">OFFSET(STAT!$F$1,SUM!AE$3-1,SUM!$A64)</f>
        <v>0</v>
      </c>
      <c r="AF64" s="33">
        <f ca="1">OFFSET(STAT!$F$1,SUM!AF$3-1,SUM!$A64)</f>
        <v>0</v>
      </c>
      <c r="AG64" s="33">
        <f ca="1">OFFSET(STAT!$F$1,SUM!AG$3-1,SUM!$A64)</f>
        <v>0</v>
      </c>
      <c r="AH64" s="33">
        <f ca="1">OFFSET(STAT!$F$1,SUM!AH$3-1,SUM!$A64)</f>
        <v>0</v>
      </c>
      <c r="AI64" s="33">
        <f ca="1">OFFSET(STAT!$F$1,SUM!AI$3-1,SUM!$A64)</f>
        <v>0</v>
      </c>
      <c r="AJ64" s="33">
        <f ca="1">OFFSET(STAT!$F$1,SUM!AJ$3-1,SUM!$A64)</f>
        <v>0</v>
      </c>
      <c r="AK64" s="33">
        <f ca="1">OFFSET(STAT!$F$1,SUM!AK$3-1,SUM!$A64)</f>
        <v>0</v>
      </c>
      <c r="AL64" s="33">
        <f ca="1">OFFSET(STAT!$F$1,SUM!AL$3-1,SUM!$A64)</f>
        <v>0</v>
      </c>
      <c r="AM64" s="33">
        <f ca="1">OFFSET(STAT!$F$1,SUM!AM$3-1,SUM!$A64)</f>
        <v>0</v>
      </c>
      <c r="AN64" s="33">
        <f ca="1">OFFSET(STAT!$F$1,SUM!AN$3-1,SUM!$A64)</f>
        <v>0</v>
      </c>
      <c r="AO64" s="33">
        <f ca="1">OFFSET(STAT!$F$1,SUM!AO$3-1,SUM!$A64)</f>
        <v>0</v>
      </c>
      <c r="AP64" s="33">
        <f ca="1">OFFSET(STAT!$F$1,SUM!AP$3-1,SUM!$A64)</f>
        <v>0</v>
      </c>
      <c r="AQ64" s="33">
        <f ca="1">OFFSET(STAT!$F$1,SUM!AQ$3-1,SUM!$A64)</f>
        <v>0</v>
      </c>
      <c r="AR64" s="33">
        <f ca="1">OFFSET(STAT!$F$1,SUM!AR$3-1,SUM!$A64)</f>
        <v>0</v>
      </c>
    </row>
    <row r="65" spans="1:44" ht="9.9" customHeight="1">
      <c r="A65" s="17">
        <f t="shared" si="1"/>
        <v>61</v>
      </c>
      <c r="B65" s="16">
        <f ca="1">OFFSET(Samp!$B$5,0,A65-1)</f>
        <v>0</v>
      </c>
      <c r="C65" s="16">
        <f ca="1">OFFSET(Samp!$B$4,0,A65-1)</f>
        <v>0</v>
      </c>
      <c r="D65" s="16">
        <f ca="1">OFFSET(STAT!$G$5,0,A65-1)</f>
        <v>0</v>
      </c>
      <c r="E65" s="33">
        <f ca="1">OFFSET(STAT!$F$1,SUM!E$3-1,SUM!$A65)</f>
        <v>0</v>
      </c>
      <c r="F65" s="33">
        <f ca="1">OFFSET(STAT!$F$1,SUM!F$3-1,SUM!$A65)</f>
        <v>0</v>
      </c>
      <c r="G65" s="33">
        <f ca="1">OFFSET(STAT!$F$1,SUM!G$3-1,SUM!$A65)</f>
        <v>0</v>
      </c>
      <c r="H65" s="33">
        <f ca="1">OFFSET(STAT!$F$1,SUM!H$3-1,SUM!$A65)</f>
        <v>0</v>
      </c>
      <c r="I65" s="33">
        <f ca="1">OFFSET(STAT!$F$1,SUM!I$3-1,SUM!$A65)</f>
        <v>0</v>
      </c>
      <c r="J65" s="33">
        <f ca="1">OFFSET(STAT!$F$1,SUM!J$3-1,SUM!$A65)</f>
        <v>0</v>
      </c>
      <c r="K65" s="33">
        <f ca="1">OFFSET(STAT!$F$1,SUM!K$3-1,SUM!$A65)</f>
        <v>0</v>
      </c>
      <c r="L65" s="33">
        <f ca="1">OFFSET(STAT!$F$1,SUM!L$3-1,SUM!$A65)</f>
        <v>0</v>
      </c>
      <c r="M65" s="33">
        <f ca="1">OFFSET(STAT!$F$1,SUM!M$3-1,SUM!$A65)</f>
        <v>0</v>
      </c>
      <c r="N65" s="33">
        <f ca="1">OFFSET(STAT!$F$1,SUM!N$3-1,SUM!$A65)</f>
        <v>0</v>
      </c>
      <c r="O65" s="33">
        <f ca="1">OFFSET(STAT!$F$1,SUM!O$3-1,SUM!$A65)</f>
        <v>0</v>
      </c>
      <c r="P65" s="33">
        <f ca="1">OFFSET(STAT!$F$1,SUM!P$3-1,SUM!$A65)</f>
        <v>0</v>
      </c>
      <c r="Q65" s="33">
        <f ca="1">OFFSET(STAT!$F$1,SUM!Q$3-1,SUM!$A65)</f>
        <v>0</v>
      </c>
      <c r="R65" s="33">
        <f ca="1">OFFSET(STAT!$F$1,SUM!R$3-1,SUM!$A65)</f>
        <v>0</v>
      </c>
      <c r="S65" s="33">
        <f ca="1">OFFSET(STAT!$F$1,SUM!S$3-1,SUM!$A65)</f>
        <v>0</v>
      </c>
      <c r="T65" s="33">
        <f ca="1">OFFSET(STAT!$F$1,SUM!T$3-1,SUM!$A65)</f>
        <v>0</v>
      </c>
      <c r="U65" s="33">
        <f ca="1">OFFSET(STAT!$F$1,SUM!U$3-1,SUM!$A65)</f>
        <v>0</v>
      </c>
      <c r="V65" s="33">
        <f ca="1">OFFSET(STAT!$F$1,SUM!V$3-1,SUM!$A65)</f>
        <v>0</v>
      </c>
      <c r="W65" s="33">
        <f ca="1">OFFSET(STAT!$F$1,SUM!W$3-1,SUM!$A65)</f>
        <v>0</v>
      </c>
      <c r="X65" s="33">
        <f ca="1">OFFSET(STAT!$F$1,SUM!X$3-1,SUM!$A65)</f>
        <v>0</v>
      </c>
      <c r="Y65" s="33">
        <f ca="1">OFFSET(STAT!$F$1,SUM!Y$3-1,SUM!$A65)</f>
        <v>0</v>
      </c>
      <c r="Z65" s="33">
        <f ca="1">OFFSET(STAT!$F$1,SUM!Z$3-1,SUM!$A65)</f>
        <v>0</v>
      </c>
      <c r="AA65" s="33">
        <f ca="1">OFFSET(STAT!$F$1,SUM!AA$3-1,SUM!$A65)</f>
        <v>0</v>
      </c>
      <c r="AB65" s="33">
        <f ca="1">OFFSET(STAT!$F$1,SUM!AB$3-1,SUM!$A65)</f>
        <v>0</v>
      </c>
      <c r="AC65" s="33">
        <f ca="1">OFFSET(STAT!$F$1,SUM!AC$3-1,SUM!$A65)</f>
        <v>0</v>
      </c>
      <c r="AD65" s="33">
        <f ca="1">OFFSET(STAT!$F$1,SUM!AD$3-1,SUM!$A65)</f>
        <v>0</v>
      </c>
      <c r="AE65" s="33">
        <f ca="1">OFFSET(STAT!$F$1,SUM!AE$3-1,SUM!$A65)</f>
        <v>0</v>
      </c>
      <c r="AF65" s="33">
        <f ca="1">OFFSET(STAT!$F$1,SUM!AF$3-1,SUM!$A65)</f>
        <v>0</v>
      </c>
      <c r="AG65" s="33">
        <f ca="1">OFFSET(STAT!$F$1,SUM!AG$3-1,SUM!$A65)</f>
        <v>0</v>
      </c>
      <c r="AH65" s="33">
        <f ca="1">OFFSET(STAT!$F$1,SUM!AH$3-1,SUM!$A65)</f>
        <v>0</v>
      </c>
      <c r="AI65" s="33">
        <f ca="1">OFFSET(STAT!$F$1,SUM!AI$3-1,SUM!$A65)</f>
        <v>0</v>
      </c>
      <c r="AJ65" s="33">
        <f ca="1">OFFSET(STAT!$F$1,SUM!AJ$3-1,SUM!$A65)</f>
        <v>0</v>
      </c>
      <c r="AK65" s="33">
        <f ca="1">OFFSET(STAT!$F$1,SUM!AK$3-1,SUM!$A65)</f>
        <v>0</v>
      </c>
      <c r="AL65" s="33">
        <f ca="1">OFFSET(STAT!$F$1,SUM!AL$3-1,SUM!$A65)</f>
        <v>0</v>
      </c>
      <c r="AM65" s="33">
        <f ca="1">OFFSET(STAT!$F$1,SUM!AM$3-1,SUM!$A65)</f>
        <v>0</v>
      </c>
      <c r="AN65" s="33">
        <f ca="1">OFFSET(STAT!$F$1,SUM!AN$3-1,SUM!$A65)</f>
        <v>0</v>
      </c>
      <c r="AO65" s="33">
        <f ca="1">OFFSET(STAT!$F$1,SUM!AO$3-1,SUM!$A65)</f>
        <v>0</v>
      </c>
      <c r="AP65" s="33">
        <f ca="1">OFFSET(STAT!$F$1,SUM!AP$3-1,SUM!$A65)</f>
        <v>0</v>
      </c>
      <c r="AQ65" s="33">
        <f ca="1">OFFSET(STAT!$F$1,SUM!AQ$3-1,SUM!$A65)</f>
        <v>0</v>
      </c>
      <c r="AR65" s="33">
        <f ca="1">OFFSET(STAT!$F$1,SUM!AR$3-1,SUM!$A65)</f>
        <v>0</v>
      </c>
    </row>
    <row r="66" spans="1:44" ht="9.9" customHeight="1">
      <c r="A66" s="17">
        <f t="shared" si="1"/>
        <v>62</v>
      </c>
      <c r="B66" s="16">
        <f ca="1">OFFSET(Samp!$B$5,0,A66-1)</f>
        <v>0</v>
      </c>
      <c r="C66" s="16">
        <f ca="1">OFFSET(Samp!$B$4,0,A66-1)</f>
        <v>0</v>
      </c>
      <c r="D66" s="16">
        <f ca="1">OFFSET(STAT!$G$5,0,A66-1)</f>
        <v>0</v>
      </c>
      <c r="E66" s="33">
        <f ca="1">OFFSET(STAT!$F$1,SUM!E$3-1,SUM!$A66)</f>
        <v>0</v>
      </c>
      <c r="F66" s="33">
        <f ca="1">OFFSET(STAT!$F$1,SUM!F$3-1,SUM!$A66)</f>
        <v>0</v>
      </c>
      <c r="G66" s="33">
        <f ca="1">OFFSET(STAT!$F$1,SUM!G$3-1,SUM!$A66)</f>
        <v>0</v>
      </c>
      <c r="H66" s="33">
        <f ca="1">OFFSET(STAT!$F$1,SUM!H$3-1,SUM!$A66)</f>
        <v>0</v>
      </c>
      <c r="I66" s="33">
        <f ca="1">OFFSET(STAT!$F$1,SUM!I$3-1,SUM!$A66)</f>
        <v>0</v>
      </c>
      <c r="J66" s="33">
        <f ca="1">OFFSET(STAT!$F$1,SUM!J$3-1,SUM!$A66)</f>
        <v>0</v>
      </c>
      <c r="K66" s="33">
        <f ca="1">OFFSET(STAT!$F$1,SUM!K$3-1,SUM!$A66)</f>
        <v>0</v>
      </c>
      <c r="L66" s="33">
        <f ca="1">OFFSET(STAT!$F$1,SUM!L$3-1,SUM!$A66)</f>
        <v>0</v>
      </c>
      <c r="M66" s="33">
        <f ca="1">OFFSET(STAT!$F$1,SUM!M$3-1,SUM!$A66)</f>
        <v>0</v>
      </c>
      <c r="N66" s="33">
        <f ca="1">OFFSET(STAT!$F$1,SUM!N$3-1,SUM!$A66)</f>
        <v>0</v>
      </c>
      <c r="O66" s="33">
        <f ca="1">OFFSET(STAT!$F$1,SUM!O$3-1,SUM!$A66)</f>
        <v>0</v>
      </c>
      <c r="P66" s="33">
        <f ca="1">OFFSET(STAT!$F$1,SUM!P$3-1,SUM!$A66)</f>
        <v>0</v>
      </c>
      <c r="Q66" s="33">
        <f ca="1">OFFSET(STAT!$F$1,SUM!Q$3-1,SUM!$A66)</f>
        <v>0</v>
      </c>
      <c r="R66" s="33">
        <f ca="1">OFFSET(STAT!$F$1,SUM!R$3-1,SUM!$A66)</f>
        <v>0</v>
      </c>
      <c r="S66" s="33">
        <f ca="1">OFFSET(STAT!$F$1,SUM!S$3-1,SUM!$A66)</f>
        <v>0</v>
      </c>
      <c r="T66" s="33">
        <f ca="1">OFFSET(STAT!$F$1,SUM!T$3-1,SUM!$A66)</f>
        <v>0</v>
      </c>
      <c r="U66" s="33">
        <f ca="1">OFFSET(STAT!$F$1,SUM!U$3-1,SUM!$A66)</f>
        <v>0</v>
      </c>
      <c r="V66" s="33">
        <f ca="1">OFFSET(STAT!$F$1,SUM!V$3-1,SUM!$A66)</f>
        <v>0</v>
      </c>
      <c r="W66" s="33">
        <f ca="1">OFFSET(STAT!$F$1,SUM!W$3-1,SUM!$A66)</f>
        <v>0</v>
      </c>
      <c r="X66" s="33">
        <f ca="1">OFFSET(STAT!$F$1,SUM!X$3-1,SUM!$A66)</f>
        <v>0</v>
      </c>
      <c r="Y66" s="33">
        <f ca="1">OFFSET(STAT!$F$1,SUM!Y$3-1,SUM!$A66)</f>
        <v>0</v>
      </c>
      <c r="Z66" s="33">
        <f ca="1">OFFSET(STAT!$F$1,SUM!Z$3-1,SUM!$A66)</f>
        <v>0</v>
      </c>
      <c r="AA66" s="33">
        <f ca="1">OFFSET(STAT!$F$1,SUM!AA$3-1,SUM!$A66)</f>
        <v>0</v>
      </c>
      <c r="AB66" s="33">
        <f ca="1">OFFSET(STAT!$F$1,SUM!AB$3-1,SUM!$A66)</f>
        <v>0</v>
      </c>
      <c r="AC66" s="33">
        <f ca="1">OFFSET(STAT!$F$1,SUM!AC$3-1,SUM!$A66)</f>
        <v>0</v>
      </c>
      <c r="AD66" s="33">
        <f ca="1">OFFSET(STAT!$F$1,SUM!AD$3-1,SUM!$A66)</f>
        <v>0</v>
      </c>
      <c r="AE66" s="33">
        <f ca="1">OFFSET(STAT!$F$1,SUM!AE$3-1,SUM!$A66)</f>
        <v>0</v>
      </c>
      <c r="AF66" s="33">
        <f ca="1">OFFSET(STAT!$F$1,SUM!AF$3-1,SUM!$A66)</f>
        <v>0</v>
      </c>
      <c r="AG66" s="33">
        <f ca="1">OFFSET(STAT!$F$1,SUM!AG$3-1,SUM!$A66)</f>
        <v>0</v>
      </c>
      <c r="AH66" s="33">
        <f ca="1">OFFSET(STAT!$F$1,SUM!AH$3-1,SUM!$A66)</f>
        <v>0</v>
      </c>
      <c r="AI66" s="33">
        <f ca="1">OFFSET(STAT!$F$1,SUM!AI$3-1,SUM!$A66)</f>
        <v>0</v>
      </c>
      <c r="AJ66" s="33">
        <f ca="1">OFFSET(STAT!$F$1,SUM!AJ$3-1,SUM!$A66)</f>
        <v>0</v>
      </c>
      <c r="AK66" s="33">
        <f ca="1">OFFSET(STAT!$F$1,SUM!AK$3-1,SUM!$A66)</f>
        <v>0</v>
      </c>
      <c r="AL66" s="33">
        <f ca="1">OFFSET(STAT!$F$1,SUM!AL$3-1,SUM!$A66)</f>
        <v>0</v>
      </c>
      <c r="AM66" s="33">
        <f ca="1">OFFSET(STAT!$F$1,SUM!AM$3-1,SUM!$A66)</f>
        <v>0</v>
      </c>
      <c r="AN66" s="33">
        <f ca="1">OFFSET(STAT!$F$1,SUM!AN$3-1,SUM!$A66)</f>
        <v>0</v>
      </c>
      <c r="AO66" s="33">
        <f ca="1">OFFSET(STAT!$F$1,SUM!AO$3-1,SUM!$A66)</f>
        <v>0</v>
      </c>
      <c r="AP66" s="33">
        <f ca="1">OFFSET(STAT!$F$1,SUM!AP$3-1,SUM!$A66)</f>
        <v>0</v>
      </c>
      <c r="AQ66" s="33">
        <f ca="1">OFFSET(STAT!$F$1,SUM!AQ$3-1,SUM!$A66)</f>
        <v>0</v>
      </c>
      <c r="AR66" s="33">
        <f ca="1">OFFSET(STAT!$F$1,SUM!AR$3-1,SUM!$A66)</f>
        <v>0</v>
      </c>
    </row>
    <row r="67" spans="1:44" ht="9.9" customHeight="1">
      <c r="A67" s="17">
        <f t="shared" si="1"/>
        <v>63</v>
      </c>
      <c r="B67" s="16">
        <f ca="1">OFFSET(Samp!$B$5,0,A67-1)</f>
        <v>0</v>
      </c>
      <c r="C67" s="16">
        <f ca="1">OFFSET(Samp!$B$4,0,A67-1)</f>
        <v>0</v>
      </c>
      <c r="D67" s="16">
        <f ca="1">OFFSET(STAT!$G$5,0,A67-1)</f>
        <v>0</v>
      </c>
      <c r="E67" s="33">
        <f ca="1">OFFSET(STAT!$F$1,SUM!E$3-1,SUM!$A67)</f>
        <v>0</v>
      </c>
      <c r="F67" s="33">
        <f ca="1">OFFSET(STAT!$F$1,SUM!F$3-1,SUM!$A67)</f>
        <v>0</v>
      </c>
      <c r="G67" s="33">
        <f ca="1">OFFSET(STAT!$F$1,SUM!G$3-1,SUM!$A67)</f>
        <v>0</v>
      </c>
      <c r="H67" s="33">
        <f ca="1">OFFSET(STAT!$F$1,SUM!H$3-1,SUM!$A67)</f>
        <v>0</v>
      </c>
      <c r="I67" s="33">
        <f ca="1">OFFSET(STAT!$F$1,SUM!I$3-1,SUM!$A67)</f>
        <v>0</v>
      </c>
      <c r="J67" s="33">
        <f ca="1">OFFSET(STAT!$F$1,SUM!J$3-1,SUM!$A67)</f>
        <v>0</v>
      </c>
      <c r="K67" s="33">
        <f ca="1">OFFSET(STAT!$F$1,SUM!K$3-1,SUM!$A67)</f>
        <v>0</v>
      </c>
      <c r="L67" s="33">
        <f ca="1">OFFSET(STAT!$F$1,SUM!L$3-1,SUM!$A67)</f>
        <v>0</v>
      </c>
      <c r="M67" s="33">
        <f ca="1">OFFSET(STAT!$F$1,SUM!M$3-1,SUM!$A67)</f>
        <v>0</v>
      </c>
      <c r="N67" s="33">
        <f ca="1">OFFSET(STAT!$F$1,SUM!N$3-1,SUM!$A67)</f>
        <v>0</v>
      </c>
      <c r="O67" s="33">
        <f ca="1">OFFSET(STAT!$F$1,SUM!O$3-1,SUM!$A67)</f>
        <v>0</v>
      </c>
      <c r="P67" s="33">
        <f ca="1">OFFSET(STAT!$F$1,SUM!P$3-1,SUM!$A67)</f>
        <v>0</v>
      </c>
      <c r="Q67" s="33">
        <f ca="1">OFFSET(STAT!$F$1,SUM!Q$3-1,SUM!$A67)</f>
        <v>0</v>
      </c>
      <c r="R67" s="33">
        <f ca="1">OFFSET(STAT!$F$1,SUM!R$3-1,SUM!$A67)</f>
        <v>0</v>
      </c>
      <c r="S67" s="33">
        <f ca="1">OFFSET(STAT!$F$1,SUM!S$3-1,SUM!$A67)</f>
        <v>0</v>
      </c>
      <c r="T67" s="33">
        <f ca="1">OFFSET(STAT!$F$1,SUM!T$3-1,SUM!$A67)</f>
        <v>0</v>
      </c>
      <c r="U67" s="33">
        <f ca="1">OFFSET(STAT!$F$1,SUM!U$3-1,SUM!$A67)</f>
        <v>0</v>
      </c>
      <c r="V67" s="33">
        <f ca="1">OFFSET(STAT!$F$1,SUM!V$3-1,SUM!$A67)</f>
        <v>0</v>
      </c>
      <c r="W67" s="33">
        <f ca="1">OFFSET(STAT!$F$1,SUM!W$3-1,SUM!$A67)</f>
        <v>0</v>
      </c>
      <c r="X67" s="33">
        <f ca="1">OFFSET(STAT!$F$1,SUM!X$3-1,SUM!$A67)</f>
        <v>0</v>
      </c>
      <c r="Y67" s="33">
        <f ca="1">OFFSET(STAT!$F$1,SUM!Y$3-1,SUM!$A67)</f>
        <v>0</v>
      </c>
      <c r="Z67" s="33">
        <f ca="1">OFFSET(STAT!$F$1,SUM!Z$3-1,SUM!$A67)</f>
        <v>0</v>
      </c>
      <c r="AA67" s="33">
        <f ca="1">OFFSET(STAT!$F$1,SUM!AA$3-1,SUM!$A67)</f>
        <v>0</v>
      </c>
      <c r="AB67" s="33">
        <f ca="1">OFFSET(STAT!$F$1,SUM!AB$3-1,SUM!$A67)</f>
        <v>0</v>
      </c>
      <c r="AC67" s="33">
        <f ca="1">OFFSET(STAT!$F$1,SUM!AC$3-1,SUM!$A67)</f>
        <v>0</v>
      </c>
      <c r="AD67" s="33">
        <f ca="1">OFFSET(STAT!$F$1,SUM!AD$3-1,SUM!$A67)</f>
        <v>0</v>
      </c>
      <c r="AE67" s="33">
        <f ca="1">OFFSET(STAT!$F$1,SUM!AE$3-1,SUM!$A67)</f>
        <v>0</v>
      </c>
      <c r="AF67" s="33">
        <f ca="1">OFFSET(STAT!$F$1,SUM!AF$3-1,SUM!$A67)</f>
        <v>0</v>
      </c>
      <c r="AG67" s="33">
        <f ca="1">OFFSET(STAT!$F$1,SUM!AG$3-1,SUM!$A67)</f>
        <v>0</v>
      </c>
      <c r="AH67" s="33">
        <f ca="1">OFFSET(STAT!$F$1,SUM!AH$3-1,SUM!$A67)</f>
        <v>0</v>
      </c>
      <c r="AI67" s="33">
        <f ca="1">OFFSET(STAT!$F$1,SUM!AI$3-1,SUM!$A67)</f>
        <v>0</v>
      </c>
      <c r="AJ67" s="33">
        <f ca="1">OFFSET(STAT!$F$1,SUM!AJ$3-1,SUM!$A67)</f>
        <v>0</v>
      </c>
      <c r="AK67" s="33">
        <f ca="1">OFFSET(STAT!$F$1,SUM!AK$3-1,SUM!$A67)</f>
        <v>0</v>
      </c>
      <c r="AL67" s="33">
        <f ca="1">OFFSET(STAT!$F$1,SUM!AL$3-1,SUM!$A67)</f>
        <v>0</v>
      </c>
      <c r="AM67" s="33">
        <f ca="1">OFFSET(STAT!$F$1,SUM!AM$3-1,SUM!$A67)</f>
        <v>0</v>
      </c>
      <c r="AN67" s="33">
        <f ca="1">OFFSET(STAT!$F$1,SUM!AN$3-1,SUM!$A67)</f>
        <v>0</v>
      </c>
      <c r="AO67" s="33">
        <f ca="1">OFFSET(STAT!$F$1,SUM!AO$3-1,SUM!$A67)</f>
        <v>0</v>
      </c>
      <c r="AP67" s="33">
        <f ca="1">OFFSET(STAT!$F$1,SUM!AP$3-1,SUM!$A67)</f>
        <v>0</v>
      </c>
      <c r="AQ67" s="33">
        <f ca="1">OFFSET(STAT!$F$1,SUM!AQ$3-1,SUM!$A67)</f>
        <v>0</v>
      </c>
      <c r="AR67" s="33">
        <f ca="1">OFFSET(STAT!$F$1,SUM!AR$3-1,SUM!$A67)</f>
        <v>0</v>
      </c>
    </row>
    <row r="68" spans="1:44" ht="9.9" customHeight="1">
      <c r="A68" s="17">
        <f t="shared" si="1"/>
        <v>64</v>
      </c>
      <c r="B68" s="16">
        <f ca="1">OFFSET(Samp!$B$5,0,A68-1)</f>
        <v>0</v>
      </c>
      <c r="C68" s="16">
        <f ca="1">OFFSET(Samp!$B$4,0,A68-1)</f>
        <v>0</v>
      </c>
      <c r="D68" s="16">
        <f ca="1">OFFSET(STAT!$G$5,0,A68-1)</f>
        <v>0</v>
      </c>
      <c r="E68" s="33">
        <f ca="1">OFFSET(STAT!$F$1,SUM!E$3-1,SUM!$A68)</f>
        <v>0</v>
      </c>
      <c r="F68" s="33">
        <f ca="1">OFFSET(STAT!$F$1,SUM!F$3-1,SUM!$A68)</f>
        <v>0</v>
      </c>
      <c r="G68" s="33">
        <f ca="1">OFFSET(STAT!$F$1,SUM!G$3-1,SUM!$A68)</f>
        <v>0</v>
      </c>
      <c r="H68" s="33">
        <f ca="1">OFFSET(STAT!$F$1,SUM!H$3-1,SUM!$A68)</f>
        <v>0</v>
      </c>
      <c r="I68" s="33">
        <f ca="1">OFFSET(STAT!$F$1,SUM!I$3-1,SUM!$A68)</f>
        <v>0</v>
      </c>
      <c r="J68" s="33">
        <f ca="1">OFFSET(STAT!$F$1,SUM!J$3-1,SUM!$A68)</f>
        <v>0</v>
      </c>
      <c r="K68" s="33">
        <f ca="1">OFFSET(STAT!$F$1,SUM!K$3-1,SUM!$A68)</f>
        <v>0</v>
      </c>
      <c r="L68" s="33">
        <f ca="1">OFFSET(STAT!$F$1,SUM!L$3-1,SUM!$A68)</f>
        <v>0</v>
      </c>
      <c r="M68" s="33">
        <f ca="1">OFFSET(STAT!$F$1,SUM!M$3-1,SUM!$A68)</f>
        <v>0</v>
      </c>
      <c r="N68" s="33">
        <f ca="1">OFFSET(STAT!$F$1,SUM!N$3-1,SUM!$A68)</f>
        <v>0</v>
      </c>
      <c r="O68" s="33">
        <f ca="1">OFFSET(STAT!$F$1,SUM!O$3-1,SUM!$A68)</f>
        <v>0</v>
      </c>
      <c r="P68" s="33">
        <f ca="1">OFFSET(STAT!$F$1,SUM!P$3-1,SUM!$A68)</f>
        <v>0</v>
      </c>
      <c r="Q68" s="33">
        <f ca="1">OFFSET(STAT!$F$1,SUM!Q$3-1,SUM!$A68)</f>
        <v>0</v>
      </c>
      <c r="R68" s="33">
        <f ca="1">OFFSET(STAT!$F$1,SUM!R$3-1,SUM!$A68)</f>
        <v>0</v>
      </c>
      <c r="S68" s="33">
        <f ca="1">OFFSET(STAT!$F$1,SUM!S$3-1,SUM!$A68)</f>
        <v>0</v>
      </c>
      <c r="T68" s="33">
        <f ca="1">OFFSET(STAT!$F$1,SUM!T$3-1,SUM!$A68)</f>
        <v>0</v>
      </c>
      <c r="U68" s="33">
        <f ca="1">OFFSET(STAT!$F$1,SUM!U$3-1,SUM!$A68)</f>
        <v>0</v>
      </c>
      <c r="V68" s="33">
        <f ca="1">OFFSET(STAT!$F$1,SUM!V$3-1,SUM!$A68)</f>
        <v>0</v>
      </c>
      <c r="W68" s="33">
        <f ca="1">OFFSET(STAT!$F$1,SUM!W$3-1,SUM!$A68)</f>
        <v>0</v>
      </c>
      <c r="X68" s="33">
        <f ca="1">OFFSET(STAT!$F$1,SUM!X$3-1,SUM!$A68)</f>
        <v>0</v>
      </c>
      <c r="Y68" s="33">
        <f ca="1">OFFSET(STAT!$F$1,SUM!Y$3-1,SUM!$A68)</f>
        <v>0</v>
      </c>
      <c r="Z68" s="33">
        <f ca="1">OFFSET(STAT!$F$1,SUM!Z$3-1,SUM!$A68)</f>
        <v>0</v>
      </c>
      <c r="AA68" s="33">
        <f ca="1">OFFSET(STAT!$F$1,SUM!AA$3-1,SUM!$A68)</f>
        <v>0</v>
      </c>
      <c r="AB68" s="33">
        <f ca="1">OFFSET(STAT!$F$1,SUM!AB$3-1,SUM!$A68)</f>
        <v>0</v>
      </c>
      <c r="AC68" s="33">
        <f ca="1">OFFSET(STAT!$F$1,SUM!AC$3-1,SUM!$A68)</f>
        <v>0</v>
      </c>
      <c r="AD68" s="33">
        <f ca="1">OFFSET(STAT!$F$1,SUM!AD$3-1,SUM!$A68)</f>
        <v>0</v>
      </c>
      <c r="AE68" s="33">
        <f ca="1">OFFSET(STAT!$F$1,SUM!AE$3-1,SUM!$A68)</f>
        <v>0</v>
      </c>
      <c r="AF68" s="33">
        <f ca="1">OFFSET(STAT!$F$1,SUM!AF$3-1,SUM!$A68)</f>
        <v>0</v>
      </c>
      <c r="AG68" s="33">
        <f ca="1">OFFSET(STAT!$F$1,SUM!AG$3-1,SUM!$A68)</f>
        <v>0</v>
      </c>
      <c r="AH68" s="33">
        <f ca="1">OFFSET(STAT!$F$1,SUM!AH$3-1,SUM!$A68)</f>
        <v>0</v>
      </c>
      <c r="AI68" s="33">
        <f ca="1">OFFSET(STAT!$F$1,SUM!AI$3-1,SUM!$A68)</f>
        <v>0</v>
      </c>
      <c r="AJ68" s="33">
        <f ca="1">OFFSET(STAT!$F$1,SUM!AJ$3-1,SUM!$A68)</f>
        <v>0</v>
      </c>
      <c r="AK68" s="33">
        <f ca="1">OFFSET(STAT!$F$1,SUM!AK$3-1,SUM!$A68)</f>
        <v>0</v>
      </c>
      <c r="AL68" s="33">
        <f ca="1">OFFSET(STAT!$F$1,SUM!AL$3-1,SUM!$A68)</f>
        <v>0</v>
      </c>
      <c r="AM68" s="33">
        <f ca="1">OFFSET(STAT!$F$1,SUM!AM$3-1,SUM!$A68)</f>
        <v>0</v>
      </c>
      <c r="AN68" s="33">
        <f ca="1">OFFSET(STAT!$F$1,SUM!AN$3-1,SUM!$A68)</f>
        <v>0</v>
      </c>
      <c r="AO68" s="33">
        <f ca="1">OFFSET(STAT!$F$1,SUM!AO$3-1,SUM!$A68)</f>
        <v>0</v>
      </c>
      <c r="AP68" s="33">
        <f ca="1">OFFSET(STAT!$F$1,SUM!AP$3-1,SUM!$A68)</f>
        <v>0</v>
      </c>
      <c r="AQ68" s="33">
        <f ca="1">OFFSET(STAT!$F$1,SUM!AQ$3-1,SUM!$A68)</f>
        <v>0</v>
      </c>
      <c r="AR68" s="33">
        <f ca="1">OFFSET(STAT!$F$1,SUM!AR$3-1,SUM!$A68)</f>
        <v>0</v>
      </c>
    </row>
    <row r="69" spans="1:44" ht="9.9" customHeight="1">
      <c r="A69" s="17">
        <f t="shared" si="1"/>
        <v>65</v>
      </c>
      <c r="B69" s="16">
        <f ca="1">OFFSET(Samp!$B$5,0,A69-1)</f>
        <v>0</v>
      </c>
      <c r="C69" s="16">
        <f ca="1">OFFSET(Samp!$B$4,0,A69-1)</f>
        <v>0</v>
      </c>
      <c r="D69" s="16">
        <f ca="1">OFFSET(STAT!$G$5,0,A69-1)</f>
        <v>0</v>
      </c>
      <c r="E69" s="33">
        <f ca="1">OFFSET(STAT!$F$1,SUM!E$3-1,SUM!$A69)</f>
        <v>0</v>
      </c>
      <c r="F69" s="33">
        <f ca="1">OFFSET(STAT!$F$1,SUM!F$3-1,SUM!$A69)</f>
        <v>0</v>
      </c>
      <c r="G69" s="33">
        <f ca="1">OFFSET(STAT!$F$1,SUM!G$3-1,SUM!$A69)</f>
        <v>0</v>
      </c>
      <c r="H69" s="33">
        <f ca="1">OFFSET(STAT!$F$1,SUM!H$3-1,SUM!$A69)</f>
        <v>0</v>
      </c>
      <c r="I69" s="33">
        <f ca="1">OFFSET(STAT!$F$1,SUM!I$3-1,SUM!$A69)</f>
        <v>0</v>
      </c>
      <c r="J69" s="33">
        <f ca="1">OFFSET(STAT!$F$1,SUM!J$3-1,SUM!$A69)</f>
        <v>0</v>
      </c>
      <c r="K69" s="33">
        <f ca="1">OFFSET(STAT!$F$1,SUM!K$3-1,SUM!$A69)</f>
        <v>0</v>
      </c>
      <c r="L69" s="33">
        <f ca="1">OFFSET(STAT!$F$1,SUM!L$3-1,SUM!$A69)</f>
        <v>0</v>
      </c>
      <c r="M69" s="33">
        <f ca="1">OFFSET(STAT!$F$1,SUM!M$3-1,SUM!$A69)</f>
        <v>0</v>
      </c>
      <c r="N69" s="33">
        <f ca="1">OFFSET(STAT!$F$1,SUM!N$3-1,SUM!$A69)</f>
        <v>0</v>
      </c>
      <c r="O69" s="33">
        <f ca="1">OFFSET(STAT!$F$1,SUM!O$3-1,SUM!$A69)</f>
        <v>0</v>
      </c>
      <c r="P69" s="33">
        <f ca="1">OFFSET(STAT!$F$1,SUM!P$3-1,SUM!$A69)</f>
        <v>0</v>
      </c>
      <c r="Q69" s="33">
        <f ca="1">OFFSET(STAT!$F$1,SUM!Q$3-1,SUM!$A69)</f>
        <v>0</v>
      </c>
      <c r="R69" s="33">
        <f ca="1">OFFSET(STAT!$F$1,SUM!R$3-1,SUM!$A69)</f>
        <v>0</v>
      </c>
      <c r="S69" s="33">
        <f ca="1">OFFSET(STAT!$F$1,SUM!S$3-1,SUM!$A69)</f>
        <v>0</v>
      </c>
      <c r="T69" s="33">
        <f ca="1">OFFSET(STAT!$F$1,SUM!T$3-1,SUM!$A69)</f>
        <v>0</v>
      </c>
      <c r="U69" s="33">
        <f ca="1">OFFSET(STAT!$F$1,SUM!U$3-1,SUM!$A69)</f>
        <v>0</v>
      </c>
      <c r="V69" s="33">
        <f ca="1">OFFSET(STAT!$F$1,SUM!V$3-1,SUM!$A69)</f>
        <v>0</v>
      </c>
      <c r="W69" s="33">
        <f ca="1">OFFSET(STAT!$F$1,SUM!W$3-1,SUM!$A69)</f>
        <v>0</v>
      </c>
      <c r="X69" s="33">
        <f ca="1">OFFSET(STAT!$F$1,SUM!X$3-1,SUM!$A69)</f>
        <v>0</v>
      </c>
      <c r="Y69" s="33">
        <f ca="1">OFFSET(STAT!$F$1,SUM!Y$3-1,SUM!$A69)</f>
        <v>0</v>
      </c>
      <c r="Z69" s="33">
        <f ca="1">OFFSET(STAT!$F$1,SUM!Z$3-1,SUM!$A69)</f>
        <v>0</v>
      </c>
      <c r="AA69" s="33">
        <f ca="1">OFFSET(STAT!$F$1,SUM!AA$3-1,SUM!$A69)</f>
        <v>0</v>
      </c>
      <c r="AB69" s="33">
        <f ca="1">OFFSET(STAT!$F$1,SUM!AB$3-1,SUM!$A69)</f>
        <v>0</v>
      </c>
      <c r="AC69" s="33">
        <f ca="1">OFFSET(STAT!$F$1,SUM!AC$3-1,SUM!$A69)</f>
        <v>0</v>
      </c>
      <c r="AD69" s="33">
        <f ca="1">OFFSET(STAT!$F$1,SUM!AD$3-1,SUM!$A69)</f>
        <v>0</v>
      </c>
      <c r="AE69" s="33">
        <f ca="1">OFFSET(STAT!$F$1,SUM!AE$3-1,SUM!$A69)</f>
        <v>0</v>
      </c>
      <c r="AF69" s="33">
        <f ca="1">OFFSET(STAT!$F$1,SUM!AF$3-1,SUM!$A69)</f>
        <v>0</v>
      </c>
      <c r="AG69" s="33">
        <f ca="1">OFFSET(STAT!$F$1,SUM!AG$3-1,SUM!$A69)</f>
        <v>0</v>
      </c>
      <c r="AH69" s="33">
        <f ca="1">OFFSET(STAT!$F$1,SUM!AH$3-1,SUM!$A69)</f>
        <v>0</v>
      </c>
      <c r="AI69" s="33">
        <f ca="1">OFFSET(STAT!$F$1,SUM!AI$3-1,SUM!$A69)</f>
        <v>0</v>
      </c>
      <c r="AJ69" s="33">
        <f ca="1">OFFSET(STAT!$F$1,SUM!AJ$3-1,SUM!$A69)</f>
        <v>0</v>
      </c>
      <c r="AK69" s="33">
        <f ca="1">OFFSET(STAT!$F$1,SUM!AK$3-1,SUM!$A69)</f>
        <v>0</v>
      </c>
      <c r="AL69" s="33">
        <f ca="1">OFFSET(STAT!$F$1,SUM!AL$3-1,SUM!$A69)</f>
        <v>0</v>
      </c>
      <c r="AM69" s="33">
        <f ca="1">OFFSET(STAT!$F$1,SUM!AM$3-1,SUM!$A69)</f>
        <v>0</v>
      </c>
      <c r="AN69" s="33">
        <f ca="1">OFFSET(STAT!$F$1,SUM!AN$3-1,SUM!$A69)</f>
        <v>0</v>
      </c>
      <c r="AO69" s="33">
        <f ca="1">OFFSET(STAT!$F$1,SUM!AO$3-1,SUM!$A69)</f>
        <v>0</v>
      </c>
      <c r="AP69" s="33">
        <f ca="1">OFFSET(STAT!$F$1,SUM!AP$3-1,SUM!$A69)</f>
        <v>0</v>
      </c>
      <c r="AQ69" s="33">
        <f ca="1">OFFSET(STAT!$F$1,SUM!AQ$3-1,SUM!$A69)</f>
        <v>0</v>
      </c>
      <c r="AR69" s="33">
        <f ca="1">OFFSET(STAT!$F$1,SUM!AR$3-1,SUM!$A69)</f>
        <v>0</v>
      </c>
    </row>
    <row r="70" spans="1:44" ht="9.9" customHeight="1">
      <c r="A70" s="17">
        <f t="shared" si="1"/>
        <v>66</v>
      </c>
      <c r="B70" s="16">
        <f ca="1">OFFSET(Samp!$B$5,0,A70-1)</f>
        <v>0</v>
      </c>
      <c r="C70" s="16">
        <f ca="1">OFFSET(Samp!$B$4,0,A70-1)</f>
        <v>0</v>
      </c>
      <c r="D70" s="16">
        <f ca="1">OFFSET(STAT!$G$5,0,A70-1)</f>
        <v>0</v>
      </c>
      <c r="E70" s="33">
        <f ca="1">OFFSET(STAT!$F$1,SUM!E$3-1,SUM!$A70)</f>
        <v>0</v>
      </c>
      <c r="F70" s="33">
        <f ca="1">OFFSET(STAT!$F$1,SUM!F$3-1,SUM!$A70)</f>
        <v>0</v>
      </c>
      <c r="G70" s="33">
        <f ca="1">OFFSET(STAT!$F$1,SUM!G$3-1,SUM!$A70)</f>
        <v>0</v>
      </c>
      <c r="H70" s="33">
        <f ca="1">OFFSET(STAT!$F$1,SUM!H$3-1,SUM!$A70)</f>
        <v>0</v>
      </c>
      <c r="I70" s="33">
        <f ca="1">OFFSET(STAT!$F$1,SUM!I$3-1,SUM!$A70)</f>
        <v>0</v>
      </c>
      <c r="J70" s="33">
        <f ca="1">OFFSET(STAT!$F$1,SUM!J$3-1,SUM!$A70)</f>
        <v>0</v>
      </c>
      <c r="K70" s="33">
        <f ca="1">OFFSET(STAT!$F$1,SUM!K$3-1,SUM!$A70)</f>
        <v>0</v>
      </c>
      <c r="L70" s="33">
        <f ca="1">OFFSET(STAT!$F$1,SUM!L$3-1,SUM!$A70)</f>
        <v>0</v>
      </c>
      <c r="M70" s="33">
        <f ca="1">OFFSET(STAT!$F$1,SUM!M$3-1,SUM!$A70)</f>
        <v>0</v>
      </c>
      <c r="N70" s="33">
        <f ca="1">OFFSET(STAT!$F$1,SUM!N$3-1,SUM!$A70)</f>
        <v>0</v>
      </c>
      <c r="O70" s="33">
        <f ca="1">OFFSET(STAT!$F$1,SUM!O$3-1,SUM!$A70)</f>
        <v>0</v>
      </c>
      <c r="P70" s="33">
        <f ca="1">OFFSET(STAT!$F$1,SUM!P$3-1,SUM!$A70)</f>
        <v>0</v>
      </c>
      <c r="Q70" s="33">
        <f ca="1">OFFSET(STAT!$F$1,SUM!Q$3-1,SUM!$A70)</f>
        <v>0</v>
      </c>
      <c r="R70" s="33">
        <f ca="1">OFFSET(STAT!$F$1,SUM!R$3-1,SUM!$A70)</f>
        <v>0</v>
      </c>
      <c r="S70" s="33">
        <f ca="1">OFFSET(STAT!$F$1,SUM!S$3-1,SUM!$A70)</f>
        <v>0</v>
      </c>
      <c r="T70" s="33">
        <f ca="1">OFFSET(STAT!$F$1,SUM!T$3-1,SUM!$A70)</f>
        <v>0</v>
      </c>
      <c r="U70" s="33">
        <f ca="1">OFFSET(STAT!$F$1,SUM!U$3-1,SUM!$A70)</f>
        <v>0</v>
      </c>
      <c r="V70" s="33">
        <f ca="1">OFFSET(STAT!$F$1,SUM!V$3-1,SUM!$A70)</f>
        <v>0</v>
      </c>
      <c r="W70" s="33">
        <f ca="1">OFFSET(STAT!$F$1,SUM!W$3-1,SUM!$A70)</f>
        <v>0</v>
      </c>
      <c r="X70" s="33">
        <f ca="1">OFFSET(STAT!$F$1,SUM!X$3-1,SUM!$A70)</f>
        <v>0</v>
      </c>
      <c r="Y70" s="33">
        <f ca="1">OFFSET(STAT!$F$1,SUM!Y$3-1,SUM!$A70)</f>
        <v>0</v>
      </c>
      <c r="Z70" s="33">
        <f ca="1">OFFSET(STAT!$F$1,SUM!Z$3-1,SUM!$A70)</f>
        <v>0</v>
      </c>
      <c r="AA70" s="33">
        <f ca="1">OFFSET(STAT!$F$1,SUM!AA$3-1,SUM!$A70)</f>
        <v>0</v>
      </c>
      <c r="AB70" s="33">
        <f ca="1">OFFSET(STAT!$F$1,SUM!AB$3-1,SUM!$A70)</f>
        <v>0</v>
      </c>
      <c r="AC70" s="33">
        <f ca="1">OFFSET(STAT!$F$1,SUM!AC$3-1,SUM!$A70)</f>
        <v>0</v>
      </c>
      <c r="AD70" s="33">
        <f ca="1">OFFSET(STAT!$F$1,SUM!AD$3-1,SUM!$A70)</f>
        <v>0</v>
      </c>
      <c r="AE70" s="33">
        <f ca="1">OFFSET(STAT!$F$1,SUM!AE$3-1,SUM!$A70)</f>
        <v>0</v>
      </c>
      <c r="AF70" s="33">
        <f ca="1">OFFSET(STAT!$F$1,SUM!AF$3-1,SUM!$A70)</f>
        <v>0</v>
      </c>
      <c r="AG70" s="33">
        <f ca="1">OFFSET(STAT!$F$1,SUM!AG$3-1,SUM!$A70)</f>
        <v>0</v>
      </c>
      <c r="AH70" s="33">
        <f ca="1">OFFSET(STAT!$F$1,SUM!AH$3-1,SUM!$A70)</f>
        <v>0</v>
      </c>
      <c r="AI70" s="33">
        <f ca="1">OFFSET(STAT!$F$1,SUM!AI$3-1,SUM!$A70)</f>
        <v>0</v>
      </c>
      <c r="AJ70" s="33">
        <f ca="1">OFFSET(STAT!$F$1,SUM!AJ$3-1,SUM!$A70)</f>
        <v>0</v>
      </c>
      <c r="AK70" s="33">
        <f ca="1">OFFSET(STAT!$F$1,SUM!AK$3-1,SUM!$A70)</f>
        <v>0</v>
      </c>
      <c r="AL70" s="33">
        <f ca="1">OFFSET(STAT!$F$1,SUM!AL$3-1,SUM!$A70)</f>
        <v>0</v>
      </c>
      <c r="AM70" s="33">
        <f ca="1">OFFSET(STAT!$F$1,SUM!AM$3-1,SUM!$A70)</f>
        <v>0</v>
      </c>
      <c r="AN70" s="33">
        <f ca="1">OFFSET(STAT!$F$1,SUM!AN$3-1,SUM!$A70)</f>
        <v>0</v>
      </c>
      <c r="AO70" s="33">
        <f ca="1">OFFSET(STAT!$F$1,SUM!AO$3-1,SUM!$A70)</f>
        <v>0</v>
      </c>
      <c r="AP70" s="33">
        <f ca="1">OFFSET(STAT!$F$1,SUM!AP$3-1,SUM!$A70)</f>
        <v>0</v>
      </c>
      <c r="AQ70" s="33">
        <f ca="1">OFFSET(STAT!$F$1,SUM!AQ$3-1,SUM!$A70)</f>
        <v>0</v>
      </c>
      <c r="AR70" s="33">
        <f ca="1">OFFSET(STAT!$F$1,SUM!AR$3-1,SUM!$A70)</f>
        <v>0</v>
      </c>
    </row>
    <row r="71" spans="1:44" ht="9.9" customHeight="1">
      <c r="A71" s="17">
        <f>A70+1</f>
        <v>67</v>
      </c>
      <c r="B71" s="16">
        <f ca="1">OFFSET(Samp!$B$5,0,A71-1)</f>
        <v>0</v>
      </c>
      <c r="C71" s="16">
        <f ca="1">OFFSET(Samp!$B$4,0,A71-1)</f>
        <v>0</v>
      </c>
      <c r="D71" s="16">
        <f ca="1">OFFSET(STAT!$G$5,0,A71-1)</f>
        <v>0</v>
      </c>
      <c r="E71" s="33">
        <f ca="1">OFFSET(STAT!$F$1,SUM!E$3-1,SUM!$A71)</f>
        <v>0</v>
      </c>
      <c r="F71" s="33">
        <f ca="1">OFFSET(STAT!$F$1,SUM!F$3-1,SUM!$A71)</f>
        <v>0</v>
      </c>
      <c r="G71" s="33">
        <f ca="1">OFFSET(STAT!$F$1,SUM!G$3-1,SUM!$A71)</f>
        <v>0</v>
      </c>
      <c r="H71" s="33">
        <f ca="1">OFFSET(STAT!$F$1,SUM!H$3-1,SUM!$A71)</f>
        <v>0</v>
      </c>
      <c r="I71" s="33">
        <f ca="1">OFFSET(STAT!$F$1,SUM!I$3-1,SUM!$A71)</f>
        <v>0</v>
      </c>
      <c r="J71" s="33">
        <f ca="1">OFFSET(STAT!$F$1,SUM!J$3-1,SUM!$A71)</f>
        <v>0</v>
      </c>
      <c r="K71" s="33">
        <f ca="1">OFFSET(STAT!$F$1,SUM!K$3-1,SUM!$A71)</f>
        <v>0</v>
      </c>
      <c r="L71" s="33">
        <f ca="1">OFFSET(STAT!$F$1,SUM!L$3-1,SUM!$A71)</f>
        <v>0</v>
      </c>
      <c r="M71" s="33">
        <f ca="1">OFFSET(STAT!$F$1,SUM!M$3-1,SUM!$A71)</f>
        <v>0</v>
      </c>
      <c r="N71" s="33">
        <f ca="1">OFFSET(STAT!$F$1,SUM!N$3-1,SUM!$A71)</f>
        <v>0</v>
      </c>
      <c r="O71" s="33">
        <f ca="1">OFFSET(STAT!$F$1,SUM!O$3-1,SUM!$A71)</f>
        <v>0</v>
      </c>
      <c r="P71" s="33">
        <f ca="1">OFFSET(STAT!$F$1,SUM!P$3-1,SUM!$A71)</f>
        <v>0</v>
      </c>
      <c r="Q71" s="33">
        <f ca="1">OFFSET(STAT!$F$1,SUM!Q$3-1,SUM!$A71)</f>
        <v>0</v>
      </c>
      <c r="R71" s="33">
        <f ca="1">OFFSET(STAT!$F$1,SUM!R$3-1,SUM!$A71)</f>
        <v>0</v>
      </c>
      <c r="S71" s="33">
        <f ca="1">OFFSET(STAT!$F$1,SUM!S$3-1,SUM!$A71)</f>
        <v>0</v>
      </c>
      <c r="T71" s="33">
        <f ca="1">OFFSET(STAT!$F$1,SUM!T$3-1,SUM!$A71)</f>
        <v>0</v>
      </c>
      <c r="U71" s="33">
        <f ca="1">OFFSET(STAT!$F$1,SUM!U$3-1,SUM!$A71)</f>
        <v>0</v>
      </c>
      <c r="V71" s="33">
        <f ca="1">OFFSET(STAT!$F$1,SUM!V$3-1,SUM!$A71)</f>
        <v>0</v>
      </c>
      <c r="W71" s="33">
        <f ca="1">OFFSET(STAT!$F$1,SUM!W$3-1,SUM!$A71)</f>
        <v>0</v>
      </c>
      <c r="X71" s="33">
        <f ca="1">OFFSET(STAT!$F$1,SUM!X$3-1,SUM!$A71)</f>
        <v>0</v>
      </c>
      <c r="Y71" s="33">
        <f ca="1">OFFSET(STAT!$F$1,SUM!Y$3-1,SUM!$A71)</f>
        <v>0</v>
      </c>
      <c r="Z71" s="33">
        <f ca="1">OFFSET(STAT!$F$1,SUM!Z$3-1,SUM!$A71)</f>
        <v>0</v>
      </c>
      <c r="AA71" s="33">
        <f ca="1">OFFSET(STAT!$F$1,SUM!AA$3-1,SUM!$A71)</f>
        <v>0</v>
      </c>
      <c r="AB71" s="33">
        <f ca="1">OFFSET(STAT!$F$1,SUM!AB$3-1,SUM!$A71)</f>
        <v>0</v>
      </c>
      <c r="AC71" s="33">
        <f ca="1">OFFSET(STAT!$F$1,SUM!AC$3-1,SUM!$A71)</f>
        <v>0</v>
      </c>
      <c r="AD71" s="33">
        <f ca="1">OFFSET(STAT!$F$1,SUM!AD$3-1,SUM!$A71)</f>
        <v>0</v>
      </c>
      <c r="AE71" s="33">
        <f ca="1">OFFSET(STAT!$F$1,SUM!AE$3-1,SUM!$A71)</f>
        <v>0</v>
      </c>
      <c r="AF71" s="33">
        <f ca="1">OFFSET(STAT!$F$1,SUM!AF$3-1,SUM!$A71)</f>
        <v>0</v>
      </c>
      <c r="AG71" s="33">
        <f ca="1">OFFSET(STAT!$F$1,SUM!AG$3-1,SUM!$A71)</f>
        <v>0</v>
      </c>
      <c r="AH71" s="33">
        <f ca="1">OFFSET(STAT!$F$1,SUM!AH$3-1,SUM!$A71)</f>
        <v>0</v>
      </c>
      <c r="AI71" s="33">
        <f ca="1">OFFSET(STAT!$F$1,SUM!AI$3-1,SUM!$A71)</f>
        <v>0</v>
      </c>
      <c r="AJ71" s="33">
        <f ca="1">OFFSET(STAT!$F$1,SUM!AJ$3-1,SUM!$A71)</f>
        <v>0</v>
      </c>
      <c r="AK71" s="33">
        <f ca="1">OFFSET(STAT!$F$1,SUM!AK$3-1,SUM!$A71)</f>
        <v>0</v>
      </c>
      <c r="AL71" s="33">
        <f ca="1">OFFSET(STAT!$F$1,SUM!AL$3-1,SUM!$A71)</f>
        <v>0</v>
      </c>
      <c r="AM71" s="33">
        <f ca="1">OFFSET(STAT!$F$1,SUM!AM$3-1,SUM!$A71)</f>
        <v>0</v>
      </c>
      <c r="AN71" s="33">
        <f ca="1">OFFSET(STAT!$F$1,SUM!AN$3-1,SUM!$A71)</f>
        <v>0</v>
      </c>
      <c r="AO71" s="33">
        <f ca="1">OFFSET(STAT!$F$1,SUM!AO$3-1,SUM!$A71)</f>
        <v>0</v>
      </c>
      <c r="AP71" s="33">
        <f ca="1">OFFSET(STAT!$F$1,SUM!AP$3-1,SUM!$A71)</f>
        <v>0</v>
      </c>
      <c r="AQ71" s="33">
        <f ca="1">OFFSET(STAT!$F$1,SUM!AQ$3-1,SUM!$A71)</f>
        <v>0</v>
      </c>
      <c r="AR71" s="33">
        <f ca="1">OFFSET(STAT!$F$1,SUM!AR$3-1,SUM!$A71)</f>
        <v>0</v>
      </c>
    </row>
    <row r="72" spans="1:44">
      <c r="A72" s="17"/>
    </row>
    <row r="73" spans="1:44">
      <c r="D73" s="6" t="s">
        <v>84</v>
      </c>
      <c r="E73" s="7">
        <f ca="1">COUNTIF(E5:E54,"Y")</f>
        <v>0</v>
      </c>
      <c r="F73" s="7">
        <f t="shared" ref="F73:AQ73" ca="1" si="2">COUNTIF(F5:F54,"Y")</f>
        <v>0</v>
      </c>
      <c r="G73" s="7">
        <f t="shared" ca="1" si="2"/>
        <v>0</v>
      </c>
      <c r="H73" s="7">
        <f t="shared" ca="1" si="2"/>
        <v>0</v>
      </c>
      <c r="I73" s="7">
        <f t="shared" ca="1" si="2"/>
        <v>0</v>
      </c>
      <c r="J73" s="7">
        <f t="shared" ca="1" si="2"/>
        <v>0</v>
      </c>
      <c r="K73" s="7">
        <f t="shared" ca="1" si="2"/>
        <v>0</v>
      </c>
      <c r="L73" s="7">
        <f t="shared" ca="1" si="2"/>
        <v>0</v>
      </c>
      <c r="M73" s="7">
        <f t="shared" ca="1" si="2"/>
        <v>0</v>
      </c>
      <c r="N73" s="7">
        <f t="shared" ca="1" si="2"/>
        <v>0</v>
      </c>
      <c r="O73" s="7">
        <f t="shared" ca="1" si="2"/>
        <v>0</v>
      </c>
      <c r="P73" s="7">
        <f t="shared" ca="1" si="2"/>
        <v>0</v>
      </c>
      <c r="Q73" s="7">
        <f t="shared" ca="1" si="2"/>
        <v>0</v>
      </c>
      <c r="R73" s="7">
        <f t="shared" ca="1" si="2"/>
        <v>0</v>
      </c>
      <c r="S73" s="7">
        <f t="shared" ca="1" si="2"/>
        <v>0</v>
      </c>
      <c r="T73" s="7">
        <f t="shared" ca="1" si="2"/>
        <v>0</v>
      </c>
      <c r="U73" s="7">
        <f t="shared" ca="1" si="2"/>
        <v>0</v>
      </c>
      <c r="V73" s="7">
        <f t="shared" ca="1" si="2"/>
        <v>0</v>
      </c>
      <c r="W73" s="7">
        <f t="shared" ca="1" si="2"/>
        <v>0</v>
      </c>
      <c r="X73" s="7">
        <f t="shared" ca="1" si="2"/>
        <v>0</v>
      </c>
      <c r="Y73" s="7">
        <f t="shared" ca="1" si="2"/>
        <v>0</v>
      </c>
      <c r="Z73" s="7">
        <f t="shared" ca="1" si="2"/>
        <v>0</v>
      </c>
      <c r="AA73" s="7">
        <f t="shared" ca="1" si="2"/>
        <v>0</v>
      </c>
      <c r="AB73" s="7">
        <f t="shared" ca="1" si="2"/>
        <v>0</v>
      </c>
      <c r="AC73" s="7">
        <f t="shared" ca="1" si="2"/>
        <v>0</v>
      </c>
      <c r="AD73" s="7">
        <f t="shared" ca="1" si="2"/>
        <v>0</v>
      </c>
      <c r="AE73" s="7">
        <f t="shared" ca="1" si="2"/>
        <v>0</v>
      </c>
      <c r="AF73" s="7">
        <f t="shared" ca="1" si="2"/>
        <v>0</v>
      </c>
      <c r="AG73" s="7">
        <f t="shared" ca="1" si="2"/>
        <v>0</v>
      </c>
      <c r="AH73" s="7">
        <f t="shared" ca="1" si="2"/>
        <v>0</v>
      </c>
      <c r="AI73" s="7">
        <f t="shared" ca="1" si="2"/>
        <v>0</v>
      </c>
      <c r="AJ73" s="7">
        <f t="shared" ca="1" si="2"/>
        <v>0</v>
      </c>
      <c r="AK73" s="7">
        <f t="shared" ca="1" si="2"/>
        <v>0</v>
      </c>
      <c r="AL73" s="7">
        <f t="shared" ca="1" si="2"/>
        <v>0</v>
      </c>
      <c r="AM73" s="7">
        <f t="shared" ca="1" si="2"/>
        <v>0</v>
      </c>
      <c r="AN73" s="7">
        <f t="shared" ca="1" si="2"/>
        <v>0</v>
      </c>
      <c r="AO73" s="7">
        <f t="shared" ca="1" si="2"/>
        <v>0</v>
      </c>
      <c r="AP73" s="7">
        <f t="shared" ca="1" si="2"/>
        <v>0</v>
      </c>
      <c r="AQ73" s="7">
        <f t="shared" ca="1" si="2"/>
        <v>0</v>
      </c>
    </row>
    <row r="74" spans="1:44">
      <c r="D74" s="6" t="s">
        <v>5</v>
      </c>
      <c r="E74" s="7">
        <f ca="1">COUNTIF(E5:E54, "X")</f>
        <v>0</v>
      </c>
      <c r="F74" s="7">
        <f t="shared" ref="F74:AQ74" ca="1" si="3">COUNTIF(F5:F54, "X")</f>
        <v>0</v>
      </c>
      <c r="G74" s="7">
        <f t="shared" ca="1" si="3"/>
        <v>0</v>
      </c>
      <c r="H74" s="7">
        <f t="shared" ca="1" si="3"/>
        <v>0</v>
      </c>
      <c r="I74" s="7">
        <f t="shared" ca="1" si="3"/>
        <v>0</v>
      </c>
      <c r="J74" s="7">
        <f t="shared" ca="1" si="3"/>
        <v>0</v>
      </c>
      <c r="K74" s="7">
        <f t="shared" ca="1" si="3"/>
        <v>0</v>
      </c>
      <c r="L74" s="7">
        <f t="shared" ca="1" si="3"/>
        <v>0</v>
      </c>
      <c r="M74" s="7">
        <f t="shared" ca="1" si="3"/>
        <v>0</v>
      </c>
      <c r="N74" s="7">
        <f t="shared" ca="1" si="3"/>
        <v>0</v>
      </c>
      <c r="O74" s="7">
        <f t="shared" ca="1" si="3"/>
        <v>0</v>
      </c>
      <c r="P74" s="7">
        <f t="shared" ca="1" si="3"/>
        <v>0</v>
      </c>
      <c r="Q74" s="7">
        <f t="shared" ca="1" si="3"/>
        <v>0</v>
      </c>
      <c r="R74" s="7">
        <f t="shared" ca="1" si="3"/>
        <v>0</v>
      </c>
      <c r="S74" s="7">
        <f t="shared" ca="1" si="3"/>
        <v>0</v>
      </c>
      <c r="T74" s="7">
        <f t="shared" ca="1" si="3"/>
        <v>0</v>
      </c>
      <c r="U74" s="7">
        <f t="shared" ca="1" si="3"/>
        <v>0</v>
      </c>
      <c r="V74" s="7">
        <f t="shared" ca="1" si="3"/>
        <v>0</v>
      </c>
      <c r="W74" s="7">
        <f t="shared" ca="1" si="3"/>
        <v>0</v>
      </c>
      <c r="X74" s="7">
        <f t="shared" ca="1" si="3"/>
        <v>0</v>
      </c>
      <c r="Y74" s="7">
        <f t="shared" ca="1" si="3"/>
        <v>0</v>
      </c>
      <c r="Z74" s="7">
        <f t="shared" ca="1" si="3"/>
        <v>0</v>
      </c>
      <c r="AA74" s="7">
        <f t="shared" ca="1" si="3"/>
        <v>0</v>
      </c>
      <c r="AB74" s="7">
        <f t="shared" ca="1" si="3"/>
        <v>0</v>
      </c>
      <c r="AC74" s="7">
        <f t="shared" ca="1" si="3"/>
        <v>0</v>
      </c>
      <c r="AD74" s="7">
        <f t="shared" ca="1" si="3"/>
        <v>0</v>
      </c>
      <c r="AE74" s="7">
        <f t="shared" ca="1" si="3"/>
        <v>0</v>
      </c>
      <c r="AF74" s="7">
        <f t="shared" ca="1" si="3"/>
        <v>0</v>
      </c>
      <c r="AG74" s="7">
        <f t="shared" ca="1" si="3"/>
        <v>0</v>
      </c>
      <c r="AH74" s="7">
        <f t="shared" ca="1" si="3"/>
        <v>0</v>
      </c>
      <c r="AI74" s="7">
        <f t="shared" ca="1" si="3"/>
        <v>0</v>
      </c>
      <c r="AJ74" s="7">
        <f t="shared" ca="1" si="3"/>
        <v>0</v>
      </c>
      <c r="AK74" s="7">
        <f t="shared" ca="1" si="3"/>
        <v>0</v>
      </c>
      <c r="AL74" s="7">
        <f t="shared" ca="1" si="3"/>
        <v>0</v>
      </c>
      <c r="AM74" s="7">
        <f t="shared" ca="1" si="3"/>
        <v>0</v>
      </c>
      <c r="AN74" s="7">
        <f t="shared" ca="1" si="3"/>
        <v>0</v>
      </c>
      <c r="AO74" s="7">
        <f t="shared" ca="1" si="3"/>
        <v>0</v>
      </c>
      <c r="AP74" s="7">
        <f t="shared" ca="1" si="3"/>
        <v>0</v>
      </c>
      <c r="AQ74" s="7">
        <f t="shared" ca="1" si="3"/>
        <v>0</v>
      </c>
    </row>
    <row r="75" spans="1:44">
      <c r="D75" s="6" t="s">
        <v>9</v>
      </c>
      <c r="E75" s="103">
        <f ca="1">E74+E73+E1</f>
        <v>0</v>
      </c>
      <c r="F75" s="103">
        <f t="shared" ref="F75:AQ75" ca="1" si="4">F74+F73+F1</f>
        <v>0</v>
      </c>
      <c r="G75" s="103">
        <f t="shared" ca="1" si="4"/>
        <v>0</v>
      </c>
      <c r="H75" s="103">
        <f t="shared" ca="1" si="4"/>
        <v>0</v>
      </c>
      <c r="I75" s="103">
        <f t="shared" ca="1" si="4"/>
        <v>0</v>
      </c>
      <c r="J75" s="103">
        <f t="shared" ca="1" si="4"/>
        <v>0</v>
      </c>
      <c r="K75" s="103">
        <f t="shared" ca="1" si="4"/>
        <v>0</v>
      </c>
      <c r="L75" s="103">
        <f t="shared" ca="1" si="4"/>
        <v>0</v>
      </c>
      <c r="M75" s="103">
        <f t="shared" ca="1" si="4"/>
        <v>0</v>
      </c>
      <c r="N75" s="103">
        <f t="shared" ca="1" si="4"/>
        <v>0</v>
      </c>
      <c r="O75" s="103">
        <f t="shared" ca="1" si="4"/>
        <v>0</v>
      </c>
      <c r="P75" s="103">
        <f t="shared" ca="1" si="4"/>
        <v>0</v>
      </c>
      <c r="Q75" s="103">
        <f t="shared" ca="1" si="4"/>
        <v>0</v>
      </c>
      <c r="R75" s="103">
        <f t="shared" ca="1" si="4"/>
        <v>0</v>
      </c>
      <c r="S75" s="103">
        <f t="shared" ca="1" si="4"/>
        <v>0</v>
      </c>
      <c r="T75" s="103">
        <f t="shared" ca="1" si="4"/>
        <v>0</v>
      </c>
      <c r="U75" s="103">
        <f t="shared" ca="1" si="4"/>
        <v>0</v>
      </c>
      <c r="V75" s="103">
        <f t="shared" ca="1" si="4"/>
        <v>0</v>
      </c>
      <c r="W75" s="103">
        <f t="shared" ca="1" si="4"/>
        <v>0</v>
      </c>
      <c r="X75" s="103">
        <f t="shared" ca="1" si="4"/>
        <v>0</v>
      </c>
      <c r="Y75" s="103">
        <f t="shared" ca="1" si="4"/>
        <v>0</v>
      </c>
      <c r="Z75" s="103">
        <f t="shared" ca="1" si="4"/>
        <v>0</v>
      </c>
      <c r="AA75" s="103">
        <f t="shared" ca="1" si="4"/>
        <v>0</v>
      </c>
      <c r="AB75" s="103">
        <f t="shared" ca="1" si="4"/>
        <v>0</v>
      </c>
      <c r="AC75" s="103">
        <f t="shared" ca="1" si="4"/>
        <v>0</v>
      </c>
      <c r="AD75" s="103">
        <f t="shared" ca="1" si="4"/>
        <v>0</v>
      </c>
      <c r="AE75" s="103">
        <f t="shared" ca="1" si="4"/>
        <v>0</v>
      </c>
      <c r="AF75" s="103">
        <f t="shared" ca="1" si="4"/>
        <v>0</v>
      </c>
      <c r="AG75" s="103">
        <f t="shared" ca="1" si="4"/>
        <v>0</v>
      </c>
      <c r="AH75" s="103">
        <f t="shared" ca="1" si="4"/>
        <v>0</v>
      </c>
      <c r="AI75" s="103">
        <f t="shared" ca="1" si="4"/>
        <v>0</v>
      </c>
      <c r="AJ75" s="103">
        <f t="shared" ca="1" si="4"/>
        <v>0</v>
      </c>
      <c r="AK75" s="103">
        <f t="shared" ca="1" si="4"/>
        <v>0</v>
      </c>
      <c r="AL75" s="103">
        <f t="shared" ca="1" si="4"/>
        <v>0</v>
      </c>
      <c r="AM75" s="103">
        <f t="shared" ca="1" si="4"/>
        <v>0</v>
      </c>
      <c r="AN75" s="103">
        <f t="shared" ca="1" si="4"/>
        <v>0</v>
      </c>
      <c r="AO75" s="103">
        <f t="shared" ca="1" si="4"/>
        <v>0</v>
      </c>
      <c r="AP75" s="103">
        <f t="shared" ca="1" si="4"/>
        <v>0</v>
      </c>
      <c r="AQ75" s="103">
        <f t="shared" ca="1" si="4"/>
        <v>0</v>
      </c>
    </row>
    <row r="77" spans="1:44">
      <c r="D77" s="6" t="s">
        <v>111</v>
      </c>
      <c r="E77" s="165" t="e">
        <f ca="1">E73/(E73+E1)</f>
        <v>#DIV/0!</v>
      </c>
      <c r="F77" s="165" t="e">
        <f t="shared" ref="F77:AQ77" ca="1" si="5">F73/(F73+F1)</f>
        <v>#DIV/0!</v>
      </c>
      <c r="G77" s="165" t="e">
        <f t="shared" ca="1" si="5"/>
        <v>#DIV/0!</v>
      </c>
      <c r="H77" s="165" t="e">
        <f t="shared" ca="1" si="5"/>
        <v>#DIV/0!</v>
      </c>
      <c r="I77" s="165" t="e">
        <f t="shared" ca="1" si="5"/>
        <v>#DIV/0!</v>
      </c>
      <c r="J77" s="165" t="e">
        <f t="shared" ca="1" si="5"/>
        <v>#DIV/0!</v>
      </c>
      <c r="K77" s="165" t="e">
        <f t="shared" ca="1" si="5"/>
        <v>#DIV/0!</v>
      </c>
      <c r="L77" s="165" t="e">
        <f t="shared" ca="1" si="5"/>
        <v>#DIV/0!</v>
      </c>
      <c r="M77" s="165" t="e">
        <f t="shared" ca="1" si="5"/>
        <v>#DIV/0!</v>
      </c>
      <c r="N77" s="165" t="e">
        <f t="shared" ca="1" si="5"/>
        <v>#DIV/0!</v>
      </c>
      <c r="O77" s="165" t="e">
        <f t="shared" ca="1" si="5"/>
        <v>#DIV/0!</v>
      </c>
      <c r="P77" s="165" t="e">
        <f t="shared" ca="1" si="5"/>
        <v>#DIV/0!</v>
      </c>
      <c r="Q77" s="165" t="e">
        <f t="shared" ca="1" si="5"/>
        <v>#DIV/0!</v>
      </c>
      <c r="R77" s="165" t="e">
        <f t="shared" ca="1" si="5"/>
        <v>#DIV/0!</v>
      </c>
      <c r="S77" s="165" t="e">
        <f t="shared" ca="1" si="5"/>
        <v>#DIV/0!</v>
      </c>
      <c r="T77" s="165" t="e">
        <f t="shared" ca="1" si="5"/>
        <v>#DIV/0!</v>
      </c>
      <c r="U77" s="165" t="e">
        <f t="shared" ca="1" si="5"/>
        <v>#DIV/0!</v>
      </c>
      <c r="V77" s="165" t="e">
        <f t="shared" ca="1" si="5"/>
        <v>#DIV/0!</v>
      </c>
      <c r="W77" s="165" t="e">
        <f t="shared" ca="1" si="5"/>
        <v>#DIV/0!</v>
      </c>
      <c r="X77" s="165" t="e">
        <f t="shared" ca="1" si="5"/>
        <v>#DIV/0!</v>
      </c>
      <c r="Y77" s="165" t="e">
        <f t="shared" ca="1" si="5"/>
        <v>#DIV/0!</v>
      </c>
      <c r="Z77" s="165" t="e">
        <f t="shared" ca="1" si="5"/>
        <v>#DIV/0!</v>
      </c>
      <c r="AA77" s="165" t="e">
        <f t="shared" ca="1" si="5"/>
        <v>#DIV/0!</v>
      </c>
      <c r="AB77" s="165" t="e">
        <f t="shared" ca="1" si="5"/>
        <v>#DIV/0!</v>
      </c>
      <c r="AC77" s="165" t="e">
        <f t="shared" ca="1" si="5"/>
        <v>#DIV/0!</v>
      </c>
      <c r="AD77" s="165" t="e">
        <f t="shared" ca="1" si="5"/>
        <v>#DIV/0!</v>
      </c>
      <c r="AE77" s="165" t="e">
        <f t="shared" ca="1" si="5"/>
        <v>#DIV/0!</v>
      </c>
      <c r="AF77" s="165" t="e">
        <f t="shared" ca="1" si="5"/>
        <v>#DIV/0!</v>
      </c>
      <c r="AG77" s="165" t="e">
        <f t="shared" ca="1" si="5"/>
        <v>#DIV/0!</v>
      </c>
      <c r="AH77" s="165" t="e">
        <f t="shared" ca="1" si="5"/>
        <v>#DIV/0!</v>
      </c>
      <c r="AI77" s="165" t="e">
        <f t="shared" ca="1" si="5"/>
        <v>#DIV/0!</v>
      </c>
      <c r="AJ77" s="165" t="e">
        <f t="shared" ca="1" si="5"/>
        <v>#DIV/0!</v>
      </c>
      <c r="AK77" s="165" t="e">
        <f t="shared" ca="1" si="5"/>
        <v>#DIV/0!</v>
      </c>
      <c r="AL77" s="165" t="e">
        <f t="shared" ca="1" si="5"/>
        <v>#DIV/0!</v>
      </c>
      <c r="AM77" s="165" t="e">
        <f t="shared" ca="1" si="5"/>
        <v>#DIV/0!</v>
      </c>
      <c r="AN77" s="165" t="e">
        <f t="shared" ca="1" si="5"/>
        <v>#DIV/0!</v>
      </c>
      <c r="AO77" s="165" t="e">
        <f t="shared" ca="1" si="5"/>
        <v>#DIV/0!</v>
      </c>
      <c r="AP77" s="165" t="e">
        <f t="shared" ca="1" si="5"/>
        <v>#DIV/0!</v>
      </c>
      <c r="AQ77" s="165" t="e">
        <f t="shared" ca="1" si="5"/>
        <v>#DIV/0!</v>
      </c>
    </row>
    <row r="78" spans="1:44">
      <c r="D78" s="6" t="s">
        <v>112</v>
      </c>
      <c r="E78" s="165" t="e">
        <f ca="1">E1/(E1+E73)</f>
        <v>#DIV/0!</v>
      </c>
      <c r="F78" s="165" t="e">
        <f t="shared" ref="F78:AQ78" ca="1" si="6">F1/(F1+F73)</f>
        <v>#DIV/0!</v>
      </c>
      <c r="G78" s="165" t="e">
        <f t="shared" ca="1" si="6"/>
        <v>#DIV/0!</v>
      </c>
      <c r="H78" s="165" t="e">
        <f t="shared" ca="1" si="6"/>
        <v>#DIV/0!</v>
      </c>
      <c r="I78" s="165" t="e">
        <f t="shared" ca="1" si="6"/>
        <v>#DIV/0!</v>
      </c>
      <c r="J78" s="165" t="e">
        <f t="shared" ca="1" si="6"/>
        <v>#DIV/0!</v>
      </c>
      <c r="K78" s="165" t="e">
        <f t="shared" ca="1" si="6"/>
        <v>#DIV/0!</v>
      </c>
      <c r="L78" s="165" t="e">
        <f t="shared" ca="1" si="6"/>
        <v>#DIV/0!</v>
      </c>
      <c r="M78" s="165" t="e">
        <f t="shared" ca="1" si="6"/>
        <v>#DIV/0!</v>
      </c>
      <c r="N78" s="165" t="e">
        <f t="shared" ca="1" si="6"/>
        <v>#DIV/0!</v>
      </c>
      <c r="O78" s="165" t="e">
        <f t="shared" ca="1" si="6"/>
        <v>#DIV/0!</v>
      </c>
      <c r="P78" s="165" t="e">
        <f t="shared" ca="1" si="6"/>
        <v>#DIV/0!</v>
      </c>
      <c r="Q78" s="165" t="e">
        <f t="shared" ca="1" si="6"/>
        <v>#DIV/0!</v>
      </c>
      <c r="R78" s="165" t="e">
        <f t="shared" ca="1" si="6"/>
        <v>#DIV/0!</v>
      </c>
      <c r="S78" s="165" t="e">
        <f t="shared" ca="1" si="6"/>
        <v>#DIV/0!</v>
      </c>
      <c r="T78" s="165" t="e">
        <f t="shared" ca="1" si="6"/>
        <v>#DIV/0!</v>
      </c>
      <c r="U78" s="165" t="e">
        <f t="shared" ca="1" si="6"/>
        <v>#DIV/0!</v>
      </c>
      <c r="V78" s="165" t="e">
        <f t="shared" ca="1" si="6"/>
        <v>#DIV/0!</v>
      </c>
      <c r="W78" s="165" t="e">
        <f t="shared" ca="1" si="6"/>
        <v>#DIV/0!</v>
      </c>
      <c r="X78" s="165" t="e">
        <f t="shared" ca="1" si="6"/>
        <v>#DIV/0!</v>
      </c>
      <c r="Y78" s="165" t="e">
        <f t="shared" ca="1" si="6"/>
        <v>#DIV/0!</v>
      </c>
      <c r="Z78" s="165" t="e">
        <f t="shared" ca="1" si="6"/>
        <v>#DIV/0!</v>
      </c>
      <c r="AA78" s="165" t="e">
        <f t="shared" ca="1" si="6"/>
        <v>#DIV/0!</v>
      </c>
      <c r="AB78" s="165" t="e">
        <f t="shared" ca="1" si="6"/>
        <v>#DIV/0!</v>
      </c>
      <c r="AC78" s="165" t="e">
        <f t="shared" ca="1" si="6"/>
        <v>#DIV/0!</v>
      </c>
      <c r="AD78" s="165" t="e">
        <f t="shared" ca="1" si="6"/>
        <v>#DIV/0!</v>
      </c>
      <c r="AE78" s="165" t="e">
        <f t="shared" ca="1" si="6"/>
        <v>#DIV/0!</v>
      </c>
      <c r="AF78" s="165" t="e">
        <f t="shared" ca="1" si="6"/>
        <v>#DIV/0!</v>
      </c>
      <c r="AG78" s="165" t="e">
        <f t="shared" ca="1" si="6"/>
        <v>#DIV/0!</v>
      </c>
      <c r="AH78" s="165" t="e">
        <f t="shared" ca="1" si="6"/>
        <v>#DIV/0!</v>
      </c>
      <c r="AI78" s="165" t="e">
        <f t="shared" ca="1" si="6"/>
        <v>#DIV/0!</v>
      </c>
      <c r="AJ78" s="165" t="e">
        <f t="shared" ca="1" si="6"/>
        <v>#DIV/0!</v>
      </c>
      <c r="AK78" s="165" t="e">
        <f t="shared" ca="1" si="6"/>
        <v>#DIV/0!</v>
      </c>
      <c r="AL78" s="165" t="e">
        <f t="shared" ca="1" si="6"/>
        <v>#DIV/0!</v>
      </c>
      <c r="AM78" s="165" t="e">
        <f t="shared" ca="1" si="6"/>
        <v>#DIV/0!</v>
      </c>
      <c r="AN78" s="165" t="e">
        <f t="shared" ca="1" si="6"/>
        <v>#DIV/0!</v>
      </c>
      <c r="AO78" s="165" t="e">
        <f t="shared" ca="1" si="6"/>
        <v>#DIV/0!</v>
      </c>
      <c r="AP78" s="165" t="e">
        <f t="shared" ca="1" si="6"/>
        <v>#DIV/0!</v>
      </c>
      <c r="AQ78" s="165" t="e">
        <f t="shared" ca="1" si="6"/>
        <v>#DIV/0!</v>
      </c>
    </row>
  </sheetData>
  <mergeCells count="1">
    <mergeCell ref="A1:D1"/>
  </mergeCells>
  <phoneticPr fontId="0" type="noConversion"/>
  <conditionalFormatting sqref="E5:AR71">
    <cfRule type="expression" dxfId="2" priority="1" stopIfTrue="1">
      <formula>E5="N"</formula>
    </cfRule>
    <cfRule type="expression" dxfId="1" priority="2" stopIfTrue="1">
      <formula>E5="?"</formula>
    </cfRule>
    <cfRule type="expression" dxfId="0" priority="3" stopIfTrue="1">
      <formula>E5="X"</formula>
    </cfRule>
  </conditionalFormatting>
  <printOptions horizontalCentered="1" verticalCentered="1"/>
  <pageMargins left="0.5" right="0.5" top="0.5" bottom="0.5" header="0.5" footer="0.5"/>
  <pageSetup orientation="landscape" r:id="rId1"/>
  <headerFooter alignWithMargins="0">
    <oddHeader xml:space="preserve">&amp;C&amp;"Arial,Bold"&amp;11AGENCY FOR WORKFORCE INNOVATION
2007-2007 ADULT- DISLOCATED WORKER PROGRAM REVIEW TOOL </oddHeader>
  </headerFooter>
</worksheet>
</file>

<file path=xl/worksheets/sheet4.xml><?xml version="1.0" encoding="utf-8"?>
<worksheet xmlns="http://schemas.openxmlformats.org/spreadsheetml/2006/main" xmlns:r="http://schemas.openxmlformats.org/officeDocument/2006/relationships">
  <dimension ref="A1:BQ78"/>
  <sheetViews>
    <sheetView workbookViewId="0">
      <pane xSplit="1" ySplit="1" topLeftCell="B2" activePane="bottomRight" state="frozen"/>
      <selection pane="topRight" activeCell="B1" sqref="B1"/>
      <selection pane="bottomLeft" activeCell="A2" sqref="A2"/>
      <selection pane="bottomRight" activeCell="C4" sqref="C4"/>
    </sheetView>
  </sheetViews>
  <sheetFormatPr defaultColWidth="9.109375" defaultRowHeight="13.2"/>
  <cols>
    <col min="1" max="1" width="4.44140625" style="309" bestFit="1" customWidth="1"/>
    <col min="2" max="2" width="7" style="306" bestFit="1" customWidth="1"/>
    <col min="3" max="3" width="15.33203125" style="306" bestFit="1" customWidth="1"/>
    <col min="4" max="4" width="15.5546875" style="306" bestFit="1" customWidth="1"/>
    <col min="5" max="5" width="10.5546875" style="340" bestFit="1" customWidth="1"/>
    <col min="6" max="6" width="10.88671875" style="340" bestFit="1" customWidth="1"/>
    <col min="7" max="7" width="13.6640625" style="340" bestFit="1" customWidth="1"/>
    <col min="8" max="8" width="6.44140625" style="340" bestFit="1" customWidth="1"/>
    <col min="9" max="9" width="20.33203125" style="306" bestFit="1" customWidth="1"/>
    <col min="10" max="10" width="20.6640625" style="306" bestFit="1" customWidth="1"/>
    <col min="11" max="11" width="13.88671875" style="306" bestFit="1" customWidth="1"/>
    <col min="12" max="12" width="14.33203125" style="306" bestFit="1" customWidth="1"/>
    <col min="13" max="68" width="9.109375" style="306"/>
    <col min="69" max="69" width="4" style="308" customWidth="1"/>
    <col min="70" max="16384" width="9.109375" style="309"/>
  </cols>
  <sheetData>
    <row r="1" spans="1:69" ht="17.399999999999999">
      <c r="A1" s="303" t="s">
        <v>10</v>
      </c>
      <c r="B1" s="303" t="s">
        <v>2</v>
      </c>
      <c r="C1" s="304" t="s">
        <v>471</v>
      </c>
      <c r="D1" s="304" t="s">
        <v>472</v>
      </c>
      <c r="E1" s="304" t="s">
        <v>476</v>
      </c>
      <c r="F1" s="304" t="s">
        <v>477</v>
      </c>
      <c r="G1" s="304" t="s">
        <v>478</v>
      </c>
      <c r="H1" s="304" t="s">
        <v>479</v>
      </c>
      <c r="I1" s="304" t="s">
        <v>480</v>
      </c>
      <c r="J1" s="304" t="s">
        <v>474</v>
      </c>
      <c r="K1" s="304" t="s">
        <v>481</v>
      </c>
      <c r="L1" s="304" t="s">
        <v>482</v>
      </c>
      <c r="M1" s="12"/>
      <c r="N1" s="305"/>
      <c r="O1" s="305"/>
      <c r="P1" s="305"/>
      <c r="Q1" s="305"/>
      <c r="R1" s="305"/>
      <c r="S1" s="305"/>
      <c r="T1" s="305"/>
      <c r="U1" s="305"/>
      <c r="V1" s="305"/>
      <c r="AT1" s="307"/>
      <c r="AU1" s="307"/>
      <c r="AV1" s="307"/>
      <c r="AW1" s="307"/>
      <c r="AX1" s="307"/>
      <c r="AY1" s="307"/>
      <c r="AZ1" s="307"/>
      <c r="BA1" s="307"/>
      <c r="BB1" s="307"/>
    </row>
    <row r="2" spans="1:69" s="314" customFormat="1" ht="18">
      <c r="A2" s="343">
        <v>1</v>
      </c>
      <c r="B2" s="344"/>
      <c r="C2" s="344"/>
      <c r="D2" s="344"/>
      <c r="E2" s="345"/>
      <c r="F2" s="345"/>
      <c r="G2" s="345"/>
      <c r="H2" s="345"/>
      <c r="I2" s="344"/>
      <c r="J2" s="344"/>
      <c r="K2" s="344"/>
      <c r="L2" s="344"/>
      <c r="M2" s="305"/>
      <c r="N2" s="305"/>
      <c r="O2" s="305"/>
      <c r="P2" s="305"/>
      <c r="Q2" s="305"/>
      <c r="R2" s="305"/>
      <c r="S2" s="305"/>
      <c r="T2" s="305"/>
      <c r="U2" s="305"/>
      <c r="V2" s="305"/>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1"/>
      <c r="AU2" s="311"/>
      <c r="AV2" s="311"/>
      <c r="AW2" s="311"/>
      <c r="AX2" s="311"/>
      <c r="AY2" s="311"/>
      <c r="AZ2" s="311"/>
      <c r="BA2" s="311"/>
      <c r="BB2" s="311"/>
      <c r="BC2" s="312"/>
      <c r="BD2" s="312"/>
      <c r="BE2" s="312"/>
      <c r="BF2" s="312"/>
      <c r="BG2" s="312"/>
      <c r="BH2" s="312"/>
      <c r="BI2" s="312"/>
      <c r="BJ2" s="312"/>
      <c r="BK2" s="312"/>
      <c r="BL2" s="312"/>
      <c r="BM2" s="312"/>
      <c r="BN2" s="312"/>
      <c r="BO2" s="312"/>
      <c r="BP2" s="312"/>
      <c r="BQ2" s="313"/>
    </row>
    <row r="3" spans="1:69" ht="18">
      <c r="A3" s="343">
        <v>2</v>
      </c>
      <c r="B3" s="344"/>
      <c r="C3" s="344"/>
      <c r="D3" s="344"/>
      <c r="E3" s="345"/>
      <c r="F3" s="345"/>
      <c r="G3" s="345"/>
      <c r="H3" s="345"/>
      <c r="I3" s="344"/>
      <c r="J3" s="344"/>
      <c r="K3" s="344"/>
      <c r="L3" s="344"/>
      <c r="M3" s="305"/>
      <c r="N3" s="305"/>
      <c r="O3" s="305"/>
      <c r="P3" s="305"/>
      <c r="Q3" s="305"/>
      <c r="R3" s="305"/>
      <c r="S3" s="305"/>
      <c r="T3" s="305"/>
      <c r="U3" s="305"/>
      <c r="V3" s="305"/>
      <c r="AT3" s="307"/>
      <c r="AU3" s="307"/>
      <c r="AV3" s="307"/>
      <c r="AW3" s="307"/>
      <c r="AX3" s="307"/>
      <c r="AY3" s="307"/>
      <c r="AZ3" s="307"/>
      <c r="BA3" s="307"/>
      <c r="BB3" s="307"/>
    </row>
    <row r="4" spans="1:69" ht="18">
      <c r="A4" s="343">
        <v>3</v>
      </c>
      <c r="B4" s="344"/>
      <c r="C4" s="344"/>
      <c r="D4" s="344"/>
      <c r="E4" s="345"/>
      <c r="F4" s="345"/>
      <c r="G4" s="345"/>
      <c r="H4" s="345"/>
      <c r="I4" s="344" t="str">
        <f t="shared" ref="I4:I41" si="0">E4&amp;"/"&amp;F4&amp;"/"&amp;G4&amp;"/"&amp;H4</f>
        <v>///</v>
      </c>
      <c r="J4" s="344"/>
      <c r="K4" s="344"/>
      <c r="L4" s="344"/>
      <c r="M4" s="305"/>
      <c r="N4" s="305"/>
      <c r="O4" s="305"/>
      <c r="P4" s="305"/>
      <c r="Q4" s="305"/>
      <c r="R4" s="305"/>
      <c r="S4" s="305"/>
      <c r="T4" s="305"/>
      <c r="U4" s="305"/>
      <c r="V4" s="305"/>
      <c r="AT4" s="307"/>
      <c r="AU4" s="307"/>
      <c r="AV4" s="307"/>
      <c r="AW4" s="307"/>
      <c r="AX4" s="307"/>
      <c r="AY4" s="307"/>
      <c r="AZ4" s="307"/>
      <c r="BA4" s="307"/>
      <c r="BB4" s="307"/>
    </row>
    <row r="5" spans="1:69" ht="18">
      <c r="A5" s="343">
        <v>4</v>
      </c>
      <c r="B5" s="344"/>
      <c r="C5" s="344"/>
      <c r="D5" s="344"/>
      <c r="E5" s="345"/>
      <c r="F5" s="345"/>
      <c r="G5" s="345"/>
      <c r="H5" s="345"/>
      <c r="I5" s="344" t="str">
        <f t="shared" si="0"/>
        <v>///</v>
      </c>
      <c r="J5" s="344"/>
      <c r="K5" s="344"/>
      <c r="L5" s="344"/>
      <c r="M5" s="305"/>
      <c r="N5" s="305"/>
      <c r="O5" s="305"/>
      <c r="P5" s="305"/>
      <c r="Q5" s="305"/>
      <c r="R5" s="305"/>
      <c r="S5" s="305"/>
      <c r="T5" s="305"/>
      <c r="U5" s="305"/>
      <c r="V5" s="305"/>
    </row>
    <row r="6" spans="1:69" ht="18">
      <c r="A6" s="343">
        <v>5</v>
      </c>
      <c r="B6" s="344"/>
      <c r="C6" s="344"/>
      <c r="D6" s="344"/>
      <c r="E6" s="345"/>
      <c r="F6" s="345"/>
      <c r="G6" s="345"/>
      <c r="H6" s="345"/>
      <c r="I6" s="344" t="str">
        <f t="shared" si="0"/>
        <v>///</v>
      </c>
      <c r="J6" s="344"/>
      <c r="K6" s="344"/>
      <c r="L6" s="344"/>
      <c r="M6" s="305"/>
      <c r="N6" s="305"/>
      <c r="O6" s="305"/>
      <c r="P6" s="305"/>
      <c r="Q6" s="305"/>
      <c r="R6" s="305"/>
      <c r="S6" s="305"/>
      <c r="T6" s="305"/>
      <c r="U6" s="305"/>
      <c r="V6" s="305"/>
    </row>
    <row r="7" spans="1:69" ht="18">
      <c r="A7" s="343">
        <v>6</v>
      </c>
      <c r="B7" s="344"/>
      <c r="C7" s="344"/>
      <c r="D7" s="344"/>
      <c r="E7" s="345"/>
      <c r="F7" s="345"/>
      <c r="G7" s="345"/>
      <c r="H7" s="345"/>
      <c r="I7" s="344" t="str">
        <f t="shared" si="0"/>
        <v>///</v>
      </c>
      <c r="J7" s="344"/>
      <c r="K7" s="344"/>
      <c r="L7" s="344"/>
      <c r="M7" s="305"/>
      <c r="N7" s="305"/>
      <c r="O7" s="305"/>
      <c r="P7" s="305"/>
      <c r="Q7" s="305"/>
      <c r="R7" s="305"/>
      <c r="S7" s="305"/>
      <c r="T7" s="305"/>
      <c r="U7" s="305"/>
      <c r="V7" s="305"/>
    </row>
    <row r="8" spans="1:69" ht="18">
      <c r="A8" s="343">
        <v>7</v>
      </c>
      <c r="B8" s="344"/>
      <c r="C8" s="344"/>
      <c r="D8" s="344"/>
      <c r="E8" s="345"/>
      <c r="F8" s="345"/>
      <c r="G8" s="345"/>
      <c r="H8" s="345"/>
      <c r="I8" s="344" t="str">
        <f t="shared" si="0"/>
        <v>///</v>
      </c>
      <c r="J8" s="344"/>
      <c r="K8" s="344"/>
      <c r="L8" s="344"/>
      <c r="M8" s="305"/>
      <c r="N8" s="305"/>
      <c r="O8" s="305"/>
      <c r="P8" s="305"/>
      <c r="Q8" s="305"/>
      <c r="R8" s="305"/>
      <c r="S8" s="305"/>
      <c r="T8" s="305"/>
      <c r="U8" s="305"/>
      <c r="V8" s="305"/>
    </row>
    <row r="9" spans="1:69" ht="18">
      <c r="A9" s="343">
        <v>8</v>
      </c>
      <c r="B9" s="346"/>
      <c r="C9" s="346"/>
      <c r="D9" s="346"/>
      <c r="E9" s="347"/>
      <c r="F9" s="347"/>
      <c r="G9" s="347"/>
      <c r="H9" s="347"/>
      <c r="I9" s="344" t="str">
        <f t="shared" si="0"/>
        <v>///</v>
      </c>
      <c r="J9" s="346"/>
      <c r="K9" s="346"/>
      <c r="L9" s="346"/>
      <c r="M9" s="315"/>
      <c r="N9" s="315"/>
      <c r="O9" s="315"/>
      <c r="P9" s="315"/>
      <c r="Q9" s="315"/>
      <c r="R9" s="315"/>
      <c r="S9" s="315"/>
      <c r="T9" s="315"/>
      <c r="U9" s="315"/>
      <c r="V9" s="315"/>
      <c r="W9" s="316"/>
      <c r="X9" s="316"/>
      <c r="Y9" s="316"/>
      <c r="Z9" s="316"/>
      <c r="AA9" s="316"/>
      <c r="AB9" s="316"/>
      <c r="AC9" s="316"/>
      <c r="AD9" s="316"/>
      <c r="AE9" s="316"/>
      <c r="AF9" s="316"/>
      <c r="AG9" s="316"/>
      <c r="AH9" s="316"/>
      <c r="AI9" s="316"/>
      <c r="AJ9" s="316"/>
      <c r="AK9" s="316"/>
      <c r="AL9" s="316"/>
      <c r="AM9" s="316"/>
      <c r="AN9" s="316"/>
      <c r="AO9" s="316"/>
      <c r="AP9" s="316"/>
      <c r="AQ9" s="316"/>
      <c r="AR9" s="316"/>
      <c r="AS9" s="316"/>
    </row>
    <row r="10" spans="1:69" ht="18">
      <c r="A10" s="343">
        <v>9</v>
      </c>
      <c r="B10" s="344"/>
      <c r="C10" s="344"/>
      <c r="D10" s="344"/>
      <c r="E10" s="345"/>
      <c r="F10" s="345"/>
      <c r="G10" s="345"/>
      <c r="H10" s="345"/>
      <c r="I10" s="344" t="str">
        <f t="shared" si="0"/>
        <v>///</v>
      </c>
      <c r="J10" s="344"/>
      <c r="K10" s="344"/>
      <c r="L10" s="344"/>
      <c r="M10" s="305"/>
      <c r="N10" s="305"/>
      <c r="O10" s="305"/>
      <c r="P10" s="305"/>
      <c r="Q10" s="305"/>
      <c r="R10" s="305"/>
      <c r="S10" s="305"/>
      <c r="T10" s="305"/>
      <c r="U10" s="305"/>
      <c r="V10" s="305"/>
    </row>
    <row r="11" spans="1:69" ht="18">
      <c r="A11" s="343">
        <v>10</v>
      </c>
      <c r="B11" s="344"/>
      <c r="C11" s="344"/>
      <c r="D11" s="344"/>
      <c r="E11" s="345"/>
      <c r="F11" s="345"/>
      <c r="G11" s="345"/>
      <c r="H11" s="345"/>
      <c r="I11" s="344" t="str">
        <f t="shared" si="0"/>
        <v>///</v>
      </c>
      <c r="J11" s="344"/>
      <c r="K11" s="344"/>
      <c r="L11" s="344"/>
      <c r="M11" s="305"/>
      <c r="N11" s="305"/>
      <c r="O11" s="305"/>
      <c r="P11" s="305"/>
      <c r="Q11" s="305"/>
      <c r="R11" s="305"/>
      <c r="S11" s="305"/>
      <c r="T11" s="305"/>
      <c r="U11" s="305"/>
      <c r="V11" s="305"/>
    </row>
    <row r="12" spans="1:69" ht="18">
      <c r="A12" s="343">
        <v>11</v>
      </c>
      <c r="B12" s="344"/>
      <c r="C12" s="344"/>
      <c r="D12" s="344"/>
      <c r="E12" s="345"/>
      <c r="F12" s="345"/>
      <c r="G12" s="345"/>
      <c r="H12" s="345"/>
      <c r="I12" s="344" t="str">
        <f t="shared" si="0"/>
        <v>///</v>
      </c>
      <c r="J12" s="344"/>
      <c r="K12" s="344"/>
      <c r="L12" s="344"/>
      <c r="M12" s="305"/>
      <c r="N12" s="305"/>
      <c r="O12" s="305"/>
      <c r="P12" s="305"/>
      <c r="Q12" s="305"/>
      <c r="R12" s="305"/>
      <c r="S12" s="305"/>
      <c r="T12" s="305"/>
      <c r="U12" s="305"/>
      <c r="V12" s="305"/>
    </row>
    <row r="13" spans="1:69" ht="18">
      <c r="A13" s="343">
        <v>12</v>
      </c>
      <c r="B13" s="344"/>
      <c r="C13" s="344"/>
      <c r="D13" s="344"/>
      <c r="E13" s="345"/>
      <c r="F13" s="345"/>
      <c r="G13" s="345"/>
      <c r="H13" s="345"/>
      <c r="I13" s="344" t="str">
        <f t="shared" si="0"/>
        <v>///</v>
      </c>
      <c r="J13" s="344"/>
      <c r="K13" s="344"/>
      <c r="L13" s="344"/>
      <c r="M13" s="305"/>
      <c r="N13" s="305"/>
      <c r="O13" s="305"/>
      <c r="P13" s="305"/>
      <c r="Q13" s="305"/>
      <c r="R13" s="305"/>
      <c r="S13" s="305"/>
      <c r="T13" s="305"/>
      <c r="U13" s="305"/>
      <c r="V13" s="305"/>
    </row>
    <row r="14" spans="1:69" ht="18">
      <c r="A14" s="343">
        <v>13</v>
      </c>
      <c r="B14" s="344"/>
      <c r="C14" s="344"/>
      <c r="D14" s="344"/>
      <c r="E14" s="345"/>
      <c r="F14" s="345"/>
      <c r="G14" s="345"/>
      <c r="H14" s="345"/>
      <c r="I14" s="344" t="str">
        <f t="shared" si="0"/>
        <v>///</v>
      </c>
      <c r="J14" s="344"/>
      <c r="K14" s="344"/>
      <c r="L14" s="344"/>
      <c r="M14" s="305"/>
      <c r="N14" s="305"/>
      <c r="O14" s="305"/>
      <c r="P14" s="305"/>
      <c r="Q14" s="305"/>
      <c r="R14" s="305"/>
      <c r="S14" s="305"/>
      <c r="T14" s="305"/>
      <c r="U14" s="305"/>
      <c r="V14" s="305"/>
    </row>
    <row r="15" spans="1:69" ht="18">
      <c r="A15" s="343">
        <v>14</v>
      </c>
      <c r="B15" s="344"/>
      <c r="C15" s="344"/>
      <c r="D15" s="344"/>
      <c r="E15" s="345"/>
      <c r="F15" s="345"/>
      <c r="G15" s="345"/>
      <c r="H15" s="345"/>
      <c r="I15" s="344" t="str">
        <f t="shared" si="0"/>
        <v>///</v>
      </c>
      <c r="J15" s="344"/>
      <c r="K15" s="344"/>
      <c r="L15" s="344"/>
      <c r="M15" s="305"/>
      <c r="N15" s="305"/>
      <c r="O15" s="305"/>
      <c r="P15" s="305"/>
      <c r="Q15" s="305"/>
      <c r="R15" s="305"/>
      <c r="S15" s="305"/>
      <c r="T15" s="305"/>
      <c r="U15" s="305"/>
      <c r="V15" s="305"/>
    </row>
    <row r="16" spans="1:69" ht="18">
      <c r="A16" s="343">
        <v>15</v>
      </c>
      <c r="B16" s="344"/>
      <c r="C16" s="344"/>
      <c r="D16" s="344"/>
      <c r="E16" s="345"/>
      <c r="F16" s="345"/>
      <c r="G16" s="345"/>
      <c r="H16" s="345"/>
      <c r="I16" s="344" t="str">
        <f t="shared" si="0"/>
        <v>///</v>
      </c>
      <c r="J16" s="344"/>
      <c r="K16" s="344"/>
      <c r="L16" s="344"/>
      <c r="M16" s="305"/>
      <c r="N16" s="305"/>
      <c r="O16" s="305"/>
      <c r="P16" s="305"/>
      <c r="Q16" s="305"/>
      <c r="R16" s="305"/>
      <c r="S16" s="305"/>
      <c r="T16" s="305"/>
      <c r="U16" s="305"/>
      <c r="V16" s="305"/>
    </row>
    <row r="17" spans="1:45" ht="18">
      <c r="A17" s="343">
        <v>16</v>
      </c>
      <c r="B17" s="344"/>
      <c r="C17" s="344"/>
      <c r="D17" s="344"/>
      <c r="E17" s="345"/>
      <c r="F17" s="345"/>
      <c r="G17" s="345"/>
      <c r="H17" s="345"/>
      <c r="I17" s="344" t="str">
        <f t="shared" si="0"/>
        <v>///</v>
      </c>
      <c r="J17" s="344"/>
      <c r="K17" s="344"/>
      <c r="L17" s="344"/>
      <c r="M17" s="305"/>
      <c r="N17" s="305"/>
      <c r="O17" s="305"/>
      <c r="P17" s="305"/>
      <c r="Q17" s="305"/>
      <c r="R17" s="305"/>
      <c r="S17" s="305"/>
      <c r="T17" s="305"/>
      <c r="U17" s="305"/>
      <c r="V17" s="305"/>
    </row>
    <row r="18" spans="1:45" ht="18">
      <c r="A18" s="343">
        <v>17</v>
      </c>
      <c r="B18" s="344"/>
      <c r="C18" s="344"/>
      <c r="D18" s="344"/>
      <c r="E18" s="345"/>
      <c r="F18" s="345"/>
      <c r="G18" s="345"/>
      <c r="H18" s="345"/>
      <c r="I18" s="344" t="str">
        <f t="shared" si="0"/>
        <v>///</v>
      </c>
      <c r="J18" s="344"/>
      <c r="K18" s="344"/>
      <c r="L18" s="344"/>
      <c r="M18" s="305"/>
      <c r="N18" s="305"/>
      <c r="O18" s="305"/>
      <c r="P18" s="305"/>
      <c r="Q18" s="305"/>
      <c r="R18" s="305"/>
      <c r="S18" s="305"/>
      <c r="T18" s="305"/>
      <c r="U18" s="305"/>
      <c r="V18" s="305"/>
    </row>
    <row r="19" spans="1:45" ht="18">
      <c r="A19" s="343">
        <v>18</v>
      </c>
      <c r="B19" s="344"/>
      <c r="C19" s="344"/>
      <c r="D19" s="344"/>
      <c r="E19" s="345"/>
      <c r="F19" s="345"/>
      <c r="G19" s="345"/>
      <c r="H19" s="345"/>
      <c r="I19" s="344" t="str">
        <f t="shared" si="0"/>
        <v>///</v>
      </c>
      <c r="J19" s="344"/>
      <c r="K19" s="344"/>
      <c r="L19" s="344"/>
      <c r="M19" s="305"/>
      <c r="N19" s="305"/>
      <c r="O19" s="305"/>
      <c r="P19" s="305"/>
      <c r="Q19" s="305"/>
      <c r="R19" s="305"/>
      <c r="S19" s="305"/>
      <c r="T19" s="305"/>
      <c r="U19" s="305"/>
      <c r="V19" s="305"/>
    </row>
    <row r="20" spans="1:45" ht="18">
      <c r="A20" s="343">
        <v>19</v>
      </c>
      <c r="B20" s="344"/>
      <c r="C20" s="344"/>
      <c r="D20" s="344"/>
      <c r="E20" s="345"/>
      <c r="F20" s="345"/>
      <c r="G20" s="345"/>
      <c r="H20" s="345"/>
      <c r="I20" s="344" t="str">
        <f t="shared" si="0"/>
        <v>///</v>
      </c>
      <c r="J20" s="344"/>
      <c r="K20" s="344"/>
      <c r="L20" s="344"/>
      <c r="M20" s="305"/>
      <c r="N20" s="305"/>
      <c r="O20" s="305"/>
      <c r="P20" s="305"/>
      <c r="Q20" s="305"/>
      <c r="R20" s="305"/>
      <c r="S20" s="305"/>
      <c r="T20" s="305"/>
      <c r="U20" s="305"/>
      <c r="V20" s="305"/>
    </row>
    <row r="21" spans="1:45" ht="18">
      <c r="A21" s="343">
        <v>20</v>
      </c>
      <c r="B21" s="344"/>
      <c r="C21" s="344"/>
      <c r="D21" s="344"/>
      <c r="E21" s="345"/>
      <c r="F21" s="345"/>
      <c r="G21" s="345"/>
      <c r="H21" s="345"/>
      <c r="I21" s="344" t="str">
        <f t="shared" si="0"/>
        <v>///</v>
      </c>
      <c r="J21" s="344"/>
      <c r="K21" s="344"/>
      <c r="L21" s="344"/>
      <c r="M21" s="305"/>
      <c r="N21" s="305"/>
      <c r="O21" s="305"/>
      <c r="P21" s="305"/>
      <c r="Q21" s="305"/>
      <c r="R21" s="305"/>
      <c r="S21" s="305"/>
      <c r="T21" s="305"/>
      <c r="U21" s="305"/>
      <c r="V21" s="305"/>
    </row>
    <row r="22" spans="1:45" ht="18">
      <c r="A22" s="343">
        <v>21</v>
      </c>
      <c r="B22" s="344"/>
      <c r="C22" s="344"/>
      <c r="D22" s="344"/>
      <c r="E22" s="345"/>
      <c r="F22" s="345"/>
      <c r="G22" s="345"/>
      <c r="H22" s="345"/>
      <c r="I22" s="344" t="str">
        <f t="shared" si="0"/>
        <v>///</v>
      </c>
      <c r="J22" s="344"/>
      <c r="K22" s="344"/>
      <c r="L22" s="344"/>
      <c r="M22" s="305"/>
      <c r="N22" s="305"/>
      <c r="O22" s="305"/>
      <c r="P22" s="305"/>
      <c r="Q22" s="305"/>
      <c r="R22" s="305"/>
      <c r="S22" s="305"/>
      <c r="T22" s="305"/>
      <c r="U22" s="305"/>
      <c r="V22" s="305"/>
    </row>
    <row r="23" spans="1:45" ht="18">
      <c r="A23" s="343">
        <v>22</v>
      </c>
      <c r="B23" s="344"/>
      <c r="C23" s="344"/>
      <c r="D23" s="344"/>
      <c r="E23" s="345"/>
      <c r="F23" s="345"/>
      <c r="G23" s="345"/>
      <c r="H23" s="345"/>
      <c r="I23" s="344" t="str">
        <f t="shared" si="0"/>
        <v>///</v>
      </c>
      <c r="J23" s="344"/>
      <c r="K23" s="344"/>
      <c r="L23" s="344"/>
      <c r="M23" s="305"/>
      <c r="N23" s="305"/>
      <c r="O23" s="305"/>
      <c r="P23" s="305"/>
      <c r="Q23" s="305"/>
      <c r="R23" s="305"/>
      <c r="S23" s="305"/>
      <c r="T23" s="305"/>
      <c r="U23" s="305"/>
      <c r="V23" s="305"/>
    </row>
    <row r="24" spans="1:45" ht="18">
      <c r="A24" s="343">
        <v>23</v>
      </c>
      <c r="B24" s="344"/>
      <c r="C24" s="344"/>
      <c r="D24" s="344"/>
      <c r="E24" s="345"/>
      <c r="F24" s="345"/>
      <c r="G24" s="345"/>
      <c r="H24" s="345"/>
      <c r="I24" s="344" t="str">
        <f t="shared" si="0"/>
        <v>///</v>
      </c>
      <c r="J24" s="344"/>
      <c r="K24" s="344"/>
      <c r="L24" s="344"/>
      <c r="M24" s="305"/>
      <c r="N24" s="305"/>
      <c r="O24" s="305"/>
      <c r="P24" s="305"/>
      <c r="Q24" s="305"/>
      <c r="R24" s="305"/>
      <c r="S24" s="305"/>
      <c r="T24" s="305"/>
      <c r="U24" s="305"/>
      <c r="V24" s="305"/>
    </row>
    <row r="25" spans="1:45" ht="18">
      <c r="A25" s="343">
        <v>24</v>
      </c>
      <c r="B25" s="344"/>
      <c r="C25" s="344"/>
      <c r="D25" s="344"/>
      <c r="E25" s="345"/>
      <c r="F25" s="345"/>
      <c r="G25" s="345"/>
      <c r="H25" s="345"/>
      <c r="I25" s="344" t="str">
        <f t="shared" si="0"/>
        <v>///</v>
      </c>
      <c r="J25" s="344"/>
      <c r="K25" s="344"/>
      <c r="L25" s="344"/>
      <c r="M25" s="305"/>
      <c r="N25" s="305"/>
      <c r="O25" s="305"/>
      <c r="P25" s="305"/>
      <c r="Q25" s="305"/>
      <c r="R25" s="305"/>
      <c r="S25" s="305"/>
      <c r="T25" s="305"/>
      <c r="U25" s="305"/>
      <c r="V25" s="305"/>
    </row>
    <row r="26" spans="1:45" ht="18">
      <c r="A26" s="343">
        <v>25</v>
      </c>
      <c r="B26" s="344"/>
      <c r="C26" s="344"/>
      <c r="D26" s="344"/>
      <c r="E26" s="345"/>
      <c r="F26" s="345"/>
      <c r="G26" s="345"/>
      <c r="H26" s="345"/>
      <c r="I26" s="344" t="str">
        <f t="shared" si="0"/>
        <v>///</v>
      </c>
      <c r="J26" s="344"/>
      <c r="K26" s="344"/>
      <c r="L26" s="344"/>
      <c r="M26" s="305"/>
      <c r="N26" s="305"/>
      <c r="O26" s="305"/>
      <c r="P26" s="305"/>
      <c r="Q26" s="305"/>
      <c r="R26" s="305"/>
      <c r="S26" s="305"/>
      <c r="T26" s="305"/>
      <c r="U26" s="305"/>
      <c r="V26" s="305"/>
    </row>
    <row r="27" spans="1:45" ht="18">
      <c r="A27" s="343">
        <v>26</v>
      </c>
      <c r="B27" s="344"/>
      <c r="C27" s="344"/>
      <c r="D27" s="344"/>
      <c r="E27" s="345"/>
      <c r="F27" s="345"/>
      <c r="G27" s="345"/>
      <c r="H27" s="345"/>
      <c r="I27" s="344" t="str">
        <f t="shared" si="0"/>
        <v>///</v>
      </c>
      <c r="J27" s="344"/>
      <c r="K27" s="344"/>
      <c r="L27" s="344"/>
      <c r="M27" s="305"/>
      <c r="N27" s="305"/>
      <c r="O27" s="305"/>
      <c r="P27" s="305"/>
      <c r="Q27" s="305"/>
      <c r="R27" s="305"/>
      <c r="S27" s="305"/>
      <c r="T27" s="305"/>
      <c r="U27" s="305"/>
      <c r="V27" s="305"/>
    </row>
    <row r="28" spans="1:45" ht="18">
      <c r="A28" s="343">
        <v>27</v>
      </c>
      <c r="B28" s="344"/>
      <c r="C28" s="344"/>
      <c r="D28" s="344"/>
      <c r="E28" s="345"/>
      <c r="F28" s="345"/>
      <c r="G28" s="345"/>
      <c r="H28" s="345"/>
      <c r="I28" s="344" t="str">
        <f t="shared" si="0"/>
        <v>///</v>
      </c>
      <c r="J28" s="344"/>
      <c r="K28" s="344"/>
      <c r="L28" s="344"/>
      <c r="M28" s="305"/>
      <c r="N28" s="305"/>
      <c r="O28" s="305"/>
      <c r="P28" s="305"/>
      <c r="Q28" s="305"/>
      <c r="R28" s="305"/>
      <c r="S28" s="305"/>
      <c r="T28" s="305"/>
      <c r="U28" s="305"/>
      <c r="V28" s="305"/>
    </row>
    <row r="29" spans="1:45" ht="18">
      <c r="A29" s="343">
        <v>28</v>
      </c>
      <c r="B29" s="344"/>
      <c r="C29" s="344"/>
      <c r="D29" s="344"/>
      <c r="E29" s="345"/>
      <c r="F29" s="345"/>
      <c r="G29" s="345"/>
      <c r="H29" s="345"/>
      <c r="I29" s="344" t="str">
        <f t="shared" si="0"/>
        <v>///</v>
      </c>
      <c r="J29" s="344"/>
      <c r="K29" s="344"/>
      <c r="L29" s="344"/>
      <c r="M29" s="305"/>
      <c r="N29" s="305"/>
      <c r="O29" s="305"/>
      <c r="P29" s="305"/>
      <c r="Q29" s="305"/>
      <c r="R29" s="305"/>
      <c r="S29" s="305"/>
      <c r="T29" s="305"/>
      <c r="U29" s="305"/>
      <c r="V29" s="305"/>
    </row>
    <row r="30" spans="1:45" ht="18">
      <c r="A30" s="343">
        <v>29</v>
      </c>
      <c r="B30" s="344"/>
      <c r="C30" s="344"/>
      <c r="D30" s="344"/>
      <c r="E30" s="345"/>
      <c r="F30" s="345"/>
      <c r="G30" s="345"/>
      <c r="H30" s="345"/>
      <c r="I30" s="344" t="str">
        <f t="shared" si="0"/>
        <v>///</v>
      </c>
      <c r="J30" s="344"/>
      <c r="K30" s="344"/>
      <c r="L30" s="344"/>
      <c r="M30" s="305"/>
      <c r="N30" s="305"/>
      <c r="O30" s="305"/>
      <c r="P30" s="305"/>
      <c r="Q30" s="305"/>
      <c r="R30" s="305"/>
      <c r="S30" s="305"/>
      <c r="T30" s="305"/>
      <c r="U30" s="305"/>
      <c r="V30" s="305"/>
    </row>
    <row r="31" spans="1:45" ht="18">
      <c r="A31" s="343">
        <v>30</v>
      </c>
      <c r="B31" s="344"/>
      <c r="C31" s="344"/>
      <c r="D31" s="344"/>
      <c r="E31" s="345"/>
      <c r="F31" s="345"/>
      <c r="G31" s="345"/>
      <c r="H31" s="345"/>
      <c r="I31" s="344" t="str">
        <f t="shared" si="0"/>
        <v>///</v>
      </c>
      <c r="J31" s="344"/>
      <c r="K31" s="344"/>
      <c r="L31" s="344"/>
      <c r="M31" s="305"/>
      <c r="N31" s="305"/>
      <c r="O31" s="305"/>
      <c r="P31" s="305"/>
      <c r="Q31" s="305"/>
      <c r="R31" s="305"/>
      <c r="S31" s="305"/>
      <c r="T31" s="305"/>
      <c r="U31" s="305"/>
      <c r="V31" s="305"/>
    </row>
    <row r="32" spans="1:45" ht="18">
      <c r="A32" s="343">
        <v>31</v>
      </c>
      <c r="B32" s="346"/>
      <c r="C32" s="346"/>
      <c r="D32" s="346"/>
      <c r="E32" s="347"/>
      <c r="F32" s="347"/>
      <c r="G32" s="347"/>
      <c r="H32" s="347"/>
      <c r="I32" s="344" t="str">
        <f t="shared" si="0"/>
        <v>///</v>
      </c>
      <c r="J32" s="346"/>
      <c r="K32" s="346"/>
      <c r="L32" s="346"/>
      <c r="M32" s="315"/>
      <c r="N32" s="315"/>
      <c r="O32" s="315"/>
      <c r="P32" s="315"/>
      <c r="Q32" s="315"/>
      <c r="R32" s="315"/>
      <c r="S32" s="315"/>
      <c r="T32" s="315"/>
      <c r="U32" s="315"/>
      <c r="V32" s="315"/>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row>
    <row r="33" spans="1:69" s="317" customFormat="1" ht="18">
      <c r="A33" s="343">
        <v>32</v>
      </c>
      <c r="B33" s="344"/>
      <c r="C33" s="344"/>
      <c r="D33" s="344"/>
      <c r="E33" s="345"/>
      <c r="F33" s="345"/>
      <c r="G33" s="345"/>
      <c r="H33" s="345"/>
      <c r="I33" s="344" t="str">
        <f t="shared" si="0"/>
        <v>///</v>
      </c>
      <c r="J33" s="344"/>
      <c r="K33" s="344"/>
      <c r="L33" s="344"/>
      <c r="M33" s="305"/>
      <c r="N33" s="305"/>
      <c r="O33" s="305"/>
      <c r="P33" s="305"/>
      <c r="Q33" s="305"/>
      <c r="R33" s="305"/>
      <c r="S33" s="305"/>
      <c r="T33" s="305"/>
      <c r="U33" s="305"/>
      <c r="V33" s="305"/>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8"/>
    </row>
    <row r="34" spans="1:69" ht="18">
      <c r="A34" s="343">
        <v>33</v>
      </c>
      <c r="B34" s="344"/>
      <c r="C34" s="344"/>
      <c r="D34" s="344"/>
      <c r="E34" s="345"/>
      <c r="F34" s="345"/>
      <c r="G34" s="345"/>
      <c r="H34" s="345"/>
      <c r="I34" s="344" t="str">
        <f t="shared" si="0"/>
        <v>///</v>
      </c>
      <c r="J34" s="344"/>
      <c r="K34" s="344"/>
      <c r="L34" s="344"/>
      <c r="M34" s="305"/>
      <c r="N34" s="305"/>
      <c r="O34" s="305"/>
      <c r="P34" s="305"/>
      <c r="Q34" s="305"/>
      <c r="R34" s="305"/>
      <c r="S34" s="305"/>
      <c r="T34" s="305"/>
      <c r="U34" s="305"/>
      <c r="V34" s="305"/>
    </row>
    <row r="35" spans="1:69" ht="18">
      <c r="A35" s="343">
        <v>34</v>
      </c>
      <c r="B35" s="344"/>
      <c r="C35" s="344"/>
      <c r="D35" s="344"/>
      <c r="E35" s="345"/>
      <c r="F35" s="345"/>
      <c r="G35" s="345"/>
      <c r="H35" s="345"/>
      <c r="I35" s="344" t="str">
        <f t="shared" si="0"/>
        <v>///</v>
      </c>
      <c r="J35" s="344"/>
      <c r="K35" s="344"/>
      <c r="L35" s="344"/>
      <c r="M35" s="305"/>
      <c r="N35" s="305"/>
      <c r="O35" s="305"/>
      <c r="P35" s="305"/>
      <c r="Q35" s="305"/>
      <c r="R35" s="305"/>
      <c r="S35" s="305"/>
      <c r="T35" s="305"/>
      <c r="U35" s="305"/>
      <c r="V35" s="305"/>
    </row>
    <row r="36" spans="1:69" s="318" customFormat="1" ht="18">
      <c r="A36" s="343">
        <v>35</v>
      </c>
      <c r="B36" s="344"/>
      <c r="C36" s="344"/>
      <c r="D36" s="344"/>
      <c r="E36" s="345"/>
      <c r="F36" s="345"/>
      <c r="G36" s="345"/>
      <c r="H36" s="345"/>
      <c r="I36" s="344" t="str">
        <f t="shared" si="0"/>
        <v>///</v>
      </c>
      <c r="J36" s="344"/>
      <c r="K36" s="344"/>
      <c r="L36" s="344"/>
      <c r="M36" s="305"/>
      <c r="N36" s="305"/>
      <c r="O36" s="305"/>
      <c r="P36" s="305"/>
      <c r="Q36" s="305"/>
      <c r="R36" s="305"/>
      <c r="S36" s="305"/>
      <c r="T36" s="305"/>
      <c r="U36" s="305"/>
      <c r="V36" s="305"/>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8"/>
    </row>
    <row r="37" spans="1:69" ht="18">
      <c r="A37" s="343">
        <v>36</v>
      </c>
      <c r="B37" s="344"/>
      <c r="C37" s="344"/>
      <c r="D37" s="344"/>
      <c r="E37" s="345"/>
      <c r="F37" s="345"/>
      <c r="G37" s="345"/>
      <c r="H37" s="345"/>
      <c r="I37" s="344" t="str">
        <f t="shared" si="0"/>
        <v>///</v>
      </c>
      <c r="J37" s="344"/>
      <c r="K37" s="344"/>
      <c r="L37" s="344"/>
      <c r="M37" s="305"/>
      <c r="N37" s="305"/>
      <c r="O37" s="305"/>
      <c r="P37" s="305"/>
      <c r="Q37" s="305"/>
      <c r="R37" s="305"/>
      <c r="S37" s="305"/>
      <c r="T37" s="305"/>
      <c r="U37" s="305"/>
      <c r="V37" s="305"/>
    </row>
    <row r="38" spans="1:69" ht="18">
      <c r="A38" s="343">
        <v>37</v>
      </c>
      <c r="B38" s="344"/>
      <c r="C38" s="344"/>
      <c r="D38" s="344"/>
      <c r="E38" s="345"/>
      <c r="F38" s="345"/>
      <c r="G38" s="345"/>
      <c r="H38" s="345"/>
      <c r="I38" s="344" t="str">
        <f t="shared" si="0"/>
        <v>///</v>
      </c>
      <c r="J38" s="344"/>
      <c r="K38" s="344"/>
      <c r="L38" s="344"/>
      <c r="M38" s="305"/>
      <c r="N38" s="305"/>
      <c r="O38" s="305"/>
      <c r="P38" s="305"/>
      <c r="Q38" s="305"/>
      <c r="R38" s="305"/>
      <c r="S38" s="305"/>
      <c r="T38" s="305"/>
      <c r="U38" s="305"/>
      <c r="V38" s="305"/>
    </row>
    <row r="39" spans="1:69" ht="18">
      <c r="A39" s="343">
        <v>38</v>
      </c>
      <c r="B39" s="344"/>
      <c r="C39" s="344"/>
      <c r="D39" s="344"/>
      <c r="E39" s="345"/>
      <c r="F39" s="345"/>
      <c r="G39" s="345"/>
      <c r="H39" s="345"/>
      <c r="I39" s="344" t="str">
        <f t="shared" si="0"/>
        <v>///</v>
      </c>
      <c r="J39" s="344"/>
      <c r="K39" s="344"/>
      <c r="L39" s="344"/>
      <c r="M39" s="305"/>
      <c r="N39" s="305"/>
      <c r="O39" s="305"/>
      <c r="P39" s="305"/>
      <c r="Q39" s="305"/>
      <c r="R39" s="305"/>
      <c r="S39" s="305"/>
      <c r="T39" s="305"/>
      <c r="U39" s="305"/>
      <c r="V39" s="305"/>
    </row>
    <row r="40" spans="1:69" ht="18">
      <c r="A40" s="343">
        <v>39</v>
      </c>
      <c r="B40" s="344"/>
      <c r="C40" s="344"/>
      <c r="D40" s="344"/>
      <c r="E40" s="345"/>
      <c r="F40" s="345"/>
      <c r="G40" s="345"/>
      <c r="H40" s="345"/>
      <c r="I40" s="344" t="str">
        <f t="shared" si="0"/>
        <v>///</v>
      </c>
      <c r="J40" s="344"/>
      <c r="K40" s="344"/>
      <c r="L40" s="344"/>
      <c r="M40" s="305"/>
      <c r="N40" s="305"/>
      <c r="O40" s="305"/>
      <c r="P40" s="305"/>
      <c r="Q40" s="305"/>
      <c r="R40" s="305"/>
      <c r="S40" s="305"/>
      <c r="T40" s="305"/>
      <c r="U40" s="305"/>
      <c r="V40" s="305"/>
    </row>
    <row r="41" spans="1:69" s="317" customFormat="1" ht="18">
      <c r="A41" s="343">
        <v>40</v>
      </c>
      <c r="B41" s="344"/>
      <c r="C41" s="344"/>
      <c r="D41" s="344"/>
      <c r="E41" s="345"/>
      <c r="F41" s="345"/>
      <c r="G41" s="345"/>
      <c r="H41" s="345"/>
      <c r="I41" s="344" t="str">
        <f t="shared" si="0"/>
        <v>///</v>
      </c>
      <c r="J41" s="344"/>
      <c r="K41" s="344"/>
      <c r="L41" s="344"/>
      <c r="M41" s="305"/>
      <c r="N41" s="305"/>
      <c r="O41" s="305"/>
      <c r="P41" s="305"/>
      <c r="Q41" s="305"/>
      <c r="R41" s="305"/>
      <c r="S41" s="305"/>
      <c r="T41" s="305"/>
      <c r="U41" s="305"/>
      <c r="V41" s="305"/>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8"/>
    </row>
    <row r="42" spans="1:69" s="318" customFormat="1" ht="14.4">
      <c r="A42" s="309"/>
      <c r="B42" s="305"/>
      <c r="C42" s="305"/>
      <c r="D42" s="305"/>
      <c r="E42" s="339"/>
      <c r="F42" s="339"/>
      <c r="G42" s="339"/>
      <c r="H42" s="339"/>
      <c r="I42" s="305"/>
      <c r="J42" s="305"/>
      <c r="K42" s="305"/>
      <c r="L42" s="305"/>
      <c r="M42" s="305"/>
      <c r="N42" s="305"/>
      <c r="O42" s="305"/>
      <c r="P42" s="305"/>
      <c r="Q42" s="305"/>
      <c r="R42" s="305"/>
      <c r="S42" s="305"/>
      <c r="T42" s="305"/>
      <c r="U42" s="305"/>
      <c r="V42" s="305"/>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8"/>
    </row>
    <row r="43" spans="1:69" ht="14.4">
      <c r="B43" s="305"/>
      <c r="C43" s="305"/>
      <c r="D43" s="305"/>
      <c r="E43" s="339"/>
      <c r="F43" s="339"/>
      <c r="G43" s="339"/>
      <c r="H43" s="339"/>
      <c r="I43" s="305"/>
      <c r="J43" s="305"/>
      <c r="K43" s="305"/>
      <c r="L43" s="305"/>
      <c r="M43" s="305"/>
      <c r="N43" s="305"/>
      <c r="O43" s="305"/>
      <c r="P43" s="305"/>
      <c r="Q43" s="305"/>
      <c r="R43" s="305"/>
      <c r="S43" s="305"/>
      <c r="T43" s="305"/>
      <c r="U43" s="305"/>
      <c r="V43" s="305"/>
    </row>
    <row r="44" spans="1:69" ht="14.4">
      <c r="B44" s="305"/>
      <c r="C44" s="305"/>
      <c r="D44" s="305"/>
      <c r="E44" s="339"/>
      <c r="F44" s="339"/>
      <c r="G44" s="339"/>
      <c r="H44" s="339"/>
      <c r="I44" s="305"/>
      <c r="J44" s="305"/>
      <c r="K44" s="305"/>
      <c r="L44" s="305"/>
      <c r="M44" s="305"/>
      <c r="N44" s="305"/>
      <c r="O44" s="305"/>
      <c r="P44" s="305"/>
      <c r="Q44" s="305"/>
      <c r="R44" s="305"/>
      <c r="S44" s="305"/>
      <c r="T44" s="305"/>
      <c r="U44" s="305"/>
      <c r="V44" s="305"/>
    </row>
    <row r="45" spans="1:69" ht="14.4">
      <c r="B45" s="305"/>
      <c r="C45" s="305"/>
      <c r="D45" s="305"/>
      <c r="E45" s="339"/>
      <c r="F45" s="339"/>
      <c r="G45" s="339"/>
      <c r="H45" s="339"/>
      <c r="I45" s="305"/>
      <c r="J45" s="305"/>
      <c r="K45" s="305"/>
      <c r="L45" s="305"/>
      <c r="M45" s="305"/>
      <c r="N45" s="305"/>
      <c r="O45" s="305"/>
      <c r="P45" s="305"/>
      <c r="Q45" s="305"/>
      <c r="R45" s="305"/>
      <c r="S45" s="305"/>
      <c r="T45" s="305"/>
      <c r="U45" s="305"/>
      <c r="V45" s="305"/>
    </row>
    <row r="46" spans="1:69" ht="14.4">
      <c r="B46" s="305"/>
      <c r="C46" s="305"/>
      <c r="D46" s="305"/>
      <c r="E46" s="339"/>
      <c r="F46" s="339"/>
      <c r="G46" s="339"/>
      <c r="H46" s="339"/>
      <c r="I46" s="305"/>
      <c r="J46" s="305"/>
      <c r="K46" s="305"/>
      <c r="L46" s="305"/>
      <c r="M46" s="305"/>
      <c r="N46" s="305"/>
      <c r="O46" s="305"/>
      <c r="P46" s="305"/>
      <c r="Q46" s="305"/>
      <c r="R46" s="305"/>
      <c r="S46" s="305"/>
      <c r="T46" s="305"/>
      <c r="U46" s="305"/>
      <c r="V46" s="305"/>
    </row>
    <row r="47" spans="1:69" ht="14.4">
      <c r="B47" s="305"/>
      <c r="C47" s="305"/>
      <c r="D47" s="305"/>
      <c r="E47" s="339"/>
      <c r="F47" s="339"/>
      <c r="G47" s="339"/>
      <c r="H47" s="339"/>
      <c r="I47" s="305"/>
      <c r="J47" s="305"/>
      <c r="K47" s="305"/>
      <c r="L47" s="305"/>
      <c r="M47" s="305"/>
      <c r="N47" s="305"/>
      <c r="O47" s="305"/>
      <c r="P47" s="305"/>
      <c r="Q47" s="305"/>
      <c r="R47" s="305"/>
      <c r="S47" s="305"/>
      <c r="T47" s="305"/>
      <c r="U47" s="305"/>
      <c r="V47" s="305"/>
    </row>
    <row r="48" spans="1:69" ht="14.4">
      <c r="B48" s="305"/>
      <c r="C48" s="305"/>
      <c r="D48" s="305"/>
      <c r="E48" s="339"/>
      <c r="F48" s="339"/>
      <c r="G48" s="339"/>
      <c r="H48" s="339"/>
      <c r="I48" s="305"/>
      <c r="J48" s="305"/>
      <c r="K48" s="305"/>
      <c r="L48" s="305"/>
      <c r="M48" s="305"/>
      <c r="N48" s="305"/>
      <c r="O48" s="305"/>
      <c r="P48" s="305"/>
      <c r="Q48" s="305"/>
      <c r="R48" s="305"/>
      <c r="S48" s="305"/>
      <c r="T48" s="305"/>
      <c r="U48" s="305"/>
      <c r="V48" s="305"/>
    </row>
    <row r="49" spans="1:45" ht="14.4">
      <c r="B49" s="305"/>
      <c r="C49" s="305"/>
      <c r="D49" s="305"/>
      <c r="E49" s="339"/>
      <c r="F49" s="339"/>
      <c r="G49" s="339"/>
      <c r="H49" s="339"/>
      <c r="I49" s="305"/>
      <c r="J49" s="305"/>
      <c r="K49" s="305"/>
      <c r="L49" s="305"/>
      <c r="M49" s="305"/>
      <c r="N49" s="305"/>
      <c r="O49" s="305"/>
      <c r="P49" s="305"/>
      <c r="Q49" s="305"/>
      <c r="R49" s="305"/>
      <c r="S49" s="305"/>
      <c r="T49" s="305"/>
      <c r="U49" s="305"/>
      <c r="V49" s="305"/>
    </row>
    <row r="50" spans="1:45" ht="14.4">
      <c r="B50" s="305"/>
      <c r="C50" s="305"/>
      <c r="D50" s="305"/>
      <c r="E50" s="339"/>
      <c r="F50" s="339"/>
      <c r="G50" s="339"/>
      <c r="H50" s="339"/>
      <c r="I50" s="305"/>
      <c r="J50" s="305"/>
      <c r="K50" s="305"/>
      <c r="L50" s="305"/>
      <c r="M50" s="305"/>
      <c r="N50" s="305"/>
      <c r="O50" s="305"/>
      <c r="P50" s="305"/>
      <c r="Q50" s="305"/>
      <c r="R50" s="305"/>
      <c r="S50" s="305"/>
      <c r="T50" s="305"/>
      <c r="U50" s="305"/>
      <c r="V50" s="305"/>
    </row>
    <row r="51" spans="1:45" ht="14.4">
      <c r="B51" s="305"/>
      <c r="C51" s="305"/>
      <c r="D51" s="305"/>
      <c r="E51" s="339"/>
      <c r="F51" s="339"/>
      <c r="G51" s="339"/>
      <c r="H51" s="339"/>
      <c r="I51" s="305"/>
      <c r="J51" s="305"/>
      <c r="K51" s="305"/>
      <c r="L51" s="305"/>
      <c r="M51" s="305"/>
      <c r="N51" s="305"/>
      <c r="O51" s="305"/>
      <c r="P51" s="305"/>
      <c r="Q51" s="305"/>
      <c r="R51" s="305"/>
      <c r="S51" s="305"/>
      <c r="T51" s="305"/>
      <c r="U51" s="305"/>
      <c r="V51" s="305"/>
    </row>
    <row r="52" spans="1:45" ht="14.4">
      <c r="B52" s="305"/>
      <c r="C52" s="305"/>
      <c r="D52" s="305"/>
      <c r="E52" s="339"/>
      <c r="F52" s="339"/>
      <c r="G52" s="339"/>
      <c r="H52" s="339"/>
      <c r="I52" s="305"/>
      <c r="J52" s="305"/>
      <c r="K52" s="305"/>
      <c r="L52" s="305"/>
      <c r="M52" s="305"/>
      <c r="N52" s="305"/>
      <c r="O52" s="305"/>
      <c r="P52" s="305"/>
      <c r="Q52" s="305"/>
      <c r="R52" s="305"/>
      <c r="S52" s="305"/>
      <c r="T52" s="305"/>
      <c r="U52" s="305"/>
      <c r="V52" s="305"/>
    </row>
    <row r="53" spans="1:45" ht="14.4">
      <c r="B53" s="305"/>
      <c r="C53" s="305"/>
      <c r="D53" s="305"/>
      <c r="E53" s="339"/>
      <c r="F53" s="339"/>
      <c r="G53" s="339"/>
      <c r="H53" s="339"/>
      <c r="I53" s="305"/>
      <c r="J53" s="305"/>
      <c r="K53" s="305"/>
      <c r="L53" s="305"/>
      <c r="M53" s="305"/>
      <c r="N53" s="305"/>
      <c r="O53" s="305"/>
      <c r="P53" s="305"/>
      <c r="Q53" s="305"/>
      <c r="R53" s="305"/>
      <c r="S53" s="305"/>
      <c r="T53" s="305"/>
      <c r="U53" s="305"/>
      <c r="V53" s="305"/>
    </row>
    <row r="54" spans="1:45" ht="14.4">
      <c r="B54" s="305"/>
      <c r="C54" s="305"/>
      <c r="D54" s="305"/>
      <c r="E54" s="339"/>
      <c r="F54" s="339"/>
      <c r="G54" s="339"/>
      <c r="H54" s="339"/>
      <c r="I54" s="305"/>
      <c r="J54" s="305"/>
      <c r="K54" s="305"/>
      <c r="L54" s="305"/>
      <c r="M54" s="305"/>
      <c r="N54" s="305"/>
      <c r="O54" s="305"/>
      <c r="P54" s="305"/>
      <c r="Q54" s="305"/>
      <c r="R54" s="305"/>
      <c r="S54" s="305"/>
      <c r="T54" s="305"/>
      <c r="U54" s="305"/>
      <c r="V54" s="305"/>
    </row>
    <row r="55" spans="1:45">
      <c r="A55" s="332"/>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row>
    <row r="56" spans="1:45">
      <c r="A56" s="332"/>
      <c r="W56" s="319"/>
      <c r="X56" s="319"/>
      <c r="Y56" s="319"/>
      <c r="Z56" s="319"/>
      <c r="AA56" s="319"/>
      <c r="AB56" s="319"/>
      <c r="AC56" s="319"/>
      <c r="AD56" s="319"/>
      <c r="AE56" s="319"/>
      <c r="AF56" s="320"/>
      <c r="AG56" s="319"/>
      <c r="AH56" s="319"/>
      <c r="AI56" s="319"/>
      <c r="AJ56" s="319"/>
      <c r="AK56" s="319"/>
      <c r="AL56" s="319"/>
      <c r="AM56" s="319"/>
      <c r="AN56" s="319"/>
      <c r="AO56" s="319"/>
      <c r="AP56" s="319"/>
      <c r="AQ56" s="319"/>
      <c r="AR56" s="319"/>
      <c r="AS56" s="319"/>
    </row>
    <row r="57" spans="1:45">
      <c r="A57" s="333"/>
      <c r="W57" s="321"/>
      <c r="X57" s="322"/>
      <c r="Y57" s="322"/>
      <c r="Z57" s="322"/>
      <c r="AA57" s="323"/>
      <c r="AB57" s="321"/>
      <c r="AC57" s="322"/>
      <c r="AD57" s="321"/>
      <c r="AE57" s="321"/>
      <c r="AF57" s="321"/>
      <c r="AG57" s="322"/>
      <c r="AH57" s="321"/>
      <c r="AI57" s="322"/>
      <c r="AJ57" s="322"/>
      <c r="AK57" s="322"/>
      <c r="AL57" s="322"/>
      <c r="AM57" s="322"/>
      <c r="AN57" s="322"/>
      <c r="AO57" s="322"/>
      <c r="AP57" s="322"/>
      <c r="AQ57" s="322"/>
      <c r="AR57" s="322"/>
      <c r="AS57" s="322"/>
    </row>
    <row r="58" spans="1:45">
      <c r="A58" s="332"/>
      <c r="D58" s="334"/>
      <c r="W58" s="324"/>
      <c r="X58" s="324"/>
      <c r="Y58" s="320"/>
      <c r="Z58" s="324"/>
      <c r="AA58" s="324"/>
      <c r="AB58" s="324"/>
      <c r="AC58" s="324"/>
      <c r="AD58" s="324"/>
      <c r="AE58" s="324"/>
      <c r="AF58" s="324"/>
      <c r="AG58" s="324"/>
      <c r="AH58" s="324"/>
      <c r="AI58" s="324"/>
      <c r="AJ58" s="324"/>
      <c r="AK58" s="324"/>
      <c r="AL58" s="324"/>
      <c r="AM58" s="322"/>
      <c r="AN58" s="324"/>
      <c r="AO58" s="324"/>
      <c r="AP58" s="322"/>
      <c r="AQ58" s="322"/>
      <c r="AR58" s="324"/>
      <c r="AS58" s="324"/>
    </row>
    <row r="59" spans="1:45">
      <c r="A59" s="332"/>
      <c r="W59" s="324"/>
      <c r="X59" s="324"/>
      <c r="Y59" s="324"/>
      <c r="Z59" s="324"/>
      <c r="AA59" s="324"/>
      <c r="AB59" s="324"/>
      <c r="AC59" s="324"/>
      <c r="AD59" s="319"/>
      <c r="AE59" s="324"/>
      <c r="AF59" s="324"/>
      <c r="AG59" s="324"/>
      <c r="AH59" s="324"/>
      <c r="AI59" s="319"/>
      <c r="AJ59" s="319"/>
      <c r="AK59" s="319"/>
      <c r="AL59" s="319"/>
      <c r="AM59" s="319"/>
      <c r="AN59" s="319"/>
      <c r="AO59" s="324"/>
      <c r="AP59" s="324"/>
      <c r="AQ59" s="319"/>
      <c r="AR59" s="319"/>
      <c r="AS59" s="324"/>
    </row>
    <row r="60" spans="1:45" ht="14.4">
      <c r="A60" s="332"/>
      <c r="W60" s="319"/>
      <c r="X60" s="319"/>
      <c r="Y60" s="319"/>
      <c r="Z60" s="319"/>
      <c r="AA60" s="319"/>
      <c r="AB60" s="319"/>
      <c r="AC60" s="319"/>
      <c r="AD60" s="319"/>
      <c r="AE60" s="325"/>
      <c r="AF60" s="319"/>
      <c r="AG60" s="319"/>
      <c r="AH60" s="319"/>
      <c r="AI60" s="319"/>
      <c r="AJ60" s="319"/>
      <c r="AK60" s="325"/>
      <c r="AL60" s="325"/>
      <c r="AM60" s="319"/>
      <c r="AN60" s="319"/>
      <c r="AO60" s="319"/>
      <c r="AP60" s="319"/>
      <c r="AQ60" s="319"/>
      <c r="AR60" s="319"/>
      <c r="AS60" s="319"/>
    </row>
    <row r="61" spans="1:45">
      <c r="A61" s="332"/>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row>
    <row r="62" spans="1:45">
      <c r="A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row>
    <row r="63" spans="1:45">
      <c r="A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row>
    <row r="64" spans="1:45">
      <c r="A64" s="319"/>
    </row>
    <row r="65" spans="1:45">
      <c r="A65" s="319"/>
    </row>
    <row r="66" spans="1:45">
      <c r="A66" s="335"/>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row>
    <row r="67" spans="1:45">
      <c r="A67" s="335"/>
      <c r="D67" s="336"/>
      <c r="F67" s="341"/>
      <c r="L67" s="336"/>
      <c r="M67" s="316"/>
      <c r="N67" s="316"/>
      <c r="O67" s="316"/>
      <c r="P67" s="316"/>
      <c r="Q67" s="316"/>
      <c r="V67" s="316"/>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row>
    <row r="68" spans="1:45" ht="14.4">
      <c r="A68" s="337"/>
      <c r="B68" s="184"/>
      <c r="F68" s="273"/>
      <c r="L68" s="184"/>
      <c r="W68" s="327"/>
      <c r="X68" s="327"/>
      <c r="Y68" s="327"/>
      <c r="Z68" s="327"/>
      <c r="AA68" s="327"/>
      <c r="AB68" s="327"/>
      <c r="AC68" s="327"/>
      <c r="AD68" s="327"/>
      <c r="AE68" s="327"/>
      <c r="AF68" s="327"/>
      <c r="AG68" s="327"/>
      <c r="AH68" s="327"/>
      <c r="AI68" s="327"/>
      <c r="AJ68" s="327"/>
      <c r="AK68" s="327"/>
      <c r="AL68" s="327"/>
      <c r="AM68" s="327"/>
      <c r="AN68" s="327"/>
      <c r="AO68" s="327"/>
      <c r="AP68" s="327"/>
      <c r="AQ68" s="327"/>
      <c r="AR68" s="327"/>
      <c r="AS68" s="327"/>
    </row>
    <row r="69" spans="1:45" ht="14.4">
      <c r="A69" s="33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row>
    <row r="70" spans="1:45" ht="14.4">
      <c r="A70" s="337"/>
      <c r="W70" s="327"/>
      <c r="X70" s="327"/>
      <c r="Y70" s="327"/>
      <c r="Z70" s="327"/>
      <c r="AA70" s="327"/>
      <c r="AB70" s="327"/>
      <c r="AC70" s="327"/>
      <c r="AD70" s="327"/>
      <c r="AE70" s="327"/>
      <c r="AF70" s="327"/>
      <c r="AG70" s="327"/>
      <c r="AH70" s="327"/>
      <c r="AI70" s="327"/>
      <c r="AJ70" s="327"/>
      <c r="AK70" s="327"/>
      <c r="AL70" s="327"/>
      <c r="AM70" s="327"/>
      <c r="AN70" s="327"/>
      <c r="AO70" s="327"/>
      <c r="AP70" s="327"/>
      <c r="AQ70" s="327"/>
      <c r="AR70" s="327"/>
      <c r="AS70" s="327"/>
    </row>
    <row r="71" spans="1:45" ht="14.4">
      <c r="A71" s="337"/>
      <c r="C71" s="328"/>
      <c r="E71" s="342"/>
      <c r="H71" s="342"/>
      <c r="I71" s="328"/>
      <c r="R71" s="328"/>
      <c r="S71" s="328"/>
      <c r="T71" s="328"/>
      <c r="U71" s="328"/>
      <c r="W71" s="327"/>
      <c r="X71" s="327"/>
      <c r="Y71" s="327"/>
      <c r="Z71" s="327"/>
      <c r="AA71" s="327"/>
      <c r="AB71" s="327"/>
      <c r="AC71" s="327"/>
      <c r="AD71" s="327"/>
      <c r="AE71" s="327"/>
      <c r="AF71" s="327"/>
      <c r="AG71" s="327"/>
      <c r="AH71" s="327"/>
      <c r="AI71" s="327"/>
      <c r="AJ71" s="327"/>
      <c r="AK71" s="327"/>
      <c r="AL71" s="327"/>
      <c r="AM71" s="327"/>
      <c r="AN71" s="327"/>
      <c r="AO71" s="327"/>
      <c r="AP71" s="327"/>
      <c r="AQ71" s="327"/>
      <c r="AR71" s="327"/>
      <c r="AS71" s="327"/>
    </row>
    <row r="72" spans="1:45" ht="14.4">
      <c r="A72" s="337"/>
      <c r="D72" s="328"/>
      <c r="F72" s="342"/>
      <c r="L72" s="328"/>
      <c r="M72" s="328"/>
      <c r="N72" s="328"/>
      <c r="O72" s="328"/>
      <c r="P72" s="328"/>
      <c r="Q72" s="328"/>
      <c r="V72" s="328"/>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row>
    <row r="73" spans="1:45" ht="14.4">
      <c r="A73" s="337"/>
      <c r="W73" s="327"/>
      <c r="X73" s="329"/>
      <c r="Y73" s="327"/>
      <c r="Z73" s="327"/>
      <c r="AA73" s="327"/>
      <c r="AB73" s="327"/>
      <c r="AC73" s="327"/>
      <c r="AD73" s="327"/>
      <c r="AE73" s="327"/>
      <c r="AF73" s="327"/>
      <c r="AG73" s="327"/>
      <c r="AH73" s="327"/>
      <c r="AI73" s="327"/>
      <c r="AJ73" s="329"/>
      <c r="AK73" s="327"/>
      <c r="AL73" s="327"/>
      <c r="AM73" s="327"/>
      <c r="AN73" s="327"/>
      <c r="AO73" s="327"/>
      <c r="AP73" s="327"/>
      <c r="AQ73" s="329"/>
      <c r="AR73" s="327"/>
      <c r="AS73" s="327"/>
    </row>
    <row r="74" spans="1:45" ht="14.4">
      <c r="A74" s="338"/>
      <c r="B74" s="330"/>
      <c r="C74" s="330"/>
      <c r="D74" s="330"/>
      <c r="E74" s="341"/>
      <c r="F74" s="341"/>
      <c r="G74" s="341"/>
      <c r="H74" s="341"/>
      <c r="I74" s="330"/>
      <c r="J74" s="330"/>
      <c r="K74" s="330"/>
      <c r="L74" s="330"/>
      <c r="M74" s="330"/>
      <c r="N74" s="330"/>
      <c r="O74" s="330"/>
      <c r="P74" s="330"/>
      <c r="Q74" s="330"/>
      <c r="R74" s="330"/>
      <c r="S74" s="330"/>
      <c r="T74" s="330"/>
      <c r="U74" s="330"/>
      <c r="V74" s="330"/>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row>
    <row r="75" spans="1:45" ht="14.4">
      <c r="A75" s="33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row>
    <row r="78" spans="1:45" ht="14.4">
      <c r="A78" s="254"/>
      <c r="B78" s="305"/>
      <c r="C78" s="305"/>
      <c r="D78" s="305"/>
      <c r="E78" s="339"/>
      <c r="F78" s="339"/>
      <c r="G78" s="339"/>
      <c r="H78" s="339"/>
      <c r="I78" s="305"/>
      <c r="J78" s="305"/>
      <c r="K78" s="305"/>
      <c r="L78" s="305"/>
      <c r="M78" s="305"/>
      <c r="N78" s="305"/>
      <c r="O78" s="305"/>
      <c r="P78" s="305"/>
      <c r="Q78" s="305"/>
      <c r="R78" s="305"/>
      <c r="S78" s="305"/>
      <c r="T78" s="305"/>
      <c r="U78" s="305"/>
      <c r="V78" s="30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filterMode="1"/>
  <dimension ref="A1:CS46"/>
  <sheetViews>
    <sheetView topLeftCell="CE1" workbookViewId="0">
      <selection activeCell="CM31" sqref="N1:CM31"/>
    </sheetView>
  </sheetViews>
  <sheetFormatPr defaultRowHeight="13.2"/>
  <cols>
    <col min="5" max="5" width="5.33203125" customWidth="1"/>
    <col min="7" max="10" width="9.109375" customWidth="1"/>
    <col min="11" max="11" width="29.109375" bestFit="1" customWidth="1"/>
    <col min="12" max="12" width="16.44140625" bestFit="1" customWidth="1"/>
    <col min="13" max="14" width="9.109375" customWidth="1"/>
    <col min="15" max="15" width="5.33203125" customWidth="1"/>
    <col min="16" max="69" width="9.109375" customWidth="1"/>
    <col min="70" max="70" width="12.33203125" customWidth="1"/>
    <col min="71" max="72" width="9.109375" customWidth="1"/>
    <col min="73" max="73" width="4.33203125" customWidth="1"/>
    <col min="74" max="74" width="7.44140625" customWidth="1"/>
    <col min="75" max="75" width="5.44140625" customWidth="1"/>
    <col min="76" max="76" width="3.5546875" customWidth="1"/>
    <col min="77" max="77" width="10.109375" customWidth="1"/>
    <col min="78" max="80" width="9.109375" customWidth="1"/>
    <col min="81" max="81" width="8.109375" customWidth="1"/>
    <col min="82" max="86" width="9.109375" customWidth="1"/>
    <col min="87" max="87" width="14.44140625" style="98" customWidth="1"/>
    <col min="88" max="88" width="11" customWidth="1"/>
    <col min="89" max="94" width="9.109375" customWidth="1"/>
    <col min="97" max="97" width="10.109375" style="135" bestFit="1" customWidth="1"/>
  </cols>
  <sheetData>
    <row r="1" spans="1:96" ht="14.4">
      <c r="N1" t="s">
        <v>83</v>
      </c>
      <c r="O1" s="107" t="s">
        <v>130</v>
      </c>
      <c r="P1" t="s">
        <v>78</v>
      </c>
      <c r="Q1" t="s">
        <v>79</v>
      </c>
      <c r="R1" t="s">
        <v>80</v>
      </c>
      <c r="S1" t="s">
        <v>30</v>
      </c>
      <c r="T1" t="s">
        <v>81</v>
      </c>
      <c r="U1" t="s">
        <v>82</v>
      </c>
      <c r="V1" t="s">
        <v>31</v>
      </c>
      <c r="W1" t="s">
        <v>32</v>
      </c>
      <c r="X1" t="s">
        <v>33</v>
      </c>
      <c r="Y1" t="s">
        <v>34</v>
      </c>
      <c r="Z1" t="s">
        <v>35</v>
      </c>
      <c r="AA1" t="s">
        <v>36</v>
      </c>
      <c r="AB1" t="s">
        <v>37</v>
      </c>
      <c r="AC1" t="s">
        <v>38</v>
      </c>
      <c r="AD1" t="s">
        <v>39</v>
      </c>
      <c r="AE1" t="s">
        <v>40</v>
      </c>
      <c r="AF1" t="s">
        <v>41</v>
      </c>
      <c r="AG1" t="s">
        <v>42</v>
      </c>
      <c r="AH1" t="s">
        <v>43</v>
      </c>
      <c r="AI1" t="s">
        <v>44</v>
      </c>
      <c r="AJ1" t="s">
        <v>45</v>
      </c>
      <c r="AK1" t="s">
        <v>46</v>
      </c>
      <c r="AL1" t="s">
        <v>47</v>
      </c>
      <c r="AM1" t="s">
        <v>48</v>
      </c>
      <c r="AN1" t="s">
        <v>49</v>
      </c>
      <c r="AO1" t="s">
        <v>50</v>
      </c>
      <c r="AP1" t="s">
        <v>51</v>
      </c>
      <c r="AQ1" t="s">
        <v>52</v>
      </c>
      <c r="AR1" t="s">
        <v>53</v>
      </c>
      <c r="AS1" t="s">
        <v>54</v>
      </c>
      <c r="AT1" t="s">
        <v>20</v>
      </c>
      <c r="AU1" t="s">
        <v>55</v>
      </c>
      <c r="AV1" t="s">
        <v>56</v>
      </c>
      <c r="AW1" t="s">
        <v>57</v>
      </c>
      <c r="AX1" t="s">
        <v>58</v>
      </c>
      <c r="AY1" t="s">
        <v>121</v>
      </c>
      <c r="AZ1" t="s">
        <v>59</v>
      </c>
      <c r="BA1" t="s">
        <v>60</v>
      </c>
      <c r="BB1" t="s">
        <v>61</v>
      </c>
      <c r="BC1" t="s">
        <v>62</v>
      </c>
      <c r="BD1" t="s">
        <v>63</v>
      </c>
      <c r="BE1" t="s">
        <v>64</v>
      </c>
      <c r="BF1" t="s">
        <v>65</v>
      </c>
      <c r="BG1" t="s">
        <v>66</v>
      </c>
      <c r="BH1" t="s">
        <v>67</v>
      </c>
      <c r="BI1" t="s">
        <v>68</v>
      </c>
      <c r="BJ1" t="s">
        <v>18</v>
      </c>
      <c r="BK1" t="s">
        <v>69</v>
      </c>
      <c r="BL1" t="s">
        <v>70</v>
      </c>
      <c r="BM1" t="s">
        <v>71</v>
      </c>
      <c r="BN1" t="s">
        <v>72</v>
      </c>
      <c r="BO1" t="s">
        <v>73</v>
      </c>
      <c r="BP1" s="100" t="s">
        <v>83</v>
      </c>
      <c r="BQ1" s="100" t="s">
        <v>78</v>
      </c>
      <c r="BR1" s="101" t="s">
        <v>103</v>
      </c>
      <c r="BS1" s="100" t="s">
        <v>104</v>
      </c>
      <c r="BT1" s="100" t="s">
        <v>105</v>
      </c>
      <c r="BU1" s="100" t="s">
        <v>106</v>
      </c>
      <c r="BV1" s="100" t="s">
        <v>107</v>
      </c>
      <c r="BW1" s="102" t="s">
        <v>109</v>
      </c>
      <c r="BX1" s="102" t="s">
        <v>110</v>
      </c>
      <c r="BY1" s="102" t="s">
        <v>108</v>
      </c>
      <c r="BZ1" s="102" t="s">
        <v>108</v>
      </c>
      <c r="CA1" s="105" t="s">
        <v>83</v>
      </c>
      <c r="CB1" s="105" t="s">
        <v>78</v>
      </c>
      <c r="CC1" s="104" t="s">
        <v>113</v>
      </c>
      <c r="CD1" s="104" t="s">
        <v>114</v>
      </c>
      <c r="CE1" s="104" t="s">
        <v>115</v>
      </c>
      <c r="CF1" s="104" t="s">
        <v>116</v>
      </c>
      <c r="CG1" s="104" t="s">
        <v>117</v>
      </c>
      <c r="CH1" s="104" t="s">
        <v>118</v>
      </c>
      <c r="CI1" s="106" t="s">
        <v>119</v>
      </c>
      <c r="CJ1" s="104" t="s">
        <v>120</v>
      </c>
      <c r="CK1" t="s">
        <v>129</v>
      </c>
      <c r="CL1" t="s">
        <v>128</v>
      </c>
      <c r="CM1" s="107" t="s">
        <v>132</v>
      </c>
    </row>
    <row r="2" spans="1:96" ht="14.4" hidden="1">
      <c r="A2" t="e">
        <f>#REF!-#REF!</f>
        <v>#REF!</v>
      </c>
      <c r="B2" t="str">
        <f t="shared" ref="B2:B31" si="0">CONCATENATE("'",N2,"',")</f>
        <v>'16039435',</v>
      </c>
      <c r="C2" s="126"/>
      <c r="D2" s="130">
        <v>2</v>
      </c>
      <c r="E2" s="130">
        <v>16039435</v>
      </c>
      <c r="F2" s="130" t="s">
        <v>212</v>
      </c>
      <c r="G2" s="130" t="s">
        <v>213</v>
      </c>
      <c r="H2" s="130" t="s">
        <v>214</v>
      </c>
      <c r="I2" s="130" t="s">
        <v>215</v>
      </c>
      <c r="J2" s="130">
        <v>206</v>
      </c>
      <c r="K2" s="130" t="s">
        <v>183</v>
      </c>
      <c r="L2" s="134" t="s">
        <v>184</v>
      </c>
      <c r="M2" s="132">
        <f t="shared" ref="M2:M31" si="1">N2-CQ2</f>
        <v>0</v>
      </c>
      <c r="N2" s="130">
        <v>16039435</v>
      </c>
      <c r="O2" s="130" t="s">
        <v>213</v>
      </c>
      <c r="P2" s="130" t="s">
        <v>212</v>
      </c>
      <c r="Q2" s="130" t="s">
        <v>216</v>
      </c>
      <c r="R2" s="130" t="s">
        <v>217</v>
      </c>
      <c r="S2" s="130">
        <v>29</v>
      </c>
      <c r="T2" s="130" t="s">
        <v>186</v>
      </c>
      <c r="U2" s="130" t="s">
        <v>187</v>
      </c>
      <c r="V2" s="133">
        <v>39512</v>
      </c>
      <c r="W2" s="130" t="s">
        <v>8</v>
      </c>
      <c r="X2" s="130" t="s">
        <v>8</v>
      </c>
      <c r="Y2" s="130" t="s">
        <v>131</v>
      </c>
      <c r="Z2" s="130" t="s">
        <v>8</v>
      </c>
      <c r="AA2" s="130" t="s">
        <v>8</v>
      </c>
      <c r="AB2" s="130" t="s">
        <v>8</v>
      </c>
      <c r="AC2" s="130" t="s">
        <v>8</v>
      </c>
      <c r="AD2" s="130" t="s">
        <v>8</v>
      </c>
      <c r="AE2" s="130" t="s">
        <v>122</v>
      </c>
      <c r="AF2" s="130" t="s">
        <v>8</v>
      </c>
      <c r="AG2" s="130" t="s">
        <v>8</v>
      </c>
      <c r="AH2" s="130" t="s">
        <v>8</v>
      </c>
      <c r="AI2" s="130" t="s">
        <v>8</v>
      </c>
      <c r="AJ2" s="130" t="s">
        <v>8</v>
      </c>
      <c r="AK2" s="130" t="s">
        <v>8</v>
      </c>
      <c r="AL2" s="130" t="s">
        <v>8</v>
      </c>
      <c r="AM2" s="130" t="s">
        <v>8</v>
      </c>
      <c r="AN2" s="130" t="s">
        <v>8</v>
      </c>
      <c r="AO2" s="130" t="s">
        <v>8</v>
      </c>
      <c r="AP2" s="130" t="s">
        <v>8</v>
      </c>
      <c r="AQ2" s="130" t="s">
        <v>7</v>
      </c>
      <c r="AR2" s="130" t="s">
        <v>7</v>
      </c>
      <c r="AS2" s="133">
        <v>40308</v>
      </c>
      <c r="AT2" s="130" t="s">
        <v>8</v>
      </c>
      <c r="AU2" s="130" t="s">
        <v>8</v>
      </c>
      <c r="AV2" s="130" t="s">
        <v>8</v>
      </c>
      <c r="AW2" s="130" t="s">
        <v>8</v>
      </c>
      <c r="AX2" s="130" t="s">
        <v>8</v>
      </c>
      <c r="AY2" s="130"/>
      <c r="AZ2" s="130" t="s">
        <v>7</v>
      </c>
      <c r="BA2" s="130" t="s">
        <v>8</v>
      </c>
      <c r="BB2" s="130" t="s">
        <v>8</v>
      </c>
      <c r="BC2" s="130" t="s">
        <v>8</v>
      </c>
      <c r="BD2" s="130" t="s">
        <v>8</v>
      </c>
      <c r="BE2" s="130" t="s">
        <v>8</v>
      </c>
      <c r="BF2" s="130" t="s">
        <v>122</v>
      </c>
      <c r="BG2" s="130" t="s">
        <v>7</v>
      </c>
      <c r="BH2" s="130" t="s">
        <v>7</v>
      </c>
      <c r="BI2" s="130" t="s">
        <v>8</v>
      </c>
      <c r="BJ2" s="130" t="s">
        <v>7</v>
      </c>
      <c r="BK2" s="130" t="s">
        <v>8</v>
      </c>
      <c r="BL2" s="130" t="s">
        <v>122</v>
      </c>
      <c r="BM2" s="130" t="s">
        <v>122</v>
      </c>
      <c r="BN2" s="130" t="s">
        <v>122</v>
      </c>
      <c r="BO2" s="130" t="s">
        <v>122</v>
      </c>
      <c r="BP2" s="108">
        <v>16039435</v>
      </c>
      <c r="BQ2" s="108" t="s">
        <v>212</v>
      </c>
      <c r="BR2" s="108" t="s">
        <v>373</v>
      </c>
      <c r="BS2" s="108" t="s">
        <v>375</v>
      </c>
      <c r="BT2" s="108" t="s">
        <v>124</v>
      </c>
      <c r="BU2" s="142" t="s">
        <v>8</v>
      </c>
      <c r="BV2" s="142" t="s">
        <v>7</v>
      </c>
      <c r="BW2" s="142" t="s">
        <v>8</v>
      </c>
      <c r="BX2" s="142" t="s">
        <v>8</v>
      </c>
      <c r="CA2" s="142">
        <v>16039435</v>
      </c>
      <c r="CB2" s="142" t="s">
        <v>212</v>
      </c>
      <c r="CC2" s="142" t="s">
        <v>8</v>
      </c>
      <c r="CD2" s="108" t="s">
        <v>8</v>
      </c>
      <c r="CE2" s="142" t="s">
        <v>7</v>
      </c>
      <c r="CF2" s="142">
        <v>0</v>
      </c>
      <c r="CG2" s="142" t="s">
        <v>387</v>
      </c>
      <c r="CH2" s="142">
        <v>29207100</v>
      </c>
      <c r="CI2" s="136">
        <v>40228</v>
      </c>
      <c r="CJ2" s="109" t="s">
        <v>134</v>
      </c>
      <c r="CK2" s="142" t="s">
        <v>165</v>
      </c>
      <c r="CL2" s="108"/>
      <c r="CM2" s="147" t="s">
        <v>183</v>
      </c>
      <c r="CQ2" s="109">
        <v>16039435</v>
      </c>
      <c r="CR2" s="109" t="s">
        <v>212</v>
      </c>
    </row>
    <row r="3" spans="1:96" ht="14.4" hidden="1">
      <c r="A3" t="e">
        <f>D3-#REF!</f>
        <v>#REF!</v>
      </c>
      <c r="B3" t="str">
        <f t="shared" si="0"/>
        <v>'16044322',</v>
      </c>
      <c r="C3" s="60"/>
      <c r="D3" s="130">
        <v>2</v>
      </c>
      <c r="E3" s="131">
        <v>16044322</v>
      </c>
      <c r="F3" s="130" t="s">
        <v>249</v>
      </c>
      <c r="G3" s="130" t="s">
        <v>250</v>
      </c>
      <c r="H3" s="130" t="s">
        <v>251</v>
      </c>
      <c r="I3" s="130" t="s">
        <v>252</v>
      </c>
      <c r="J3" s="130">
        <v>206</v>
      </c>
      <c r="K3" s="130" t="s">
        <v>183</v>
      </c>
      <c r="L3" s="134" t="s">
        <v>184</v>
      </c>
      <c r="M3" s="132">
        <f t="shared" si="1"/>
        <v>0</v>
      </c>
      <c r="N3" s="130">
        <v>16044322</v>
      </c>
      <c r="O3" s="130" t="s">
        <v>250</v>
      </c>
      <c r="P3" s="130" t="s">
        <v>249</v>
      </c>
      <c r="Q3" s="130" t="s">
        <v>253</v>
      </c>
      <c r="R3" s="130" t="s">
        <v>254</v>
      </c>
      <c r="S3" s="130">
        <v>28</v>
      </c>
      <c r="T3" s="130" t="s">
        <v>186</v>
      </c>
      <c r="U3" s="130" t="s">
        <v>187</v>
      </c>
      <c r="V3" s="133">
        <v>39590</v>
      </c>
      <c r="W3" s="130" t="s">
        <v>8</v>
      </c>
      <c r="X3" s="130" t="s">
        <v>8</v>
      </c>
      <c r="Y3" s="130" t="s">
        <v>131</v>
      </c>
      <c r="Z3" s="130" t="s">
        <v>8</v>
      </c>
      <c r="AA3" s="130" t="s">
        <v>8</v>
      </c>
      <c r="AB3" s="130" t="s">
        <v>8</v>
      </c>
      <c r="AC3" s="130" t="s">
        <v>8</v>
      </c>
      <c r="AD3" s="130" t="s">
        <v>8</v>
      </c>
      <c r="AE3" s="130" t="s">
        <v>122</v>
      </c>
      <c r="AF3" s="130" t="s">
        <v>8</v>
      </c>
      <c r="AG3" s="130" t="s">
        <v>8</v>
      </c>
      <c r="AH3" s="130" t="s">
        <v>8</v>
      </c>
      <c r="AI3" s="130" t="s">
        <v>8</v>
      </c>
      <c r="AJ3" s="130" t="s">
        <v>8</v>
      </c>
      <c r="AK3" s="130" t="s">
        <v>8</v>
      </c>
      <c r="AL3" s="130" t="s">
        <v>8</v>
      </c>
      <c r="AM3" s="130" t="s">
        <v>8</v>
      </c>
      <c r="AN3" s="130" t="s">
        <v>8</v>
      </c>
      <c r="AO3" s="130" t="s">
        <v>8</v>
      </c>
      <c r="AP3" s="130" t="s">
        <v>8</v>
      </c>
      <c r="AQ3" s="130" t="s">
        <v>122</v>
      </c>
      <c r="AR3" s="130" t="s">
        <v>7</v>
      </c>
      <c r="AS3" s="133">
        <v>40238</v>
      </c>
      <c r="AT3" s="130" t="s">
        <v>8</v>
      </c>
      <c r="AU3" s="130" t="s">
        <v>8</v>
      </c>
      <c r="AV3" s="130" t="s">
        <v>8</v>
      </c>
      <c r="AW3" s="130" t="s">
        <v>8</v>
      </c>
      <c r="AX3" s="130" t="s">
        <v>8</v>
      </c>
      <c r="AY3" s="130"/>
      <c r="AZ3" s="130" t="s">
        <v>7</v>
      </c>
      <c r="BA3" s="130" t="s">
        <v>8</v>
      </c>
      <c r="BB3" s="130" t="s">
        <v>8</v>
      </c>
      <c r="BC3" s="130" t="s">
        <v>8</v>
      </c>
      <c r="BD3" s="130" t="s">
        <v>8</v>
      </c>
      <c r="BE3" s="130" t="s">
        <v>8</v>
      </c>
      <c r="BF3" s="130" t="s">
        <v>122</v>
      </c>
      <c r="BG3" s="130" t="s">
        <v>7</v>
      </c>
      <c r="BH3" s="130" t="s">
        <v>7</v>
      </c>
      <c r="BI3" s="130" t="s">
        <v>8</v>
      </c>
      <c r="BJ3" s="130" t="s">
        <v>7</v>
      </c>
      <c r="BK3" s="130" t="s">
        <v>8</v>
      </c>
      <c r="BL3" s="130" t="s">
        <v>122</v>
      </c>
      <c r="BM3" s="130" t="s">
        <v>122</v>
      </c>
      <c r="BN3" s="130" t="s">
        <v>122</v>
      </c>
      <c r="BO3" s="130" t="s">
        <v>122</v>
      </c>
      <c r="BP3" s="108">
        <v>16044322</v>
      </c>
      <c r="BQ3" s="108" t="s">
        <v>249</v>
      </c>
      <c r="BR3" s="108" t="s">
        <v>373</v>
      </c>
      <c r="BS3" s="108" t="s">
        <v>377</v>
      </c>
      <c r="BT3" s="108" t="s">
        <v>378</v>
      </c>
      <c r="BU3" s="142" t="s">
        <v>8</v>
      </c>
      <c r="BV3" s="142" t="s">
        <v>7</v>
      </c>
      <c r="BW3" s="142" t="s">
        <v>8</v>
      </c>
      <c r="BX3" s="142" t="s">
        <v>8</v>
      </c>
      <c r="CA3" s="142">
        <v>16044322</v>
      </c>
      <c r="CB3" s="144" t="s">
        <v>249</v>
      </c>
      <c r="CC3" s="142" t="s">
        <v>8</v>
      </c>
      <c r="CD3" s="108" t="s">
        <v>8</v>
      </c>
      <c r="CE3" s="142" t="s">
        <v>7</v>
      </c>
      <c r="CF3" s="142">
        <v>0</v>
      </c>
      <c r="CG3" s="145" t="s">
        <v>387</v>
      </c>
      <c r="CH3" s="142">
        <v>31909400</v>
      </c>
      <c r="CI3" s="136" t="s">
        <v>122</v>
      </c>
      <c r="CJ3" s="109" t="s">
        <v>174</v>
      </c>
      <c r="CK3" s="142" t="s">
        <v>391</v>
      </c>
      <c r="CL3" s="108" t="s">
        <v>378</v>
      </c>
      <c r="CM3" s="147" t="s">
        <v>183</v>
      </c>
      <c r="CQ3" s="109">
        <v>16044322</v>
      </c>
      <c r="CR3" s="109" t="s">
        <v>249</v>
      </c>
    </row>
    <row r="4" spans="1:96" ht="14.4" hidden="1">
      <c r="A4" t="e">
        <f>#REF!-#REF!</f>
        <v>#REF!</v>
      </c>
      <c r="B4" t="str">
        <f t="shared" si="0"/>
        <v>'16050746',</v>
      </c>
      <c r="C4" s="126"/>
      <c r="D4" s="130">
        <v>2</v>
      </c>
      <c r="E4" s="130">
        <v>16050746</v>
      </c>
      <c r="F4" s="130" t="s">
        <v>225</v>
      </c>
      <c r="G4" s="130" t="s">
        <v>226</v>
      </c>
      <c r="H4" s="130" t="s">
        <v>227</v>
      </c>
      <c r="I4" s="130" t="s">
        <v>228</v>
      </c>
      <c r="J4" s="130">
        <v>206</v>
      </c>
      <c r="K4" s="130" t="s">
        <v>183</v>
      </c>
      <c r="L4" s="134" t="s">
        <v>184</v>
      </c>
      <c r="M4" s="132">
        <f t="shared" si="1"/>
        <v>16050746</v>
      </c>
      <c r="N4" s="130">
        <v>16050746</v>
      </c>
      <c r="O4" s="130" t="s">
        <v>226</v>
      </c>
      <c r="P4" s="130" t="s">
        <v>225</v>
      </c>
      <c r="Q4" s="130" t="s">
        <v>229</v>
      </c>
      <c r="R4" s="130" t="s">
        <v>230</v>
      </c>
      <c r="S4" s="130">
        <v>20</v>
      </c>
      <c r="T4" s="130" t="s">
        <v>186</v>
      </c>
      <c r="U4" s="130" t="s">
        <v>187</v>
      </c>
      <c r="V4" s="133">
        <v>39675</v>
      </c>
      <c r="W4" s="130" t="s">
        <v>7</v>
      </c>
      <c r="X4" s="130" t="s">
        <v>8</v>
      </c>
      <c r="Y4" s="130" t="s">
        <v>131</v>
      </c>
      <c r="Z4" s="130" t="s">
        <v>8</v>
      </c>
      <c r="AA4" s="130" t="s">
        <v>8</v>
      </c>
      <c r="AB4" s="130" t="s">
        <v>8</v>
      </c>
      <c r="AC4" s="130" t="s">
        <v>8</v>
      </c>
      <c r="AD4" s="130" t="s">
        <v>8</v>
      </c>
      <c r="AE4" s="130" t="s">
        <v>122</v>
      </c>
      <c r="AF4" s="130" t="s">
        <v>8</v>
      </c>
      <c r="AG4" s="130" t="s">
        <v>8</v>
      </c>
      <c r="AH4" s="130" t="s">
        <v>8</v>
      </c>
      <c r="AI4" s="130" t="s">
        <v>8</v>
      </c>
      <c r="AJ4" s="130" t="s">
        <v>8</v>
      </c>
      <c r="AK4" s="130" t="s">
        <v>8</v>
      </c>
      <c r="AL4" s="130" t="s">
        <v>8</v>
      </c>
      <c r="AM4" s="130" t="s">
        <v>8</v>
      </c>
      <c r="AN4" s="130" t="s">
        <v>8</v>
      </c>
      <c r="AO4" s="130" t="s">
        <v>8</v>
      </c>
      <c r="AP4" s="130" t="s">
        <v>8</v>
      </c>
      <c r="AQ4" s="130" t="s">
        <v>122</v>
      </c>
      <c r="AR4" s="130" t="s">
        <v>8</v>
      </c>
      <c r="AS4" s="133" t="s">
        <v>122</v>
      </c>
      <c r="AT4" s="130" t="s">
        <v>8</v>
      </c>
      <c r="AU4" s="130" t="s">
        <v>8</v>
      </c>
      <c r="AV4" s="130" t="s">
        <v>8</v>
      </c>
      <c r="AW4" s="130" t="s">
        <v>8</v>
      </c>
      <c r="AX4" s="130" t="s">
        <v>8</v>
      </c>
      <c r="AY4" s="130"/>
      <c r="AZ4" s="130" t="s">
        <v>7</v>
      </c>
      <c r="BA4" s="130" t="s">
        <v>8</v>
      </c>
      <c r="BB4" s="130" t="s">
        <v>8</v>
      </c>
      <c r="BC4" s="130" t="s">
        <v>8</v>
      </c>
      <c r="BD4" s="130" t="s">
        <v>8</v>
      </c>
      <c r="BE4" s="130" t="s">
        <v>8</v>
      </c>
      <c r="BF4" s="130" t="s">
        <v>122</v>
      </c>
      <c r="BG4" s="130" t="s">
        <v>7</v>
      </c>
      <c r="BH4" s="130" t="s">
        <v>7</v>
      </c>
      <c r="BI4" s="130" t="s">
        <v>8</v>
      </c>
      <c r="BJ4" s="130" t="s">
        <v>7</v>
      </c>
      <c r="BK4" s="130" t="s">
        <v>8</v>
      </c>
      <c r="BL4" s="130" t="s">
        <v>122</v>
      </c>
      <c r="BM4" s="130" t="s">
        <v>122</v>
      </c>
      <c r="BN4" s="130" t="s">
        <v>122</v>
      </c>
      <c r="BO4" s="130" t="s">
        <v>122</v>
      </c>
      <c r="BP4" s="108">
        <v>16050746</v>
      </c>
      <c r="BQ4" s="108" t="s">
        <v>225</v>
      </c>
      <c r="BR4" s="108" t="s">
        <v>373</v>
      </c>
      <c r="BS4" s="108" t="s">
        <v>136</v>
      </c>
      <c r="BT4" s="108" t="s">
        <v>124</v>
      </c>
      <c r="BU4" s="142" t="s">
        <v>8</v>
      </c>
      <c r="BV4" s="142" t="s">
        <v>7</v>
      </c>
      <c r="BW4" s="142" t="s">
        <v>8</v>
      </c>
      <c r="BX4" s="142" t="s">
        <v>8</v>
      </c>
      <c r="CA4" s="142">
        <v>16050746</v>
      </c>
      <c r="CB4" s="144" t="s">
        <v>225</v>
      </c>
      <c r="CC4" s="142" t="s">
        <v>8</v>
      </c>
      <c r="CD4" s="108" t="s">
        <v>8</v>
      </c>
      <c r="CE4" s="142" t="s">
        <v>7</v>
      </c>
      <c r="CF4" s="142">
        <v>0</v>
      </c>
      <c r="CG4" s="145" t="s">
        <v>381</v>
      </c>
      <c r="CH4" s="142">
        <v>13201101</v>
      </c>
      <c r="CI4" s="136"/>
      <c r="CJ4" s="109"/>
      <c r="CK4" s="142" t="s">
        <v>389</v>
      </c>
      <c r="CL4" s="108"/>
      <c r="CM4" s="147" t="s">
        <v>183</v>
      </c>
      <c r="CQ4" s="109"/>
      <c r="CR4" s="109"/>
    </row>
    <row r="5" spans="1:96" ht="14.4" hidden="1">
      <c r="A5" t="e">
        <f>#REF!-#REF!</f>
        <v>#REF!</v>
      </c>
      <c r="B5" t="str">
        <f t="shared" si="0"/>
        <v>'16054221',</v>
      </c>
      <c r="C5" s="126"/>
      <c r="D5" s="130">
        <v>2</v>
      </c>
      <c r="E5" s="130">
        <v>16054221</v>
      </c>
      <c r="F5" s="130" t="s">
        <v>231</v>
      </c>
      <c r="G5" s="130" t="s">
        <v>232</v>
      </c>
      <c r="H5" s="130" t="s">
        <v>233</v>
      </c>
      <c r="I5" s="130" t="s">
        <v>234</v>
      </c>
      <c r="J5" s="130">
        <v>206</v>
      </c>
      <c r="K5" s="130" t="s">
        <v>183</v>
      </c>
      <c r="L5" s="134" t="s">
        <v>184</v>
      </c>
      <c r="M5" s="132">
        <f t="shared" si="1"/>
        <v>0</v>
      </c>
      <c r="N5" s="130">
        <v>16054221</v>
      </c>
      <c r="O5" s="130" t="s">
        <v>232</v>
      </c>
      <c r="P5" s="130" t="s">
        <v>231</v>
      </c>
      <c r="Q5" s="130" t="s">
        <v>235</v>
      </c>
      <c r="R5" s="130" t="s">
        <v>236</v>
      </c>
      <c r="S5" s="130">
        <v>38</v>
      </c>
      <c r="T5" s="130" t="s">
        <v>186</v>
      </c>
      <c r="U5" s="130" t="s">
        <v>187</v>
      </c>
      <c r="V5" s="133">
        <v>39729</v>
      </c>
      <c r="W5" s="130" t="s">
        <v>8</v>
      </c>
      <c r="X5" s="130" t="s">
        <v>8</v>
      </c>
      <c r="Y5" s="130" t="s">
        <v>131</v>
      </c>
      <c r="Z5" s="130" t="s">
        <v>8</v>
      </c>
      <c r="AA5" s="130" t="s">
        <v>8</v>
      </c>
      <c r="AB5" s="130" t="s">
        <v>8</v>
      </c>
      <c r="AC5" s="130" t="s">
        <v>8</v>
      </c>
      <c r="AD5" s="130" t="s">
        <v>8</v>
      </c>
      <c r="AE5" s="130" t="s">
        <v>122</v>
      </c>
      <c r="AF5" s="130" t="s">
        <v>8</v>
      </c>
      <c r="AG5" s="130" t="s">
        <v>8</v>
      </c>
      <c r="AH5" s="130" t="s">
        <v>8</v>
      </c>
      <c r="AI5" s="130" t="s">
        <v>8</v>
      </c>
      <c r="AJ5" s="130" t="s">
        <v>8</v>
      </c>
      <c r="AK5" s="130" t="s">
        <v>8</v>
      </c>
      <c r="AL5" s="130" t="s">
        <v>8</v>
      </c>
      <c r="AM5" s="130" t="s">
        <v>8</v>
      </c>
      <c r="AN5" s="130" t="s">
        <v>8</v>
      </c>
      <c r="AO5" s="130" t="s">
        <v>8</v>
      </c>
      <c r="AP5" s="130" t="s">
        <v>8</v>
      </c>
      <c r="AQ5" s="130" t="s">
        <v>122</v>
      </c>
      <c r="AR5" s="130" t="s">
        <v>7</v>
      </c>
      <c r="AS5" s="133">
        <v>40359</v>
      </c>
      <c r="AT5" s="130" t="s">
        <v>8</v>
      </c>
      <c r="AU5" s="130" t="s">
        <v>8</v>
      </c>
      <c r="AV5" s="130" t="s">
        <v>8</v>
      </c>
      <c r="AW5" s="130" t="s">
        <v>8</v>
      </c>
      <c r="AX5" s="130" t="s">
        <v>8</v>
      </c>
      <c r="AY5" s="130"/>
      <c r="AZ5" s="130" t="s">
        <v>7</v>
      </c>
      <c r="BA5" s="130" t="s">
        <v>8</v>
      </c>
      <c r="BB5" s="130" t="s">
        <v>8</v>
      </c>
      <c r="BC5" s="130" t="s">
        <v>8</v>
      </c>
      <c r="BD5" s="130" t="s">
        <v>8</v>
      </c>
      <c r="BE5" s="130" t="s">
        <v>8</v>
      </c>
      <c r="BF5" s="130" t="s">
        <v>122</v>
      </c>
      <c r="BG5" s="130" t="s">
        <v>7</v>
      </c>
      <c r="BH5" s="130" t="s">
        <v>7</v>
      </c>
      <c r="BI5" s="130" t="s">
        <v>8</v>
      </c>
      <c r="BJ5" s="130" t="s">
        <v>7</v>
      </c>
      <c r="BK5" s="130" t="s">
        <v>8</v>
      </c>
      <c r="BL5" s="130" t="s">
        <v>8</v>
      </c>
      <c r="BM5" s="130" t="s">
        <v>7</v>
      </c>
      <c r="BN5" s="130" t="s">
        <v>7</v>
      </c>
      <c r="BO5" s="130" t="s">
        <v>8</v>
      </c>
      <c r="BP5" s="108">
        <v>16054221</v>
      </c>
      <c r="BQ5" s="108" t="s">
        <v>231</v>
      </c>
      <c r="BR5" s="108" t="s">
        <v>373</v>
      </c>
      <c r="BS5" s="108" t="s">
        <v>136</v>
      </c>
      <c r="BT5" s="108" t="s">
        <v>124</v>
      </c>
      <c r="BU5" s="142" t="s">
        <v>8</v>
      </c>
      <c r="BV5" s="142" t="s">
        <v>7</v>
      </c>
      <c r="BW5" s="142" t="s">
        <v>8</v>
      </c>
      <c r="BX5" s="142" t="s">
        <v>8</v>
      </c>
      <c r="CA5" s="142">
        <v>16054221</v>
      </c>
      <c r="CB5" s="144" t="s">
        <v>231</v>
      </c>
      <c r="CC5" s="142" t="s">
        <v>8</v>
      </c>
      <c r="CD5" s="108" t="s">
        <v>8</v>
      </c>
      <c r="CE5" s="142" t="s">
        <v>7</v>
      </c>
      <c r="CF5" s="142">
        <v>0</v>
      </c>
      <c r="CG5" s="145" t="s">
        <v>387</v>
      </c>
      <c r="CH5" s="142">
        <v>33909901</v>
      </c>
      <c r="CI5" s="136" t="s">
        <v>122</v>
      </c>
      <c r="CJ5" s="109" t="s">
        <v>174</v>
      </c>
      <c r="CK5" s="142" t="s">
        <v>122</v>
      </c>
      <c r="CL5" s="108"/>
      <c r="CM5" s="147" t="s">
        <v>183</v>
      </c>
      <c r="CQ5" s="109">
        <v>16054221</v>
      </c>
      <c r="CR5" s="109" t="s">
        <v>231</v>
      </c>
    </row>
    <row r="6" spans="1:96" ht="14.4" hidden="1">
      <c r="A6" t="e">
        <f>#REF!-#REF!</f>
        <v>#REF!</v>
      </c>
      <c r="B6" t="str">
        <f t="shared" si="0"/>
        <v>'16042848',</v>
      </c>
      <c r="C6" s="126"/>
      <c r="D6" s="130">
        <v>2</v>
      </c>
      <c r="E6" s="130">
        <v>16042848</v>
      </c>
      <c r="F6" s="130" t="s">
        <v>237</v>
      </c>
      <c r="G6" s="130" t="s">
        <v>238</v>
      </c>
      <c r="H6" s="130" t="s">
        <v>239</v>
      </c>
      <c r="I6" s="130" t="s">
        <v>240</v>
      </c>
      <c r="J6" s="130">
        <v>206</v>
      </c>
      <c r="K6" s="130" t="s">
        <v>183</v>
      </c>
      <c r="L6" s="134" t="s">
        <v>184</v>
      </c>
      <c r="M6" s="132">
        <f t="shared" si="1"/>
        <v>16042848</v>
      </c>
      <c r="N6" s="130">
        <v>16042848</v>
      </c>
      <c r="O6" s="130" t="s">
        <v>238</v>
      </c>
      <c r="P6" s="130" t="s">
        <v>237</v>
      </c>
      <c r="Q6" s="130" t="s">
        <v>241</v>
      </c>
      <c r="R6" s="130" t="s">
        <v>242</v>
      </c>
      <c r="S6" s="130">
        <v>26</v>
      </c>
      <c r="T6" s="130" t="s">
        <v>186</v>
      </c>
      <c r="U6" s="130" t="s">
        <v>187</v>
      </c>
      <c r="V6" s="133">
        <v>39573</v>
      </c>
      <c r="W6" s="130" t="s">
        <v>7</v>
      </c>
      <c r="X6" s="130" t="s">
        <v>8</v>
      </c>
      <c r="Y6" s="130" t="s">
        <v>131</v>
      </c>
      <c r="Z6" s="130" t="s">
        <v>8</v>
      </c>
      <c r="AA6" s="130" t="s">
        <v>8</v>
      </c>
      <c r="AB6" s="130" t="s">
        <v>8</v>
      </c>
      <c r="AC6" s="130" t="s">
        <v>8</v>
      </c>
      <c r="AD6" s="130" t="s">
        <v>8</v>
      </c>
      <c r="AE6" s="130" t="s">
        <v>122</v>
      </c>
      <c r="AF6" s="130" t="s">
        <v>8</v>
      </c>
      <c r="AG6" s="130" t="s">
        <v>8</v>
      </c>
      <c r="AH6" s="130" t="s">
        <v>8</v>
      </c>
      <c r="AI6" s="130" t="s">
        <v>8</v>
      </c>
      <c r="AJ6" s="130" t="s">
        <v>8</v>
      </c>
      <c r="AK6" s="130" t="s">
        <v>8</v>
      </c>
      <c r="AL6" s="130" t="s">
        <v>8</v>
      </c>
      <c r="AM6" s="130" t="s">
        <v>8</v>
      </c>
      <c r="AN6" s="130" t="s">
        <v>8</v>
      </c>
      <c r="AO6" s="130" t="s">
        <v>8</v>
      </c>
      <c r="AP6" s="130" t="s">
        <v>8</v>
      </c>
      <c r="AQ6" s="130" t="s">
        <v>122</v>
      </c>
      <c r="AR6" s="130" t="s">
        <v>8</v>
      </c>
      <c r="AS6" s="133" t="s">
        <v>122</v>
      </c>
      <c r="AT6" s="130" t="s">
        <v>8</v>
      </c>
      <c r="AU6" s="130" t="s">
        <v>8</v>
      </c>
      <c r="AV6" s="130" t="s">
        <v>8</v>
      </c>
      <c r="AW6" s="130" t="s">
        <v>8</v>
      </c>
      <c r="AX6" s="130" t="s">
        <v>8</v>
      </c>
      <c r="AY6" s="130"/>
      <c r="AZ6" s="130" t="s">
        <v>7</v>
      </c>
      <c r="BA6" s="130" t="s">
        <v>8</v>
      </c>
      <c r="BB6" s="130" t="s">
        <v>8</v>
      </c>
      <c r="BC6" s="130" t="s">
        <v>8</v>
      </c>
      <c r="BD6" s="130" t="s">
        <v>8</v>
      </c>
      <c r="BE6" s="130" t="s">
        <v>8</v>
      </c>
      <c r="BF6" s="130" t="s">
        <v>122</v>
      </c>
      <c r="BG6" s="130" t="s">
        <v>7</v>
      </c>
      <c r="BH6" s="130" t="s">
        <v>7</v>
      </c>
      <c r="BI6" s="130" t="s">
        <v>8</v>
      </c>
      <c r="BJ6" s="130" t="s">
        <v>7</v>
      </c>
      <c r="BK6" s="130" t="s">
        <v>8</v>
      </c>
      <c r="BL6" s="130" t="s">
        <v>122</v>
      </c>
      <c r="BM6" s="130" t="s">
        <v>122</v>
      </c>
      <c r="BN6" s="130" t="s">
        <v>122</v>
      </c>
      <c r="BO6" s="130" t="s">
        <v>122</v>
      </c>
      <c r="BP6" s="108">
        <v>16042848</v>
      </c>
      <c r="BQ6" s="108" t="s">
        <v>237</v>
      </c>
      <c r="BR6" s="108" t="s">
        <v>373</v>
      </c>
      <c r="BS6" s="108" t="s">
        <v>136</v>
      </c>
      <c r="BT6" s="108" t="s">
        <v>124</v>
      </c>
      <c r="BU6" s="142" t="s">
        <v>8</v>
      </c>
      <c r="BV6" s="142" t="s">
        <v>7</v>
      </c>
      <c r="BW6" s="142" t="s">
        <v>8</v>
      </c>
      <c r="BX6" s="142" t="s">
        <v>8</v>
      </c>
      <c r="CA6" s="142">
        <v>16042848</v>
      </c>
      <c r="CB6" s="144" t="s">
        <v>237</v>
      </c>
      <c r="CC6" s="142" t="s">
        <v>8</v>
      </c>
      <c r="CD6" s="108" t="s">
        <v>8</v>
      </c>
      <c r="CE6" s="142" t="s">
        <v>7</v>
      </c>
      <c r="CF6" s="142">
        <v>0</v>
      </c>
      <c r="CG6" s="145" t="s">
        <v>381</v>
      </c>
      <c r="CH6" s="142">
        <v>31101200</v>
      </c>
      <c r="CI6" s="136"/>
      <c r="CJ6" s="109"/>
      <c r="CK6" s="142" t="s">
        <v>390</v>
      </c>
      <c r="CL6" s="108"/>
      <c r="CM6" s="147" t="s">
        <v>183</v>
      </c>
      <c r="CQ6" s="109"/>
      <c r="CR6" s="109"/>
    </row>
    <row r="7" spans="1:96" ht="14.4" hidden="1">
      <c r="A7" t="e">
        <f>#REF!-#REF!</f>
        <v>#REF!</v>
      </c>
      <c r="B7" t="str">
        <f t="shared" si="0"/>
        <v>'16118548',</v>
      </c>
      <c r="C7" s="126"/>
      <c r="D7" s="130">
        <v>2</v>
      </c>
      <c r="E7" s="130">
        <v>16118548</v>
      </c>
      <c r="F7" s="130" t="s">
        <v>179</v>
      </c>
      <c r="G7" s="130" t="s">
        <v>180</v>
      </c>
      <c r="H7" s="130" t="s">
        <v>181</v>
      </c>
      <c r="I7" s="130" t="s">
        <v>182</v>
      </c>
      <c r="J7" s="130">
        <v>206</v>
      </c>
      <c r="K7" s="130" t="s">
        <v>183</v>
      </c>
      <c r="L7" s="134" t="s">
        <v>184</v>
      </c>
      <c r="M7" s="132">
        <f t="shared" si="1"/>
        <v>0</v>
      </c>
      <c r="N7" s="130">
        <v>16118548</v>
      </c>
      <c r="O7" s="130" t="s">
        <v>180</v>
      </c>
      <c r="P7" s="130" t="s">
        <v>179</v>
      </c>
      <c r="Q7" s="130" t="s">
        <v>185</v>
      </c>
      <c r="R7" s="130" t="s">
        <v>159</v>
      </c>
      <c r="S7" s="130">
        <v>23</v>
      </c>
      <c r="T7" s="130" t="s">
        <v>186</v>
      </c>
      <c r="U7" s="130" t="s">
        <v>187</v>
      </c>
      <c r="V7" s="133">
        <v>40161</v>
      </c>
      <c r="W7" s="130" t="s">
        <v>8</v>
      </c>
      <c r="X7" s="130" t="s">
        <v>8</v>
      </c>
      <c r="Y7" s="130" t="s">
        <v>131</v>
      </c>
      <c r="Z7" s="130" t="s">
        <v>8</v>
      </c>
      <c r="AA7" s="130" t="s">
        <v>8</v>
      </c>
      <c r="AB7" s="130" t="s">
        <v>8</v>
      </c>
      <c r="AC7" s="130" t="s">
        <v>8</v>
      </c>
      <c r="AD7" s="130" t="s">
        <v>8</v>
      </c>
      <c r="AE7" s="130" t="s">
        <v>122</v>
      </c>
      <c r="AF7" s="130" t="s">
        <v>8</v>
      </c>
      <c r="AG7" s="130" t="s">
        <v>8</v>
      </c>
      <c r="AH7" s="130" t="s">
        <v>8</v>
      </c>
      <c r="AI7" s="130" t="s">
        <v>8</v>
      </c>
      <c r="AJ7" s="130" t="s">
        <v>8</v>
      </c>
      <c r="AK7" s="130" t="s">
        <v>8</v>
      </c>
      <c r="AL7" s="130" t="s">
        <v>8</v>
      </c>
      <c r="AM7" s="130" t="s">
        <v>8</v>
      </c>
      <c r="AN7" s="130" t="s">
        <v>8</v>
      </c>
      <c r="AO7" s="130" t="s">
        <v>8</v>
      </c>
      <c r="AP7" s="130" t="s">
        <v>8</v>
      </c>
      <c r="AQ7" s="130" t="s">
        <v>122</v>
      </c>
      <c r="AR7" s="130" t="s">
        <v>7</v>
      </c>
      <c r="AS7" s="133">
        <v>40359</v>
      </c>
      <c r="AT7" s="130" t="s">
        <v>8</v>
      </c>
      <c r="AU7" s="130" t="s">
        <v>8</v>
      </c>
      <c r="AV7" s="130" t="s">
        <v>8</v>
      </c>
      <c r="AW7" s="130" t="s">
        <v>8</v>
      </c>
      <c r="AX7" s="130" t="s">
        <v>8</v>
      </c>
      <c r="AY7" s="130"/>
      <c r="AZ7" s="130" t="s">
        <v>7</v>
      </c>
      <c r="BA7" s="130" t="s">
        <v>8</v>
      </c>
      <c r="BB7" s="130" t="s">
        <v>8</v>
      </c>
      <c r="BC7" s="130" t="s">
        <v>8</v>
      </c>
      <c r="BD7" s="130" t="s">
        <v>8</v>
      </c>
      <c r="BE7" s="130" t="s">
        <v>8</v>
      </c>
      <c r="BF7" s="130" t="s">
        <v>122</v>
      </c>
      <c r="BG7" s="130" t="s">
        <v>7</v>
      </c>
      <c r="BH7" s="130" t="s">
        <v>7</v>
      </c>
      <c r="BI7" s="130" t="s">
        <v>8</v>
      </c>
      <c r="BJ7" s="130" t="s">
        <v>7</v>
      </c>
      <c r="BK7" s="130" t="s">
        <v>8</v>
      </c>
      <c r="BL7" s="130" t="s">
        <v>7</v>
      </c>
      <c r="BM7" s="130" t="s">
        <v>7</v>
      </c>
      <c r="BN7" s="130" t="s">
        <v>8</v>
      </c>
      <c r="BO7" s="130" t="s">
        <v>8</v>
      </c>
      <c r="BP7" s="108">
        <v>16118548</v>
      </c>
      <c r="BQ7" s="108" t="s">
        <v>179</v>
      </c>
      <c r="BR7" s="108" t="s">
        <v>373</v>
      </c>
      <c r="BS7" s="108" t="s">
        <v>136</v>
      </c>
      <c r="BT7" s="108" t="s">
        <v>124</v>
      </c>
      <c r="BU7" s="142" t="s">
        <v>8</v>
      </c>
      <c r="BV7" s="142" t="s">
        <v>7</v>
      </c>
      <c r="BW7" s="142" t="s">
        <v>8</v>
      </c>
      <c r="BX7" s="142" t="s">
        <v>8</v>
      </c>
      <c r="CA7" s="142">
        <v>16118548</v>
      </c>
      <c r="CB7" s="142" t="s">
        <v>179</v>
      </c>
      <c r="CC7" s="142" t="s">
        <v>8</v>
      </c>
      <c r="CD7" s="108" t="s">
        <v>8</v>
      </c>
      <c r="CE7" s="142" t="s">
        <v>7</v>
      </c>
      <c r="CF7" s="142">
        <v>0</v>
      </c>
      <c r="CG7" s="142" t="s">
        <v>381</v>
      </c>
      <c r="CH7" s="142">
        <v>25202200</v>
      </c>
      <c r="CI7" s="136" t="s">
        <v>122</v>
      </c>
      <c r="CJ7" s="109" t="s">
        <v>174</v>
      </c>
      <c r="CK7" s="142" t="s">
        <v>382</v>
      </c>
      <c r="CL7" s="108"/>
      <c r="CM7" s="147" t="s">
        <v>183</v>
      </c>
      <c r="CQ7" s="109">
        <v>16118548</v>
      </c>
      <c r="CR7" s="109" t="s">
        <v>179</v>
      </c>
    </row>
    <row r="8" spans="1:96" ht="14.4" hidden="1">
      <c r="A8" t="e">
        <f>D8-#REF!</f>
        <v>#REF!</v>
      </c>
      <c r="B8" t="str">
        <f t="shared" si="0"/>
        <v>'16053945',</v>
      </c>
      <c r="C8" s="60"/>
      <c r="D8" s="130">
        <v>2</v>
      </c>
      <c r="E8" s="130">
        <v>16053945</v>
      </c>
      <c r="F8" s="130" t="s">
        <v>366</v>
      </c>
      <c r="G8" s="130" t="s">
        <v>367</v>
      </c>
      <c r="H8" s="130" t="s">
        <v>368</v>
      </c>
      <c r="I8" s="130" t="s">
        <v>369</v>
      </c>
      <c r="J8" s="130">
        <v>206</v>
      </c>
      <c r="K8" s="130" t="s">
        <v>183</v>
      </c>
      <c r="L8" s="134" t="s">
        <v>184</v>
      </c>
      <c r="M8" s="132">
        <f t="shared" si="1"/>
        <v>0</v>
      </c>
      <c r="N8" s="130">
        <v>16053945</v>
      </c>
      <c r="O8" s="130" t="s">
        <v>367</v>
      </c>
      <c r="P8" s="130" t="s">
        <v>366</v>
      </c>
      <c r="Q8" s="130" t="s">
        <v>370</v>
      </c>
      <c r="R8" s="130" t="s">
        <v>371</v>
      </c>
      <c r="S8" s="130">
        <v>30</v>
      </c>
      <c r="T8" s="130" t="s">
        <v>186</v>
      </c>
      <c r="U8" s="130" t="s">
        <v>187</v>
      </c>
      <c r="V8" s="133">
        <v>39727</v>
      </c>
      <c r="W8" s="130" t="s">
        <v>7</v>
      </c>
      <c r="X8" s="130" t="s">
        <v>8</v>
      </c>
      <c r="Y8" s="130" t="s">
        <v>131</v>
      </c>
      <c r="Z8" s="130" t="s">
        <v>8</v>
      </c>
      <c r="AA8" s="130" t="s">
        <v>8</v>
      </c>
      <c r="AB8" s="130" t="s">
        <v>8</v>
      </c>
      <c r="AC8" s="130" t="s">
        <v>8</v>
      </c>
      <c r="AD8" s="130" t="s">
        <v>8</v>
      </c>
      <c r="AE8" s="130" t="s">
        <v>122</v>
      </c>
      <c r="AF8" s="130" t="s">
        <v>8</v>
      </c>
      <c r="AG8" s="130" t="s">
        <v>8</v>
      </c>
      <c r="AH8" s="130" t="s">
        <v>8</v>
      </c>
      <c r="AI8" s="130" t="s">
        <v>8</v>
      </c>
      <c r="AJ8" s="130" t="s">
        <v>8</v>
      </c>
      <c r="AK8" s="130" t="s">
        <v>8</v>
      </c>
      <c r="AL8" s="130" t="s">
        <v>8</v>
      </c>
      <c r="AM8" s="130" t="s">
        <v>160</v>
      </c>
      <c r="AN8" s="130" t="s">
        <v>8</v>
      </c>
      <c r="AO8" s="130" t="s">
        <v>8</v>
      </c>
      <c r="AP8" s="130" t="s">
        <v>8</v>
      </c>
      <c r="AQ8" s="130" t="s">
        <v>7</v>
      </c>
      <c r="AR8" s="130" t="s">
        <v>7</v>
      </c>
      <c r="AS8" s="133">
        <v>40296</v>
      </c>
      <c r="AT8" s="130" t="s">
        <v>8</v>
      </c>
      <c r="AU8" s="130" t="s">
        <v>8</v>
      </c>
      <c r="AV8" s="130" t="s">
        <v>8</v>
      </c>
      <c r="AW8" s="130" t="s">
        <v>8</v>
      </c>
      <c r="AX8" s="130" t="s">
        <v>8</v>
      </c>
      <c r="AY8" s="130"/>
      <c r="AZ8" s="130" t="s">
        <v>7</v>
      </c>
      <c r="BA8" s="130" t="s">
        <v>8</v>
      </c>
      <c r="BB8" s="130" t="s">
        <v>8</v>
      </c>
      <c r="BC8" s="130" t="s">
        <v>8</v>
      </c>
      <c r="BD8" s="130" t="s">
        <v>8</v>
      </c>
      <c r="BE8" s="130" t="s">
        <v>8</v>
      </c>
      <c r="BF8" s="130" t="s">
        <v>122</v>
      </c>
      <c r="BG8" s="130" t="s">
        <v>7</v>
      </c>
      <c r="BH8" s="130" t="s">
        <v>7</v>
      </c>
      <c r="BI8" s="130" t="s">
        <v>8</v>
      </c>
      <c r="BJ8" s="130" t="s">
        <v>7</v>
      </c>
      <c r="BK8" s="130" t="s">
        <v>8</v>
      </c>
      <c r="BL8" s="130" t="s">
        <v>7</v>
      </c>
      <c r="BM8" s="130" t="s">
        <v>7</v>
      </c>
      <c r="BN8" s="130" t="s">
        <v>7</v>
      </c>
      <c r="BO8" s="130" t="s">
        <v>8</v>
      </c>
      <c r="BP8" s="108">
        <v>16053945</v>
      </c>
      <c r="BQ8" s="108" t="s">
        <v>366</v>
      </c>
      <c r="BR8" s="108" t="s">
        <v>373</v>
      </c>
      <c r="BS8" s="108" t="s">
        <v>136</v>
      </c>
      <c r="BT8" s="108" t="s">
        <v>124</v>
      </c>
      <c r="BU8" s="142" t="s">
        <v>8</v>
      </c>
      <c r="BV8" s="142" t="s">
        <v>7</v>
      </c>
      <c r="BW8" s="142" t="s">
        <v>8</v>
      </c>
      <c r="BX8" s="142" t="s">
        <v>8</v>
      </c>
      <c r="CA8" s="142">
        <v>16053945</v>
      </c>
      <c r="CB8" s="142" t="s">
        <v>366</v>
      </c>
      <c r="CC8" s="142" t="s">
        <v>8</v>
      </c>
      <c r="CD8" s="108" t="s">
        <v>8</v>
      </c>
      <c r="CE8" s="142" t="s">
        <v>7</v>
      </c>
      <c r="CF8" s="145">
        <v>0</v>
      </c>
      <c r="CG8" s="142" t="s">
        <v>404</v>
      </c>
      <c r="CH8" s="142">
        <v>11914100</v>
      </c>
      <c r="CI8" s="136">
        <v>40290</v>
      </c>
      <c r="CJ8" s="109" t="s">
        <v>134</v>
      </c>
      <c r="CK8" s="142" t="s">
        <v>405</v>
      </c>
      <c r="CL8" s="108" t="s">
        <v>376</v>
      </c>
      <c r="CM8" s="147" t="s">
        <v>183</v>
      </c>
      <c r="CQ8" s="109">
        <v>16053945</v>
      </c>
      <c r="CR8" s="109" t="s">
        <v>366</v>
      </c>
    </row>
    <row r="9" spans="1:96" ht="14.4" hidden="1">
      <c r="A9" t="e">
        <f>D9-#REF!</f>
        <v>#REF!</v>
      </c>
      <c r="B9" t="str">
        <f t="shared" si="0"/>
        <v>'16149330',</v>
      </c>
      <c r="C9" s="60"/>
      <c r="D9" s="130">
        <v>2</v>
      </c>
      <c r="E9" s="130">
        <v>16149330</v>
      </c>
      <c r="F9" s="130" t="s">
        <v>360</v>
      </c>
      <c r="G9" s="130" t="s">
        <v>361</v>
      </c>
      <c r="H9" s="130" t="s">
        <v>362</v>
      </c>
      <c r="I9" s="130" t="s">
        <v>363</v>
      </c>
      <c r="J9" s="130">
        <v>206</v>
      </c>
      <c r="K9" s="130" t="s">
        <v>183</v>
      </c>
      <c r="L9" s="134" t="s">
        <v>184</v>
      </c>
      <c r="M9" s="132">
        <f t="shared" si="1"/>
        <v>16149330</v>
      </c>
      <c r="N9" s="130">
        <v>16149330</v>
      </c>
      <c r="O9" s="130" t="s">
        <v>361</v>
      </c>
      <c r="P9" s="130" t="s">
        <v>360</v>
      </c>
      <c r="Q9" s="130" t="s">
        <v>364</v>
      </c>
      <c r="R9" s="130" t="s">
        <v>365</v>
      </c>
      <c r="S9" s="130">
        <v>33</v>
      </c>
      <c r="T9" s="130" t="s">
        <v>186</v>
      </c>
      <c r="U9" s="130" t="s">
        <v>224</v>
      </c>
      <c r="V9" s="133">
        <v>40415</v>
      </c>
      <c r="W9" s="130" t="s">
        <v>8</v>
      </c>
      <c r="X9" s="130" t="s">
        <v>8</v>
      </c>
      <c r="Y9" s="130" t="s">
        <v>131</v>
      </c>
      <c r="Z9" s="130" t="s">
        <v>8</v>
      </c>
      <c r="AA9" s="130" t="s">
        <v>8</v>
      </c>
      <c r="AB9" s="130" t="s">
        <v>8</v>
      </c>
      <c r="AC9" s="130" t="s">
        <v>8</v>
      </c>
      <c r="AD9" s="130" t="s">
        <v>8</v>
      </c>
      <c r="AE9" s="130" t="s">
        <v>122</v>
      </c>
      <c r="AF9" s="130" t="s">
        <v>8</v>
      </c>
      <c r="AG9" s="130" t="s">
        <v>8</v>
      </c>
      <c r="AH9" s="130" t="s">
        <v>8</v>
      </c>
      <c r="AI9" s="130" t="s">
        <v>8</v>
      </c>
      <c r="AJ9" s="130" t="s">
        <v>8</v>
      </c>
      <c r="AK9" s="130" t="s">
        <v>8</v>
      </c>
      <c r="AL9" s="130" t="s">
        <v>8</v>
      </c>
      <c r="AM9" s="130" t="s">
        <v>8</v>
      </c>
      <c r="AN9" s="130" t="s">
        <v>8</v>
      </c>
      <c r="AO9" s="130" t="s">
        <v>8</v>
      </c>
      <c r="AP9" s="130" t="s">
        <v>8</v>
      </c>
      <c r="AQ9" s="130" t="s">
        <v>122</v>
      </c>
      <c r="AR9" s="130" t="s">
        <v>8</v>
      </c>
      <c r="AS9" s="133" t="s">
        <v>122</v>
      </c>
      <c r="AT9" s="130" t="s">
        <v>8</v>
      </c>
      <c r="AU9" s="130" t="s">
        <v>8</v>
      </c>
      <c r="AV9" s="130" t="s">
        <v>8</v>
      </c>
      <c r="AW9" s="130" t="s">
        <v>8</v>
      </c>
      <c r="AX9" s="130" t="s">
        <v>8</v>
      </c>
      <c r="AY9" s="130"/>
      <c r="AZ9" s="130" t="s">
        <v>7</v>
      </c>
      <c r="BA9" s="130" t="s">
        <v>8</v>
      </c>
      <c r="BB9" s="130" t="s">
        <v>8</v>
      </c>
      <c r="BC9" s="130" t="s">
        <v>8</v>
      </c>
      <c r="BD9" s="130" t="s">
        <v>8</v>
      </c>
      <c r="BE9" s="130" t="s">
        <v>8</v>
      </c>
      <c r="BF9" s="130" t="s">
        <v>122</v>
      </c>
      <c r="BG9" s="130" t="s">
        <v>7</v>
      </c>
      <c r="BH9" s="130" t="s">
        <v>7</v>
      </c>
      <c r="BI9" s="130" t="s">
        <v>8</v>
      </c>
      <c r="BJ9" s="130" t="s">
        <v>7</v>
      </c>
      <c r="BK9" s="130" t="s">
        <v>8</v>
      </c>
      <c r="BL9" s="130" t="s">
        <v>122</v>
      </c>
      <c r="BM9" s="130" t="s">
        <v>122</v>
      </c>
      <c r="BN9" s="130" t="s">
        <v>122</v>
      </c>
      <c r="BO9" s="130" t="s">
        <v>122</v>
      </c>
      <c r="BP9" s="108">
        <v>16149330</v>
      </c>
      <c r="BQ9" s="108" t="s">
        <v>360</v>
      </c>
      <c r="BR9" s="108" t="s">
        <v>373</v>
      </c>
      <c r="BS9" s="108" t="s">
        <v>375</v>
      </c>
      <c r="BT9" s="108" t="s">
        <v>124</v>
      </c>
      <c r="BU9" s="142" t="s">
        <v>8</v>
      </c>
      <c r="BV9" s="142" t="s">
        <v>7</v>
      </c>
      <c r="BW9" s="142" t="s">
        <v>8</v>
      </c>
      <c r="BX9" s="142" t="s">
        <v>8</v>
      </c>
      <c r="CA9" s="142">
        <v>16149330</v>
      </c>
      <c r="CB9" s="142" t="s">
        <v>360</v>
      </c>
      <c r="CC9" s="142" t="s">
        <v>8</v>
      </c>
      <c r="CD9" s="108" t="s">
        <v>8</v>
      </c>
      <c r="CE9" s="142" t="s">
        <v>7</v>
      </c>
      <c r="CF9" s="145">
        <v>0</v>
      </c>
      <c r="CG9" s="142" t="s">
        <v>122</v>
      </c>
      <c r="CH9" s="142" t="s">
        <v>122</v>
      </c>
      <c r="CI9" s="136"/>
      <c r="CJ9" s="109"/>
      <c r="CK9" s="142" t="s">
        <v>122</v>
      </c>
      <c r="CL9" s="108"/>
      <c r="CM9" s="147" t="s">
        <v>183</v>
      </c>
      <c r="CQ9" s="109"/>
      <c r="CR9" s="109"/>
    </row>
    <row r="10" spans="1:96" ht="14.4" hidden="1">
      <c r="A10" t="e">
        <f>#REF!-#REF!</f>
        <v>#REF!</v>
      </c>
      <c r="B10" t="str">
        <f t="shared" si="0"/>
        <v>'16050301',</v>
      </c>
      <c r="C10" s="126"/>
      <c r="D10" s="130">
        <v>2</v>
      </c>
      <c r="E10" s="130">
        <v>16050301</v>
      </c>
      <c r="F10" s="130" t="s">
        <v>218</v>
      </c>
      <c r="G10" s="130" t="s">
        <v>219</v>
      </c>
      <c r="H10" s="130" t="s">
        <v>220</v>
      </c>
      <c r="I10" s="130" t="s">
        <v>221</v>
      </c>
      <c r="J10" s="130">
        <v>206</v>
      </c>
      <c r="K10" s="130" t="s">
        <v>183</v>
      </c>
      <c r="L10" s="134" t="s">
        <v>184</v>
      </c>
      <c r="M10" s="132">
        <f t="shared" si="1"/>
        <v>0</v>
      </c>
      <c r="N10" s="130">
        <v>16050301</v>
      </c>
      <c r="O10" s="130" t="s">
        <v>219</v>
      </c>
      <c r="P10" s="130" t="s">
        <v>218</v>
      </c>
      <c r="Q10" s="130" t="s">
        <v>222</v>
      </c>
      <c r="R10" s="130" t="s">
        <v>223</v>
      </c>
      <c r="S10" s="130">
        <v>39</v>
      </c>
      <c r="T10" s="130" t="s">
        <v>186</v>
      </c>
      <c r="U10" s="130" t="s">
        <v>224</v>
      </c>
      <c r="V10" s="133">
        <v>39668</v>
      </c>
      <c r="W10" s="130" t="s">
        <v>7</v>
      </c>
      <c r="X10" s="130" t="s">
        <v>8</v>
      </c>
      <c r="Y10" s="130" t="s">
        <v>131</v>
      </c>
      <c r="Z10" s="130" t="s">
        <v>8</v>
      </c>
      <c r="AA10" s="130" t="s">
        <v>8</v>
      </c>
      <c r="AB10" s="130" t="s">
        <v>8</v>
      </c>
      <c r="AC10" s="130" t="s">
        <v>8</v>
      </c>
      <c r="AD10" s="130" t="s">
        <v>8</v>
      </c>
      <c r="AE10" s="130" t="s">
        <v>122</v>
      </c>
      <c r="AF10" s="130" t="s">
        <v>8</v>
      </c>
      <c r="AG10" s="130" t="s">
        <v>8</v>
      </c>
      <c r="AH10" s="130" t="s">
        <v>8</v>
      </c>
      <c r="AI10" s="130" t="s">
        <v>8</v>
      </c>
      <c r="AJ10" s="130" t="s">
        <v>8</v>
      </c>
      <c r="AK10" s="130" t="s">
        <v>8</v>
      </c>
      <c r="AL10" s="130" t="s">
        <v>8</v>
      </c>
      <c r="AM10" s="130" t="s">
        <v>8</v>
      </c>
      <c r="AN10" s="130" t="s">
        <v>8</v>
      </c>
      <c r="AO10" s="130" t="s">
        <v>8</v>
      </c>
      <c r="AP10" s="130" t="s">
        <v>8</v>
      </c>
      <c r="AQ10" s="130" t="s">
        <v>7</v>
      </c>
      <c r="AR10" s="130" t="s">
        <v>7</v>
      </c>
      <c r="AS10" s="133" t="s">
        <v>122</v>
      </c>
      <c r="AT10" s="130" t="s">
        <v>8</v>
      </c>
      <c r="AU10" s="130" t="s">
        <v>8</v>
      </c>
      <c r="AV10" s="130" t="s">
        <v>8</v>
      </c>
      <c r="AW10" s="130" t="s">
        <v>8</v>
      </c>
      <c r="AX10" s="130" t="s">
        <v>8</v>
      </c>
      <c r="AY10" s="130"/>
      <c r="AZ10" s="130" t="s">
        <v>7</v>
      </c>
      <c r="BA10" s="130" t="s">
        <v>8</v>
      </c>
      <c r="BB10" s="130" t="s">
        <v>8</v>
      </c>
      <c r="BC10" s="130" t="s">
        <v>8</v>
      </c>
      <c r="BD10" s="130" t="s">
        <v>8</v>
      </c>
      <c r="BE10" s="130" t="s">
        <v>8</v>
      </c>
      <c r="BF10" s="130" t="s">
        <v>122</v>
      </c>
      <c r="BG10" s="130" t="s">
        <v>7</v>
      </c>
      <c r="BH10" s="130" t="s">
        <v>7</v>
      </c>
      <c r="BI10" s="130" t="s">
        <v>8</v>
      </c>
      <c r="BJ10" s="130" t="s">
        <v>7</v>
      </c>
      <c r="BK10" s="130" t="s">
        <v>8</v>
      </c>
      <c r="BL10" s="130" t="s">
        <v>122</v>
      </c>
      <c r="BM10" s="130" t="s">
        <v>122</v>
      </c>
      <c r="BN10" s="130" t="s">
        <v>122</v>
      </c>
      <c r="BO10" s="130" t="s">
        <v>122</v>
      </c>
      <c r="BP10" s="108">
        <v>16050301</v>
      </c>
      <c r="BQ10" s="108" t="s">
        <v>218</v>
      </c>
      <c r="BR10" s="108" t="s">
        <v>373</v>
      </c>
      <c r="BS10" s="108" t="s">
        <v>375</v>
      </c>
      <c r="BT10" s="108" t="s">
        <v>124</v>
      </c>
      <c r="BU10" s="142" t="s">
        <v>8</v>
      </c>
      <c r="BV10" s="142" t="s">
        <v>7</v>
      </c>
      <c r="BW10" s="142" t="s">
        <v>8</v>
      </c>
      <c r="BX10" s="142" t="s">
        <v>8</v>
      </c>
      <c r="CA10" s="142">
        <v>16050301</v>
      </c>
      <c r="CB10" s="142" t="s">
        <v>218</v>
      </c>
      <c r="CC10" s="142" t="s">
        <v>8</v>
      </c>
      <c r="CD10" s="108" t="s">
        <v>8</v>
      </c>
      <c r="CE10" s="142" t="s">
        <v>7</v>
      </c>
      <c r="CF10" s="142">
        <v>0</v>
      </c>
      <c r="CG10" s="142" t="s">
        <v>381</v>
      </c>
      <c r="CH10" s="142">
        <v>43906100</v>
      </c>
      <c r="CI10" s="136">
        <v>40394</v>
      </c>
      <c r="CJ10" s="109" t="s">
        <v>173</v>
      </c>
      <c r="CK10" s="142" t="s">
        <v>388</v>
      </c>
      <c r="CL10" s="108"/>
      <c r="CM10" s="147" t="s">
        <v>183</v>
      </c>
      <c r="CQ10" s="109">
        <v>16050301</v>
      </c>
      <c r="CR10" s="109" t="s">
        <v>218</v>
      </c>
    </row>
    <row r="11" spans="1:96" ht="14.4" hidden="1">
      <c r="A11" t="e">
        <f>#REF!-#REF!</f>
        <v>#REF!</v>
      </c>
      <c r="B11" t="str">
        <f t="shared" si="0"/>
        <v>'16044998',</v>
      </c>
      <c r="C11" s="123"/>
      <c r="D11" s="130">
        <v>2</v>
      </c>
      <c r="E11" s="131">
        <v>16044998</v>
      </c>
      <c r="F11" s="130" t="s">
        <v>188</v>
      </c>
      <c r="G11" s="130" t="s">
        <v>189</v>
      </c>
      <c r="H11" s="130" t="s">
        <v>190</v>
      </c>
      <c r="I11" s="130" t="s">
        <v>191</v>
      </c>
      <c r="J11" s="130">
        <v>206</v>
      </c>
      <c r="K11" s="130" t="s">
        <v>183</v>
      </c>
      <c r="L11" s="134" t="s">
        <v>184</v>
      </c>
      <c r="M11" s="132">
        <f t="shared" si="1"/>
        <v>0</v>
      </c>
      <c r="N11" s="130">
        <v>16044998</v>
      </c>
      <c r="O11" s="130" t="s">
        <v>189</v>
      </c>
      <c r="P11" s="130" t="s">
        <v>188</v>
      </c>
      <c r="Q11" s="130" t="s">
        <v>192</v>
      </c>
      <c r="R11" s="130" t="s">
        <v>193</v>
      </c>
      <c r="S11" s="130">
        <v>40</v>
      </c>
      <c r="T11" s="130" t="s">
        <v>186</v>
      </c>
      <c r="U11" s="130" t="s">
        <v>187</v>
      </c>
      <c r="V11" s="133">
        <v>39603</v>
      </c>
      <c r="W11" s="130" t="s">
        <v>8</v>
      </c>
      <c r="X11" s="130" t="s">
        <v>8</v>
      </c>
      <c r="Y11" s="130" t="s">
        <v>131</v>
      </c>
      <c r="Z11" s="130" t="s">
        <v>8</v>
      </c>
      <c r="AA11" s="130" t="s">
        <v>8</v>
      </c>
      <c r="AB11" s="130" t="s">
        <v>8</v>
      </c>
      <c r="AC11" s="130" t="s">
        <v>8</v>
      </c>
      <c r="AD11" s="130" t="s">
        <v>8</v>
      </c>
      <c r="AE11" s="130" t="s">
        <v>122</v>
      </c>
      <c r="AF11" s="130" t="s">
        <v>8</v>
      </c>
      <c r="AG11" s="130" t="s">
        <v>8</v>
      </c>
      <c r="AH11" s="130" t="s">
        <v>8</v>
      </c>
      <c r="AI11" s="130" t="s">
        <v>8</v>
      </c>
      <c r="AJ11" s="130" t="s">
        <v>8</v>
      </c>
      <c r="AK11" s="130" t="s">
        <v>8</v>
      </c>
      <c r="AL11" s="130" t="s">
        <v>8</v>
      </c>
      <c r="AM11" s="130" t="s">
        <v>8</v>
      </c>
      <c r="AN11" s="130" t="s">
        <v>8</v>
      </c>
      <c r="AO11" s="130" t="s">
        <v>8</v>
      </c>
      <c r="AP11" s="130" t="s">
        <v>8</v>
      </c>
      <c r="AQ11" s="130" t="s">
        <v>7</v>
      </c>
      <c r="AR11" s="130" t="s">
        <v>7</v>
      </c>
      <c r="AS11" s="133">
        <v>40359</v>
      </c>
      <c r="AT11" s="130" t="s">
        <v>8</v>
      </c>
      <c r="AU11" s="130" t="s">
        <v>8</v>
      </c>
      <c r="AV11" s="130" t="s">
        <v>8</v>
      </c>
      <c r="AW11" s="130" t="s">
        <v>8</v>
      </c>
      <c r="AX11" s="130" t="s">
        <v>8</v>
      </c>
      <c r="AY11" s="130"/>
      <c r="AZ11" s="130" t="s">
        <v>7</v>
      </c>
      <c r="BA11" s="130" t="s">
        <v>8</v>
      </c>
      <c r="BB11" s="130" t="s">
        <v>8</v>
      </c>
      <c r="BC11" s="130" t="s">
        <v>8</v>
      </c>
      <c r="BD11" s="130" t="s">
        <v>8</v>
      </c>
      <c r="BE11" s="130" t="s">
        <v>8</v>
      </c>
      <c r="BF11" s="130" t="s">
        <v>122</v>
      </c>
      <c r="BG11" s="130" t="s">
        <v>7</v>
      </c>
      <c r="BH11" s="130" t="s">
        <v>7</v>
      </c>
      <c r="BI11" s="130" t="s">
        <v>8</v>
      </c>
      <c r="BJ11" s="130" t="s">
        <v>7</v>
      </c>
      <c r="BK11" s="130" t="s">
        <v>8</v>
      </c>
      <c r="BL11" s="130" t="s">
        <v>122</v>
      </c>
      <c r="BM11" s="130" t="s">
        <v>122</v>
      </c>
      <c r="BN11" s="130" t="s">
        <v>122</v>
      </c>
      <c r="BO11" s="130" t="s">
        <v>122</v>
      </c>
      <c r="BP11" s="108">
        <v>16044998</v>
      </c>
      <c r="BQ11" s="108" t="s">
        <v>188</v>
      </c>
      <c r="BR11" s="108" t="s">
        <v>373</v>
      </c>
      <c r="BS11" s="108" t="s">
        <v>136</v>
      </c>
      <c r="BT11" s="108" t="s">
        <v>124</v>
      </c>
      <c r="BU11" s="142" t="s">
        <v>8</v>
      </c>
      <c r="BV11" s="142" t="s">
        <v>7</v>
      </c>
      <c r="BW11" s="142" t="s">
        <v>8</v>
      </c>
      <c r="BX11" s="142" t="s">
        <v>8</v>
      </c>
      <c r="CA11" s="142">
        <v>16044998</v>
      </c>
      <c r="CB11" s="142" t="s">
        <v>188</v>
      </c>
      <c r="CC11" s="142" t="s">
        <v>8</v>
      </c>
      <c r="CD11" s="108" t="s">
        <v>8</v>
      </c>
      <c r="CE11" s="142" t="s">
        <v>7</v>
      </c>
      <c r="CF11" s="142">
        <v>0</v>
      </c>
      <c r="CG11" s="142" t="s">
        <v>381</v>
      </c>
      <c r="CH11" s="142">
        <v>11304000</v>
      </c>
      <c r="CI11" s="136">
        <v>40029</v>
      </c>
      <c r="CJ11" s="109" t="s">
        <v>175</v>
      </c>
      <c r="CK11" s="142" t="s">
        <v>383</v>
      </c>
      <c r="CL11" s="108"/>
      <c r="CM11" s="147" t="s">
        <v>183</v>
      </c>
      <c r="CQ11" s="109">
        <v>16044998</v>
      </c>
      <c r="CR11" s="109" t="s">
        <v>188</v>
      </c>
    </row>
    <row r="12" spans="1:96" ht="14.4" hidden="1">
      <c r="A12" t="e">
        <f>D12-#REF!</f>
        <v>#REF!</v>
      </c>
      <c r="B12" t="str">
        <f t="shared" si="0"/>
        <v>'16123728',</v>
      </c>
      <c r="D12" s="130">
        <v>2</v>
      </c>
      <c r="E12" s="130">
        <v>16123728</v>
      </c>
      <c r="F12" s="130" t="s">
        <v>243</v>
      </c>
      <c r="G12" s="130" t="s">
        <v>244</v>
      </c>
      <c r="H12" s="130" t="s">
        <v>245</v>
      </c>
      <c r="I12" s="130" t="s">
        <v>246</v>
      </c>
      <c r="J12" s="130">
        <v>206</v>
      </c>
      <c r="K12" s="130" t="s">
        <v>183</v>
      </c>
      <c r="L12" s="134" t="s">
        <v>184</v>
      </c>
      <c r="M12" s="132">
        <f t="shared" si="1"/>
        <v>16123728</v>
      </c>
      <c r="N12" s="130">
        <v>16123728</v>
      </c>
      <c r="O12" s="130" t="s">
        <v>244</v>
      </c>
      <c r="P12" s="130" t="s">
        <v>243</v>
      </c>
      <c r="Q12" s="130" t="s">
        <v>247</v>
      </c>
      <c r="R12" s="130" t="s">
        <v>248</v>
      </c>
      <c r="S12" s="130">
        <v>25</v>
      </c>
      <c r="T12" s="130" t="s">
        <v>186</v>
      </c>
      <c r="U12" s="130" t="s">
        <v>224</v>
      </c>
      <c r="V12" s="133">
        <v>40207</v>
      </c>
      <c r="W12" s="130" t="s">
        <v>8</v>
      </c>
      <c r="X12" s="130" t="s">
        <v>8</v>
      </c>
      <c r="Y12" s="130" t="s">
        <v>131</v>
      </c>
      <c r="Z12" s="130" t="s">
        <v>8</v>
      </c>
      <c r="AA12" s="130" t="s">
        <v>8</v>
      </c>
      <c r="AB12" s="130" t="s">
        <v>8</v>
      </c>
      <c r="AC12" s="130" t="s">
        <v>8</v>
      </c>
      <c r="AD12" s="130" t="s">
        <v>8</v>
      </c>
      <c r="AE12" s="130" t="s">
        <v>122</v>
      </c>
      <c r="AF12" s="130" t="s">
        <v>8</v>
      </c>
      <c r="AG12" s="130" t="s">
        <v>8</v>
      </c>
      <c r="AH12" s="130" t="s">
        <v>8</v>
      </c>
      <c r="AI12" s="130" t="s">
        <v>8</v>
      </c>
      <c r="AJ12" s="130" t="s">
        <v>8</v>
      </c>
      <c r="AK12" s="130" t="s">
        <v>8</v>
      </c>
      <c r="AL12" s="130" t="s">
        <v>8</v>
      </c>
      <c r="AM12" s="130" t="s">
        <v>160</v>
      </c>
      <c r="AN12" s="130" t="s">
        <v>8</v>
      </c>
      <c r="AO12" s="130" t="s">
        <v>8</v>
      </c>
      <c r="AP12" s="130" t="s">
        <v>8</v>
      </c>
      <c r="AQ12" s="130" t="s">
        <v>122</v>
      </c>
      <c r="AR12" s="130" t="s">
        <v>8</v>
      </c>
      <c r="AS12" s="133" t="s">
        <v>122</v>
      </c>
      <c r="AT12" s="130" t="s">
        <v>8</v>
      </c>
      <c r="AU12" s="130" t="s">
        <v>8</v>
      </c>
      <c r="AV12" s="130" t="s">
        <v>8</v>
      </c>
      <c r="AW12" s="130" t="s">
        <v>8</v>
      </c>
      <c r="AX12" s="130" t="s">
        <v>8</v>
      </c>
      <c r="AY12" s="130"/>
      <c r="AZ12" s="130" t="s">
        <v>7</v>
      </c>
      <c r="BA12" s="130" t="s">
        <v>8</v>
      </c>
      <c r="BB12" s="130" t="s">
        <v>8</v>
      </c>
      <c r="BC12" s="130" t="s">
        <v>8</v>
      </c>
      <c r="BD12" s="130" t="s">
        <v>8</v>
      </c>
      <c r="BE12" s="130" t="s">
        <v>8</v>
      </c>
      <c r="BF12" s="130" t="s">
        <v>122</v>
      </c>
      <c r="BG12" s="130" t="s">
        <v>7</v>
      </c>
      <c r="BH12" s="130" t="s">
        <v>7</v>
      </c>
      <c r="BI12" s="130" t="s">
        <v>8</v>
      </c>
      <c r="BJ12" s="130" t="s">
        <v>7</v>
      </c>
      <c r="BK12" s="130" t="s">
        <v>8</v>
      </c>
      <c r="BL12" s="130" t="s">
        <v>122</v>
      </c>
      <c r="BM12" s="130" t="s">
        <v>122</v>
      </c>
      <c r="BN12" s="130" t="s">
        <v>122</v>
      </c>
      <c r="BO12" s="130" t="s">
        <v>122</v>
      </c>
      <c r="BP12" s="108">
        <v>16123728</v>
      </c>
      <c r="BQ12" s="108" t="s">
        <v>243</v>
      </c>
      <c r="BR12" s="108" t="s">
        <v>373</v>
      </c>
      <c r="BS12" s="108" t="s">
        <v>136</v>
      </c>
      <c r="BT12" s="108" t="s">
        <v>124</v>
      </c>
      <c r="BU12" s="142" t="s">
        <v>8</v>
      </c>
      <c r="BV12" s="142" t="s">
        <v>7</v>
      </c>
      <c r="BW12" s="142" t="s">
        <v>8</v>
      </c>
      <c r="BX12" s="142" t="s">
        <v>8</v>
      </c>
      <c r="CA12" s="142">
        <v>16123728</v>
      </c>
      <c r="CB12" s="146" t="s">
        <v>243</v>
      </c>
      <c r="CC12" s="143" t="s">
        <v>8</v>
      </c>
      <c r="CD12" s="108" t="s">
        <v>8</v>
      </c>
      <c r="CE12" s="142" t="s">
        <v>7</v>
      </c>
      <c r="CF12" s="142">
        <v>0</v>
      </c>
      <c r="CG12" s="145" t="s">
        <v>387</v>
      </c>
      <c r="CH12" s="142">
        <v>29111100</v>
      </c>
      <c r="CI12" s="136"/>
      <c r="CJ12" s="109"/>
      <c r="CK12" s="142" t="s">
        <v>133</v>
      </c>
      <c r="CL12" s="108" t="s">
        <v>376</v>
      </c>
      <c r="CM12" s="147" t="s">
        <v>183</v>
      </c>
      <c r="CQ12" s="109"/>
      <c r="CR12" s="109"/>
    </row>
    <row r="13" spans="1:96" ht="14.4" hidden="1">
      <c r="A13" t="e">
        <f>D13-#REF!</f>
        <v>#REF!</v>
      </c>
      <c r="B13" t="str">
        <f t="shared" si="0"/>
        <v>'16060829',</v>
      </c>
      <c r="D13" s="130">
        <v>2</v>
      </c>
      <c r="E13" s="130">
        <v>16060829</v>
      </c>
      <c r="F13" s="130" t="s">
        <v>281</v>
      </c>
      <c r="G13" s="130" t="s">
        <v>282</v>
      </c>
      <c r="H13" s="130" t="s">
        <v>283</v>
      </c>
      <c r="I13" s="130" t="s">
        <v>284</v>
      </c>
      <c r="J13" s="130">
        <v>206</v>
      </c>
      <c r="K13" s="130" t="s">
        <v>183</v>
      </c>
      <c r="L13" s="134" t="s">
        <v>184</v>
      </c>
      <c r="M13" s="132">
        <f t="shared" si="1"/>
        <v>0</v>
      </c>
      <c r="N13" s="130">
        <v>16060829</v>
      </c>
      <c r="O13" s="130" t="s">
        <v>282</v>
      </c>
      <c r="P13" s="130" t="s">
        <v>281</v>
      </c>
      <c r="Q13" s="130" t="s">
        <v>285</v>
      </c>
      <c r="R13" s="130" t="s">
        <v>286</v>
      </c>
      <c r="S13" s="130">
        <v>22</v>
      </c>
      <c r="T13" s="130" t="s">
        <v>186</v>
      </c>
      <c r="U13" s="130" t="s">
        <v>224</v>
      </c>
      <c r="V13" s="133">
        <v>39834</v>
      </c>
      <c r="W13" s="130" t="s">
        <v>8</v>
      </c>
      <c r="X13" s="130" t="s">
        <v>8</v>
      </c>
      <c r="Y13" s="130" t="s">
        <v>131</v>
      </c>
      <c r="Z13" s="130" t="s">
        <v>8</v>
      </c>
      <c r="AA13" s="130" t="s">
        <v>8</v>
      </c>
      <c r="AB13" s="130" t="s">
        <v>8</v>
      </c>
      <c r="AC13" s="130" t="s">
        <v>8</v>
      </c>
      <c r="AD13" s="130" t="s">
        <v>8</v>
      </c>
      <c r="AE13" s="130" t="s">
        <v>122</v>
      </c>
      <c r="AF13" s="130" t="s">
        <v>8</v>
      </c>
      <c r="AG13" s="130" t="s">
        <v>8</v>
      </c>
      <c r="AH13" s="130" t="s">
        <v>8</v>
      </c>
      <c r="AI13" s="130" t="s">
        <v>8</v>
      </c>
      <c r="AJ13" s="130" t="s">
        <v>8</v>
      </c>
      <c r="AK13" s="130" t="s">
        <v>8</v>
      </c>
      <c r="AL13" s="130" t="s">
        <v>8</v>
      </c>
      <c r="AM13" s="130" t="s">
        <v>8</v>
      </c>
      <c r="AN13" s="130" t="s">
        <v>8</v>
      </c>
      <c r="AO13" s="130" t="s">
        <v>8</v>
      </c>
      <c r="AP13" s="130" t="s">
        <v>8</v>
      </c>
      <c r="AQ13" s="130" t="s">
        <v>122</v>
      </c>
      <c r="AR13" s="130" t="s">
        <v>7</v>
      </c>
      <c r="AS13" s="133" t="s">
        <v>122</v>
      </c>
      <c r="AT13" s="130" t="s">
        <v>8</v>
      </c>
      <c r="AU13" s="130" t="s">
        <v>8</v>
      </c>
      <c r="AV13" s="130" t="s">
        <v>8</v>
      </c>
      <c r="AW13" s="130" t="s">
        <v>8</v>
      </c>
      <c r="AX13" s="130" t="s">
        <v>8</v>
      </c>
      <c r="AY13" s="130"/>
      <c r="AZ13" s="130" t="s">
        <v>7</v>
      </c>
      <c r="BA13" s="130" t="s">
        <v>8</v>
      </c>
      <c r="BB13" s="130" t="s">
        <v>8</v>
      </c>
      <c r="BC13" s="130" t="s">
        <v>8</v>
      </c>
      <c r="BD13" s="130" t="s">
        <v>8</v>
      </c>
      <c r="BE13" s="130" t="s">
        <v>8</v>
      </c>
      <c r="BF13" s="130" t="s">
        <v>122</v>
      </c>
      <c r="BG13" s="130" t="s">
        <v>7</v>
      </c>
      <c r="BH13" s="130" t="s">
        <v>7</v>
      </c>
      <c r="BI13" s="130" t="s">
        <v>8</v>
      </c>
      <c r="BJ13" s="130" t="s">
        <v>7</v>
      </c>
      <c r="BK13" s="130" t="s">
        <v>8</v>
      </c>
      <c r="BL13" s="130" t="s">
        <v>122</v>
      </c>
      <c r="BM13" s="130" t="s">
        <v>122</v>
      </c>
      <c r="BN13" s="130" t="s">
        <v>122</v>
      </c>
      <c r="BO13" s="130" t="s">
        <v>122</v>
      </c>
      <c r="BP13" s="108">
        <v>16060829</v>
      </c>
      <c r="BQ13" s="108" t="s">
        <v>281</v>
      </c>
      <c r="BR13" s="108" t="s">
        <v>373</v>
      </c>
      <c r="BS13" s="108" t="s">
        <v>136</v>
      </c>
      <c r="BT13" s="108" t="s">
        <v>124</v>
      </c>
      <c r="BU13" s="142" t="s">
        <v>8</v>
      </c>
      <c r="BV13" s="142" t="s">
        <v>7</v>
      </c>
      <c r="BW13" s="142" t="s">
        <v>8</v>
      </c>
      <c r="BX13" s="142" t="s">
        <v>8</v>
      </c>
      <c r="CA13" s="142">
        <v>16060829</v>
      </c>
      <c r="CB13" s="144" t="s">
        <v>281</v>
      </c>
      <c r="CC13" s="142" t="s">
        <v>8</v>
      </c>
      <c r="CD13" s="108" t="s">
        <v>8</v>
      </c>
      <c r="CE13" s="142" t="s">
        <v>7</v>
      </c>
      <c r="CF13" s="142">
        <v>0</v>
      </c>
      <c r="CG13" s="145" t="s">
        <v>381</v>
      </c>
      <c r="CH13" s="142">
        <v>25204100</v>
      </c>
      <c r="CI13" s="136" t="s">
        <v>122</v>
      </c>
      <c r="CJ13" s="109" t="s">
        <v>174</v>
      </c>
      <c r="CK13" s="142" t="s">
        <v>393</v>
      </c>
      <c r="CL13" s="108"/>
      <c r="CM13" s="147" t="s">
        <v>183</v>
      </c>
      <c r="CQ13" s="109">
        <v>16060829</v>
      </c>
      <c r="CR13" s="109" t="s">
        <v>281</v>
      </c>
    </row>
    <row r="14" spans="1:96" ht="14.4" hidden="1">
      <c r="A14" t="e">
        <f>D14-#REF!</f>
        <v>#REF!</v>
      </c>
      <c r="B14" t="str">
        <f t="shared" si="0"/>
        <v>'16050512',</v>
      </c>
      <c r="D14" s="130">
        <v>2</v>
      </c>
      <c r="E14" s="130">
        <v>16050512</v>
      </c>
      <c r="F14" s="130" t="s">
        <v>287</v>
      </c>
      <c r="G14" s="130" t="s">
        <v>288</v>
      </c>
      <c r="H14" s="130" t="s">
        <v>289</v>
      </c>
      <c r="I14" s="130" t="s">
        <v>290</v>
      </c>
      <c r="J14" s="130">
        <v>206</v>
      </c>
      <c r="K14" s="130" t="s">
        <v>183</v>
      </c>
      <c r="L14" s="134" t="s">
        <v>184</v>
      </c>
      <c r="M14" s="132">
        <f t="shared" si="1"/>
        <v>0</v>
      </c>
      <c r="N14" s="130">
        <v>16050512</v>
      </c>
      <c r="O14" s="130" t="s">
        <v>288</v>
      </c>
      <c r="P14" s="130" t="s">
        <v>287</v>
      </c>
      <c r="Q14" s="130" t="s">
        <v>291</v>
      </c>
      <c r="R14" s="130" t="s">
        <v>292</v>
      </c>
      <c r="S14" s="130">
        <v>29</v>
      </c>
      <c r="T14" s="130" t="s">
        <v>186</v>
      </c>
      <c r="U14" s="130" t="s">
        <v>187</v>
      </c>
      <c r="V14" s="133">
        <v>39673</v>
      </c>
      <c r="W14" s="130" t="s">
        <v>8</v>
      </c>
      <c r="X14" s="130" t="s">
        <v>8</v>
      </c>
      <c r="Y14" s="130" t="s">
        <v>131</v>
      </c>
      <c r="Z14" s="130" t="s">
        <v>8</v>
      </c>
      <c r="AA14" s="130" t="s">
        <v>8</v>
      </c>
      <c r="AB14" s="130" t="s">
        <v>8</v>
      </c>
      <c r="AC14" s="130" t="s">
        <v>8</v>
      </c>
      <c r="AD14" s="130" t="s">
        <v>8</v>
      </c>
      <c r="AE14" s="130" t="s">
        <v>122</v>
      </c>
      <c r="AF14" s="130" t="s">
        <v>8</v>
      </c>
      <c r="AG14" s="130" t="s">
        <v>8</v>
      </c>
      <c r="AH14" s="130" t="s">
        <v>8</v>
      </c>
      <c r="AI14" s="130" t="s">
        <v>8</v>
      </c>
      <c r="AJ14" s="130" t="s">
        <v>8</v>
      </c>
      <c r="AK14" s="130" t="s">
        <v>8</v>
      </c>
      <c r="AL14" s="130" t="s">
        <v>8</v>
      </c>
      <c r="AM14" s="130" t="s">
        <v>8</v>
      </c>
      <c r="AN14" s="130" t="s">
        <v>8</v>
      </c>
      <c r="AO14" s="130" t="s">
        <v>8</v>
      </c>
      <c r="AP14" s="130" t="s">
        <v>8</v>
      </c>
      <c r="AQ14" s="130" t="s">
        <v>122</v>
      </c>
      <c r="AR14" s="130" t="s">
        <v>8</v>
      </c>
      <c r="AS14" s="133" t="s">
        <v>122</v>
      </c>
      <c r="AT14" s="130" t="s">
        <v>8</v>
      </c>
      <c r="AU14" s="130" t="s">
        <v>8</v>
      </c>
      <c r="AV14" s="130" t="s">
        <v>8</v>
      </c>
      <c r="AW14" s="130" t="s">
        <v>8</v>
      </c>
      <c r="AX14" s="130" t="s">
        <v>8</v>
      </c>
      <c r="AY14" s="130"/>
      <c r="AZ14" s="130" t="s">
        <v>7</v>
      </c>
      <c r="BA14" s="130" t="s">
        <v>8</v>
      </c>
      <c r="BB14" s="130" t="s">
        <v>8</v>
      </c>
      <c r="BC14" s="130" t="s">
        <v>8</v>
      </c>
      <c r="BD14" s="130" t="s">
        <v>8</v>
      </c>
      <c r="BE14" s="130" t="s">
        <v>8</v>
      </c>
      <c r="BF14" s="130" t="s">
        <v>122</v>
      </c>
      <c r="BG14" s="130" t="s">
        <v>7</v>
      </c>
      <c r="BH14" s="130" t="s">
        <v>7</v>
      </c>
      <c r="BI14" s="130" t="s">
        <v>8</v>
      </c>
      <c r="BJ14" s="130" t="s">
        <v>7</v>
      </c>
      <c r="BK14" s="130" t="s">
        <v>8</v>
      </c>
      <c r="BL14" s="130" t="s">
        <v>122</v>
      </c>
      <c r="BM14" s="130" t="s">
        <v>122</v>
      </c>
      <c r="BN14" s="130" t="s">
        <v>122</v>
      </c>
      <c r="BO14" s="130" t="s">
        <v>122</v>
      </c>
      <c r="BP14" s="108">
        <v>16050512</v>
      </c>
      <c r="BQ14" s="108" t="s">
        <v>287</v>
      </c>
      <c r="BR14" s="108" t="s">
        <v>373</v>
      </c>
      <c r="BS14" s="108" t="s">
        <v>136</v>
      </c>
      <c r="BT14" s="108" t="s">
        <v>124</v>
      </c>
      <c r="BU14" s="142" t="s">
        <v>8</v>
      </c>
      <c r="BV14" s="142" t="s">
        <v>7</v>
      </c>
      <c r="BW14" s="142" t="s">
        <v>8</v>
      </c>
      <c r="BX14" s="142" t="s">
        <v>8</v>
      </c>
      <c r="CA14" s="142">
        <v>16050512</v>
      </c>
      <c r="CB14" s="144" t="s">
        <v>287</v>
      </c>
      <c r="CC14" s="142" t="s">
        <v>8</v>
      </c>
      <c r="CD14" s="108" t="s">
        <v>8</v>
      </c>
      <c r="CE14" s="142" t="s">
        <v>7</v>
      </c>
      <c r="CF14" s="142">
        <v>0</v>
      </c>
      <c r="CG14" s="145" t="s">
        <v>381</v>
      </c>
      <c r="CH14" s="142">
        <v>11202100</v>
      </c>
      <c r="CI14" s="136" t="s">
        <v>122</v>
      </c>
      <c r="CJ14" s="109" t="s">
        <v>174</v>
      </c>
      <c r="CK14" s="142" t="s">
        <v>394</v>
      </c>
      <c r="CL14" s="108"/>
      <c r="CM14" s="147" t="s">
        <v>183</v>
      </c>
      <c r="CQ14" s="109">
        <v>16050512</v>
      </c>
      <c r="CR14" s="109" t="s">
        <v>287</v>
      </c>
    </row>
    <row r="15" spans="1:96" ht="14.4" hidden="1">
      <c r="A15" t="e">
        <f>D15-#REF!</f>
        <v>#REF!</v>
      </c>
      <c r="B15" t="str">
        <f t="shared" si="0"/>
        <v>'16124145',</v>
      </c>
      <c r="D15" s="130">
        <v>2</v>
      </c>
      <c r="E15" s="130">
        <v>16124145</v>
      </c>
      <c r="F15" s="130" t="s">
        <v>299</v>
      </c>
      <c r="G15" s="130" t="s">
        <v>300</v>
      </c>
      <c r="H15" s="130" t="s">
        <v>301</v>
      </c>
      <c r="I15" s="130" t="s">
        <v>302</v>
      </c>
      <c r="J15" s="130">
        <v>206</v>
      </c>
      <c r="K15" s="130" t="s">
        <v>183</v>
      </c>
      <c r="L15" s="134" t="s">
        <v>184</v>
      </c>
      <c r="M15" s="132">
        <f t="shared" si="1"/>
        <v>0</v>
      </c>
      <c r="N15" s="130">
        <v>16124145</v>
      </c>
      <c r="O15" s="130" t="s">
        <v>300</v>
      </c>
      <c r="P15" s="130" t="s">
        <v>299</v>
      </c>
      <c r="Q15" s="130" t="s">
        <v>303</v>
      </c>
      <c r="R15" s="130" t="s">
        <v>304</v>
      </c>
      <c r="S15" s="130">
        <v>48</v>
      </c>
      <c r="T15" s="130" t="s">
        <v>186</v>
      </c>
      <c r="U15" s="130" t="s">
        <v>187</v>
      </c>
      <c r="V15" s="133">
        <v>40196</v>
      </c>
      <c r="W15" s="130" t="s">
        <v>7</v>
      </c>
      <c r="X15" s="130" t="s">
        <v>8</v>
      </c>
      <c r="Y15" s="130" t="s">
        <v>131</v>
      </c>
      <c r="Z15" s="130" t="s">
        <v>8</v>
      </c>
      <c r="AA15" s="130" t="s">
        <v>8</v>
      </c>
      <c r="AB15" s="130" t="s">
        <v>8</v>
      </c>
      <c r="AC15" s="130" t="s">
        <v>8</v>
      </c>
      <c r="AD15" s="130" t="s">
        <v>8</v>
      </c>
      <c r="AE15" s="130" t="s">
        <v>122</v>
      </c>
      <c r="AF15" s="130" t="s">
        <v>8</v>
      </c>
      <c r="AG15" s="130" t="s">
        <v>8</v>
      </c>
      <c r="AH15" s="130" t="s">
        <v>8</v>
      </c>
      <c r="AI15" s="130" t="s">
        <v>8</v>
      </c>
      <c r="AJ15" s="130" t="s">
        <v>8</v>
      </c>
      <c r="AK15" s="130" t="s">
        <v>8</v>
      </c>
      <c r="AL15" s="130" t="s">
        <v>8</v>
      </c>
      <c r="AM15" s="130" t="s">
        <v>8</v>
      </c>
      <c r="AN15" s="130" t="s">
        <v>8</v>
      </c>
      <c r="AO15" s="130" t="s">
        <v>8</v>
      </c>
      <c r="AP15" s="130" t="s">
        <v>8</v>
      </c>
      <c r="AQ15" s="130" t="s">
        <v>122</v>
      </c>
      <c r="AR15" s="130" t="s">
        <v>7</v>
      </c>
      <c r="AS15" s="133">
        <v>40350.647916666669</v>
      </c>
      <c r="AT15" s="130" t="s">
        <v>8</v>
      </c>
      <c r="AU15" s="130" t="s">
        <v>8</v>
      </c>
      <c r="AV15" s="130" t="s">
        <v>8</v>
      </c>
      <c r="AW15" s="130" t="s">
        <v>8</v>
      </c>
      <c r="AX15" s="130" t="s">
        <v>8</v>
      </c>
      <c r="AY15" s="130"/>
      <c r="AZ15" s="130" t="s">
        <v>7</v>
      </c>
      <c r="BA15" s="130" t="s">
        <v>8</v>
      </c>
      <c r="BB15" s="130" t="s">
        <v>8</v>
      </c>
      <c r="BC15" s="130" t="s">
        <v>8</v>
      </c>
      <c r="BD15" s="130" t="s">
        <v>8</v>
      </c>
      <c r="BE15" s="130" t="s">
        <v>8</v>
      </c>
      <c r="BF15" s="130" t="s">
        <v>122</v>
      </c>
      <c r="BG15" s="130" t="s">
        <v>7</v>
      </c>
      <c r="BH15" s="130" t="s">
        <v>7</v>
      </c>
      <c r="BI15" s="130" t="s">
        <v>8</v>
      </c>
      <c r="BJ15" s="130" t="s">
        <v>8</v>
      </c>
      <c r="BK15" s="130" t="s">
        <v>8</v>
      </c>
      <c r="BL15" s="130" t="s">
        <v>7</v>
      </c>
      <c r="BM15" s="130" t="s">
        <v>7</v>
      </c>
      <c r="BN15" s="130" t="s">
        <v>7</v>
      </c>
      <c r="BO15" s="130" t="s">
        <v>8</v>
      </c>
      <c r="BP15" s="108">
        <v>16124145</v>
      </c>
      <c r="BQ15" s="108" t="s">
        <v>299</v>
      </c>
      <c r="BR15" s="108" t="s">
        <v>373</v>
      </c>
      <c r="BS15" s="108" t="s">
        <v>136</v>
      </c>
      <c r="BT15" s="108" t="s">
        <v>124</v>
      </c>
      <c r="BU15" s="142" t="s">
        <v>8</v>
      </c>
      <c r="BV15" s="142" t="s">
        <v>7</v>
      </c>
      <c r="BW15" s="142" t="s">
        <v>8</v>
      </c>
      <c r="BX15" s="142" t="s">
        <v>8</v>
      </c>
      <c r="CA15" s="142">
        <v>16124145</v>
      </c>
      <c r="CB15" s="144" t="s">
        <v>299</v>
      </c>
      <c r="CC15" s="142" t="s">
        <v>8</v>
      </c>
      <c r="CD15" s="108" t="s">
        <v>8</v>
      </c>
      <c r="CE15" s="142" t="s">
        <v>7</v>
      </c>
      <c r="CF15" s="142">
        <v>0</v>
      </c>
      <c r="CG15" s="145" t="s">
        <v>396</v>
      </c>
      <c r="CH15" s="142">
        <v>21101400</v>
      </c>
      <c r="CI15" s="136" t="s">
        <v>122</v>
      </c>
      <c r="CJ15" s="109" t="s">
        <v>174</v>
      </c>
      <c r="CK15" s="142" t="s">
        <v>397</v>
      </c>
      <c r="CL15" s="108"/>
      <c r="CM15" s="147" t="s">
        <v>183</v>
      </c>
      <c r="CQ15" s="109">
        <v>16124145</v>
      </c>
      <c r="CR15" s="109" t="s">
        <v>299</v>
      </c>
    </row>
    <row r="16" spans="1:96" ht="14.4" hidden="1">
      <c r="A16" t="e">
        <f>D16-#REF!</f>
        <v>#REF!</v>
      </c>
      <c r="B16" t="str">
        <f t="shared" si="0"/>
        <v>'16049194',</v>
      </c>
      <c r="D16" s="130">
        <v>2</v>
      </c>
      <c r="E16" s="130">
        <v>16049194</v>
      </c>
      <c r="F16" s="130" t="s">
        <v>312</v>
      </c>
      <c r="G16" s="130" t="s">
        <v>313</v>
      </c>
      <c r="H16" s="130" t="s">
        <v>314</v>
      </c>
      <c r="I16" s="130" t="s">
        <v>315</v>
      </c>
      <c r="J16" s="130">
        <v>206</v>
      </c>
      <c r="K16" s="130" t="s">
        <v>183</v>
      </c>
      <c r="L16" s="134" t="s">
        <v>184</v>
      </c>
      <c r="M16" s="132">
        <f t="shared" si="1"/>
        <v>0</v>
      </c>
      <c r="N16" s="130">
        <v>16049194</v>
      </c>
      <c r="O16" s="130" t="s">
        <v>313</v>
      </c>
      <c r="P16" s="130" t="s">
        <v>312</v>
      </c>
      <c r="Q16" s="130" t="s">
        <v>316</v>
      </c>
      <c r="R16" s="130" t="s">
        <v>317</v>
      </c>
      <c r="S16" s="130">
        <v>44</v>
      </c>
      <c r="T16" s="130" t="s">
        <v>186</v>
      </c>
      <c r="U16" s="130" t="s">
        <v>224</v>
      </c>
      <c r="V16" s="133">
        <v>39654</v>
      </c>
      <c r="W16" s="130" t="s">
        <v>7</v>
      </c>
      <c r="X16" s="130" t="s">
        <v>8</v>
      </c>
      <c r="Y16" s="130" t="s">
        <v>131</v>
      </c>
      <c r="Z16" s="130" t="s">
        <v>8</v>
      </c>
      <c r="AA16" s="130" t="s">
        <v>8</v>
      </c>
      <c r="AB16" s="130" t="s">
        <v>8</v>
      </c>
      <c r="AC16" s="130" t="s">
        <v>8</v>
      </c>
      <c r="AD16" s="130" t="s">
        <v>8</v>
      </c>
      <c r="AE16" s="130" t="s">
        <v>122</v>
      </c>
      <c r="AF16" s="130" t="s">
        <v>8</v>
      </c>
      <c r="AG16" s="130" t="s">
        <v>8</v>
      </c>
      <c r="AH16" s="130" t="s">
        <v>8</v>
      </c>
      <c r="AI16" s="130" t="s">
        <v>8</v>
      </c>
      <c r="AJ16" s="130" t="s">
        <v>8</v>
      </c>
      <c r="AK16" s="130" t="s">
        <v>8</v>
      </c>
      <c r="AL16" s="130" t="s">
        <v>8</v>
      </c>
      <c r="AM16" s="130" t="s">
        <v>8</v>
      </c>
      <c r="AN16" s="130" t="s">
        <v>8</v>
      </c>
      <c r="AO16" s="130" t="s">
        <v>8</v>
      </c>
      <c r="AP16" s="130" t="s">
        <v>8</v>
      </c>
      <c r="AQ16" s="130" t="s">
        <v>122</v>
      </c>
      <c r="AR16" s="130" t="s">
        <v>7</v>
      </c>
      <c r="AS16" s="133" t="s">
        <v>122</v>
      </c>
      <c r="AT16" s="130" t="s">
        <v>8</v>
      </c>
      <c r="AU16" s="130" t="s">
        <v>8</v>
      </c>
      <c r="AV16" s="130" t="s">
        <v>8</v>
      </c>
      <c r="AW16" s="130" t="s">
        <v>8</v>
      </c>
      <c r="AX16" s="130" t="s">
        <v>8</v>
      </c>
      <c r="AY16" s="130"/>
      <c r="AZ16" s="130" t="s">
        <v>7</v>
      </c>
      <c r="BA16" s="130" t="s">
        <v>8</v>
      </c>
      <c r="BB16" s="130" t="s">
        <v>8</v>
      </c>
      <c r="BC16" s="130" t="s">
        <v>8</v>
      </c>
      <c r="BD16" s="130" t="s">
        <v>8</v>
      </c>
      <c r="BE16" s="130" t="s">
        <v>8</v>
      </c>
      <c r="BF16" s="130" t="s">
        <v>122</v>
      </c>
      <c r="BG16" s="130" t="s">
        <v>7</v>
      </c>
      <c r="BH16" s="130" t="s">
        <v>7</v>
      </c>
      <c r="BI16" s="130" t="s">
        <v>8</v>
      </c>
      <c r="BJ16" s="130" t="s">
        <v>7</v>
      </c>
      <c r="BK16" s="130" t="s">
        <v>8</v>
      </c>
      <c r="BL16" s="130" t="s">
        <v>122</v>
      </c>
      <c r="BM16" s="130" t="s">
        <v>122</v>
      </c>
      <c r="BN16" s="130" t="s">
        <v>122</v>
      </c>
      <c r="BO16" s="130" t="s">
        <v>122</v>
      </c>
      <c r="BP16" s="108">
        <v>16049194</v>
      </c>
      <c r="BQ16" s="108" t="s">
        <v>312</v>
      </c>
      <c r="BR16" s="108" t="s">
        <v>373</v>
      </c>
      <c r="BS16" s="108" t="s">
        <v>136</v>
      </c>
      <c r="BT16" s="108" t="s">
        <v>124</v>
      </c>
      <c r="BU16" s="142" t="s">
        <v>8</v>
      </c>
      <c r="BV16" s="142" t="s">
        <v>7</v>
      </c>
      <c r="BW16" s="142" t="s">
        <v>8</v>
      </c>
      <c r="BX16" s="142" t="s">
        <v>8</v>
      </c>
      <c r="CA16" s="142">
        <v>16049194</v>
      </c>
      <c r="CB16" s="144" t="s">
        <v>312</v>
      </c>
      <c r="CC16" s="142" t="s">
        <v>8</v>
      </c>
      <c r="CD16" s="108" t="s">
        <v>8</v>
      </c>
      <c r="CE16" s="142" t="s">
        <v>7</v>
      </c>
      <c r="CF16" s="142">
        <v>0</v>
      </c>
      <c r="CG16" s="145" t="s">
        <v>399</v>
      </c>
      <c r="CH16" s="142">
        <v>29111100</v>
      </c>
      <c r="CI16" s="136">
        <v>39654</v>
      </c>
      <c r="CJ16" s="109" t="s">
        <v>174</v>
      </c>
      <c r="CK16" s="142" t="s">
        <v>133</v>
      </c>
      <c r="CL16" s="108"/>
      <c r="CM16" s="147" t="s">
        <v>183</v>
      </c>
      <c r="CQ16" s="109">
        <v>16049194</v>
      </c>
      <c r="CR16" s="109" t="s">
        <v>312</v>
      </c>
    </row>
    <row r="17" spans="1:96" ht="14.4" hidden="1">
      <c r="A17" t="e">
        <f>D17-#REF!</f>
        <v>#REF!</v>
      </c>
      <c r="B17" t="str">
        <f t="shared" si="0"/>
        <v>'16058966',</v>
      </c>
      <c r="D17" s="130">
        <v>2</v>
      </c>
      <c r="E17" s="130">
        <v>16058966</v>
      </c>
      <c r="F17" s="130" t="s">
        <v>275</v>
      </c>
      <c r="G17" s="130" t="s">
        <v>276</v>
      </c>
      <c r="H17" s="130" t="s">
        <v>277</v>
      </c>
      <c r="I17" s="130" t="s">
        <v>278</v>
      </c>
      <c r="J17" s="130">
        <v>206</v>
      </c>
      <c r="K17" s="130" t="s">
        <v>183</v>
      </c>
      <c r="L17" s="134" t="s">
        <v>184</v>
      </c>
      <c r="M17" s="132">
        <f t="shared" si="1"/>
        <v>0</v>
      </c>
      <c r="N17" s="130">
        <v>16058966</v>
      </c>
      <c r="O17" s="130" t="s">
        <v>276</v>
      </c>
      <c r="P17" s="130" t="s">
        <v>275</v>
      </c>
      <c r="Q17" s="130" t="s">
        <v>279</v>
      </c>
      <c r="R17" s="130" t="s">
        <v>280</v>
      </c>
      <c r="S17" s="130">
        <v>32</v>
      </c>
      <c r="T17" s="130" t="s">
        <v>186</v>
      </c>
      <c r="U17" s="130" t="s">
        <v>187</v>
      </c>
      <c r="V17" s="133">
        <v>39799</v>
      </c>
      <c r="W17" s="130" t="s">
        <v>8</v>
      </c>
      <c r="X17" s="130" t="s">
        <v>8</v>
      </c>
      <c r="Y17" s="130" t="s">
        <v>131</v>
      </c>
      <c r="Z17" s="130" t="s">
        <v>8</v>
      </c>
      <c r="AA17" s="130" t="s">
        <v>8</v>
      </c>
      <c r="AB17" s="130" t="s">
        <v>8</v>
      </c>
      <c r="AC17" s="130" t="s">
        <v>8</v>
      </c>
      <c r="AD17" s="130" t="s">
        <v>8</v>
      </c>
      <c r="AE17" s="130" t="s">
        <v>122</v>
      </c>
      <c r="AF17" s="130" t="s">
        <v>8</v>
      </c>
      <c r="AG17" s="130" t="s">
        <v>8</v>
      </c>
      <c r="AH17" s="130" t="s">
        <v>8</v>
      </c>
      <c r="AI17" s="130" t="s">
        <v>8</v>
      </c>
      <c r="AJ17" s="130" t="s">
        <v>8</v>
      </c>
      <c r="AK17" s="130" t="s">
        <v>8</v>
      </c>
      <c r="AL17" s="130" t="s">
        <v>8</v>
      </c>
      <c r="AM17" s="130" t="s">
        <v>8</v>
      </c>
      <c r="AN17" s="130" t="s">
        <v>8</v>
      </c>
      <c r="AO17" s="130" t="s">
        <v>8</v>
      </c>
      <c r="AP17" s="130" t="s">
        <v>8</v>
      </c>
      <c r="AQ17" s="130" t="s">
        <v>122</v>
      </c>
      <c r="AR17" s="130" t="s">
        <v>7</v>
      </c>
      <c r="AS17" s="133">
        <v>40249</v>
      </c>
      <c r="AT17" s="130" t="s">
        <v>8</v>
      </c>
      <c r="AU17" s="130" t="s">
        <v>8</v>
      </c>
      <c r="AV17" s="130" t="s">
        <v>8</v>
      </c>
      <c r="AW17" s="130" t="s">
        <v>8</v>
      </c>
      <c r="AX17" s="130" t="s">
        <v>8</v>
      </c>
      <c r="AY17" s="130"/>
      <c r="AZ17" s="130" t="s">
        <v>7</v>
      </c>
      <c r="BA17" s="130" t="s">
        <v>8</v>
      </c>
      <c r="BB17" s="130" t="s">
        <v>8</v>
      </c>
      <c r="BC17" s="130" t="s">
        <v>8</v>
      </c>
      <c r="BD17" s="130" t="s">
        <v>8</v>
      </c>
      <c r="BE17" s="130" t="s">
        <v>8</v>
      </c>
      <c r="BF17" s="130" t="s">
        <v>122</v>
      </c>
      <c r="BG17" s="130" t="s">
        <v>7</v>
      </c>
      <c r="BH17" s="130" t="s">
        <v>7</v>
      </c>
      <c r="BI17" s="130" t="s">
        <v>8</v>
      </c>
      <c r="BJ17" s="130" t="s">
        <v>7</v>
      </c>
      <c r="BK17" s="130" t="s">
        <v>8</v>
      </c>
      <c r="BL17" s="130" t="s">
        <v>7</v>
      </c>
      <c r="BM17" s="130" t="s">
        <v>7</v>
      </c>
      <c r="BN17" s="130" t="s">
        <v>7</v>
      </c>
      <c r="BO17" s="130" t="s">
        <v>7</v>
      </c>
      <c r="BP17" s="108">
        <v>16058966</v>
      </c>
      <c r="BQ17" s="108" t="s">
        <v>275</v>
      </c>
      <c r="BR17" s="108" t="s">
        <v>373</v>
      </c>
      <c r="BS17" s="108" t="s">
        <v>136</v>
      </c>
      <c r="BT17" s="108" t="s">
        <v>124</v>
      </c>
      <c r="BU17" s="142" t="s">
        <v>8</v>
      </c>
      <c r="BV17" s="142" t="s">
        <v>7</v>
      </c>
      <c r="BW17" s="142" t="s">
        <v>8</v>
      </c>
      <c r="BX17" s="142" t="s">
        <v>8</v>
      </c>
      <c r="CA17" s="142">
        <v>16058966</v>
      </c>
      <c r="CB17" s="144" t="s">
        <v>275</v>
      </c>
      <c r="CC17" s="142" t="s">
        <v>8</v>
      </c>
      <c r="CD17" s="108" t="s">
        <v>8</v>
      </c>
      <c r="CE17" s="142" t="s">
        <v>7</v>
      </c>
      <c r="CF17" s="142">
        <v>0</v>
      </c>
      <c r="CG17" s="145" t="s">
        <v>381</v>
      </c>
      <c r="CH17" s="142">
        <v>29207100</v>
      </c>
      <c r="CI17" s="136" t="s">
        <v>122</v>
      </c>
      <c r="CJ17" s="109" t="s">
        <v>174</v>
      </c>
      <c r="CK17" s="142" t="s">
        <v>165</v>
      </c>
      <c r="CL17" s="108"/>
      <c r="CM17" s="147" t="s">
        <v>183</v>
      </c>
      <c r="CQ17" s="109">
        <v>16058966</v>
      </c>
      <c r="CR17" s="109" t="s">
        <v>275</v>
      </c>
    </row>
    <row r="18" spans="1:96" ht="14.4" hidden="1">
      <c r="A18" t="e">
        <f>D18-#REF!</f>
        <v>#REF!</v>
      </c>
      <c r="B18" t="str">
        <f t="shared" si="0"/>
        <v>'16041157',</v>
      </c>
      <c r="D18" s="130">
        <v>2</v>
      </c>
      <c r="E18" s="130">
        <v>16041157</v>
      </c>
      <c r="F18" s="130" t="s">
        <v>324</v>
      </c>
      <c r="G18" s="130" t="s">
        <v>325</v>
      </c>
      <c r="H18" s="130" t="s">
        <v>326</v>
      </c>
      <c r="I18" s="130" t="s">
        <v>327</v>
      </c>
      <c r="J18" s="130">
        <v>206</v>
      </c>
      <c r="K18" s="130" t="s">
        <v>183</v>
      </c>
      <c r="L18" s="134" t="s">
        <v>184</v>
      </c>
      <c r="M18" s="132">
        <f t="shared" si="1"/>
        <v>0</v>
      </c>
      <c r="N18" s="130">
        <v>16041157</v>
      </c>
      <c r="O18" s="130" t="s">
        <v>325</v>
      </c>
      <c r="P18" s="130" t="s">
        <v>324</v>
      </c>
      <c r="Q18" s="130" t="s">
        <v>328</v>
      </c>
      <c r="R18" s="130" t="s">
        <v>329</v>
      </c>
      <c r="S18" s="130">
        <v>23</v>
      </c>
      <c r="T18" s="130" t="s">
        <v>186</v>
      </c>
      <c r="U18" s="130" t="s">
        <v>224</v>
      </c>
      <c r="V18" s="133">
        <v>39433</v>
      </c>
      <c r="W18" s="130" t="s">
        <v>8</v>
      </c>
      <c r="X18" s="130" t="s">
        <v>8</v>
      </c>
      <c r="Y18" s="130" t="s">
        <v>131</v>
      </c>
      <c r="Z18" s="130" t="s">
        <v>8</v>
      </c>
      <c r="AA18" s="130" t="s">
        <v>8</v>
      </c>
      <c r="AB18" s="130" t="s">
        <v>8</v>
      </c>
      <c r="AC18" s="130" t="s">
        <v>8</v>
      </c>
      <c r="AD18" s="130" t="s">
        <v>8</v>
      </c>
      <c r="AE18" s="130" t="s">
        <v>122</v>
      </c>
      <c r="AF18" s="130" t="s">
        <v>8</v>
      </c>
      <c r="AG18" s="130" t="s">
        <v>8</v>
      </c>
      <c r="AH18" s="130" t="s">
        <v>8</v>
      </c>
      <c r="AI18" s="130" t="s">
        <v>8</v>
      </c>
      <c r="AJ18" s="130" t="s">
        <v>8</v>
      </c>
      <c r="AK18" s="130" t="s">
        <v>8</v>
      </c>
      <c r="AL18" s="130" t="s">
        <v>8</v>
      </c>
      <c r="AM18" s="130" t="s">
        <v>8</v>
      </c>
      <c r="AN18" s="130" t="s">
        <v>8</v>
      </c>
      <c r="AO18" s="130" t="s">
        <v>8</v>
      </c>
      <c r="AP18" s="130" t="s">
        <v>8</v>
      </c>
      <c r="AQ18" s="130" t="s">
        <v>7</v>
      </c>
      <c r="AR18" s="130" t="s">
        <v>8</v>
      </c>
      <c r="AS18" s="133" t="s">
        <v>122</v>
      </c>
      <c r="AT18" s="130" t="s">
        <v>8</v>
      </c>
      <c r="AU18" s="130" t="s">
        <v>8</v>
      </c>
      <c r="AV18" s="130" t="s">
        <v>8</v>
      </c>
      <c r="AW18" s="130" t="s">
        <v>8</v>
      </c>
      <c r="AX18" s="130" t="s">
        <v>8</v>
      </c>
      <c r="AY18" s="130"/>
      <c r="AZ18" s="130" t="s">
        <v>7</v>
      </c>
      <c r="BA18" s="130" t="s">
        <v>8</v>
      </c>
      <c r="BB18" s="130" t="s">
        <v>8</v>
      </c>
      <c r="BC18" s="130" t="s">
        <v>8</v>
      </c>
      <c r="BD18" s="130" t="s">
        <v>8</v>
      </c>
      <c r="BE18" s="130" t="s">
        <v>8</v>
      </c>
      <c r="BF18" s="130" t="s">
        <v>122</v>
      </c>
      <c r="BG18" s="130" t="s">
        <v>7</v>
      </c>
      <c r="BH18" s="130" t="s">
        <v>7</v>
      </c>
      <c r="BI18" s="130" t="s">
        <v>8</v>
      </c>
      <c r="BJ18" s="130" t="s">
        <v>7</v>
      </c>
      <c r="BK18" s="130" t="s">
        <v>8</v>
      </c>
      <c r="BL18" s="130" t="s">
        <v>122</v>
      </c>
      <c r="BM18" s="130" t="s">
        <v>122</v>
      </c>
      <c r="BN18" s="130" t="s">
        <v>122</v>
      </c>
      <c r="BO18" s="130" t="s">
        <v>122</v>
      </c>
      <c r="BP18" s="108">
        <v>16041157</v>
      </c>
      <c r="BQ18" s="108" t="s">
        <v>324</v>
      </c>
      <c r="BR18" s="108" t="s">
        <v>373</v>
      </c>
      <c r="BS18" s="108" t="s">
        <v>375</v>
      </c>
      <c r="BT18" s="108" t="s">
        <v>124</v>
      </c>
      <c r="BU18" s="142" t="s">
        <v>8</v>
      </c>
      <c r="BV18" s="142" t="s">
        <v>7</v>
      </c>
      <c r="BW18" s="142" t="s">
        <v>8</v>
      </c>
      <c r="BX18" s="142" t="s">
        <v>8</v>
      </c>
      <c r="CA18" s="142">
        <v>16041157</v>
      </c>
      <c r="CB18" s="142" t="s">
        <v>324</v>
      </c>
      <c r="CC18" s="142" t="s">
        <v>8</v>
      </c>
      <c r="CD18" s="108" t="s">
        <v>8</v>
      </c>
      <c r="CE18" s="142" t="s">
        <v>7</v>
      </c>
      <c r="CF18" s="145">
        <v>0</v>
      </c>
      <c r="CG18" s="142" t="s">
        <v>381</v>
      </c>
      <c r="CH18" s="142">
        <v>43303100</v>
      </c>
      <c r="CI18" s="136">
        <v>40165</v>
      </c>
      <c r="CJ18" s="109" t="s">
        <v>175</v>
      </c>
      <c r="CK18" s="142" t="s">
        <v>401</v>
      </c>
      <c r="CL18" s="108"/>
      <c r="CM18" s="147" t="s">
        <v>183</v>
      </c>
      <c r="CQ18" s="109">
        <v>16041157</v>
      </c>
      <c r="CR18" s="109" t="s">
        <v>324</v>
      </c>
    </row>
    <row r="19" spans="1:96" ht="14.4" hidden="1">
      <c r="A19" t="e">
        <f>D19-#REF!</f>
        <v>#REF!</v>
      </c>
      <c r="B19" t="str">
        <f t="shared" si="0"/>
        <v>'16146550',</v>
      </c>
      <c r="D19" s="130">
        <v>2</v>
      </c>
      <c r="E19" s="130">
        <v>16146550</v>
      </c>
      <c r="F19" s="130" t="s">
        <v>330</v>
      </c>
      <c r="G19" s="130" t="s">
        <v>331</v>
      </c>
      <c r="H19" s="130" t="s">
        <v>332</v>
      </c>
      <c r="I19" s="130" t="s">
        <v>333</v>
      </c>
      <c r="J19" s="130">
        <v>206</v>
      </c>
      <c r="K19" s="130" t="s">
        <v>183</v>
      </c>
      <c r="L19" s="134" t="s">
        <v>184</v>
      </c>
      <c r="M19" s="132">
        <f t="shared" si="1"/>
        <v>16146550</v>
      </c>
      <c r="N19" s="130">
        <v>16146550</v>
      </c>
      <c r="O19" s="130" t="s">
        <v>331</v>
      </c>
      <c r="P19" s="130" t="s">
        <v>330</v>
      </c>
      <c r="Q19" s="130" t="s">
        <v>334</v>
      </c>
      <c r="R19" s="130" t="s">
        <v>335</v>
      </c>
      <c r="S19" s="130">
        <v>33</v>
      </c>
      <c r="T19" s="130" t="s">
        <v>186</v>
      </c>
      <c r="U19" s="130" t="s">
        <v>224</v>
      </c>
      <c r="V19" s="133">
        <v>40389</v>
      </c>
      <c r="W19" s="130" t="s">
        <v>8</v>
      </c>
      <c r="X19" s="130" t="s">
        <v>8</v>
      </c>
      <c r="Y19" s="130" t="s">
        <v>131</v>
      </c>
      <c r="Z19" s="130" t="s">
        <v>8</v>
      </c>
      <c r="AA19" s="130" t="s">
        <v>8</v>
      </c>
      <c r="AB19" s="130" t="s">
        <v>8</v>
      </c>
      <c r="AC19" s="130" t="s">
        <v>8</v>
      </c>
      <c r="AD19" s="130" t="s">
        <v>8</v>
      </c>
      <c r="AE19" s="130" t="s">
        <v>122</v>
      </c>
      <c r="AF19" s="130" t="s">
        <v>8</v>
      </c>
      <c r="AG19" s="130" t="s">
        <v>8</v>
      </c>
      <c r="AH19" s="130" t="s">
        <v>8</v>
      </c>
      <c r="AI19" s="130" t="s">
        <v>8</v>
      </c>
      <c r="AJ19" s="130" t="s">
        <v>8</v>
      </c>
      <c r="AK19" s="130" t="s">
        <v>8</v>
      </c>
      <c r="AL19" s="130" t="s">
        <v>8</v>
      </c>
      <c r="AM19" s="130" t="s">
        <v>8</v>
      </c>
      <c r="AN19" s="130" t="s">
        <v>8</v>
      </c>
      <c r="AO19" s="130" t="s">
        <v>8</v>
      </c>
      <c r="AP19" s="130" t="s">
        <v>8</v>
      </c>
      <c r="AQ19" s="130" t="s">
        <v>122</v>
      </c>
      <c r="AR19" s="130" t="s">
        <v>8</v>
      </c>
      <c r="AS19" s="133" t="s">
        <v>122</v>
      </c>
      <c r="AT19" s="130" t="s">
        <v>8</v>
      </c>
      <c r="AU19" s="130" t="s">
        <v>8</v>
      </c>
      <c r="AV19" s="130" t="s">
        <v>8</v>
      </c>
      <c r="AW19" s="130" t="s">
        <v>8</v>
      </c>
      <c r="AX19" s="130" t="s">
        <v>8</v>
      </c>
      <c r="AY19" s="130"/>
      <c r="AZ19" s="130" t="s">
        <v>7</v>
      </c>
      <c r="BA19" s="130" t="s">
        <v>8</v>
      </c>
      <c r="BB19" s="130" t="s">
        <v>8</v>
      </c>
      <c r="BC19" s="130" t="s">
        <v>8</v>
      </c>
      <c r="BD19" s="130" t="s">
        <v>8</v>
      </c>
      <c r="BE19" s="130" t="s">
        <v>8</v>
      </c>
      <c r="BF19" s="130" t="s">
        <v>122</v>
      </c>
      <c r="BG19" s="130" t="s">
        <v>7</v>
      </c>
      <c r="BH19" s="130" t="s">
        <v>7</v>
      </c>
      <c r="BI19" s="130" t="s">
        <v>8</v>
      </c>
      <c r="BJ19" s="130" t="s">
        <v>7</v>
      </c>
      <c r="BK19" s="130" t="s">
        <v>8</v>
      </c>
      <c r="BL19" s="130" t="s">
        <v>122</v>
      </c>
      <c r="BM19" s="130" t="s">
        <v>122</v>
      </c>
      <c r="BN19" s="130" t="s">
        <v>122</v>
      </c>
      <c r="BO19" s="130" t="s">
        <v>122</v>
      </c>
      <c r="BP19" s="108">
        <v>16146550</v>
      </c>
      <c r="BQ19" s="108" t="s">
        <v>330</v>
      </c>
      <c r="BR19" s="108" t="s">
        <v>373</v>
      </c>
      <c r="BS19" s="108" t="s">
        <v>136</v>
      </c>
      <c r="BT19" s="108" t="s">
        <v>124</v>
      </c>
      <c r="BU19" s="142" t="s">
        <v>8</v>
      </c>
      <c r="BV19" s="142" t="s">
        <v>7</v>
      </c>
      <c r="BW19" s="142" t="s">
        <v>8</v>
      </c>
      <c r="BX19" s="142" t="s">
        <v>8</v>
      </c>
      <c r="CA19" s="142">
        <v>16146550</v>
      </c>
      <c r="CB19" s="142" t="s">
        <v>330</v>
      </c>
      <c r="CC19" s="142" t="s">
        <v>8</v>
      </c>
      <c r="CD19" s="108" t="s">
        <v>8</v>
      </c>
      <c r="CE19" s="142" t="s">
        <v>7</v>
      </c>
      <c r="CF19" s="145">
        <v>0</v>
      </c>
      <c r="CG19" s="142" t="s">
        <v>381</v>
      </c>
      <c r="CH19" s="142">
        <v>29111100</v>
      </c>
      <c r="CI19" s="136"/>
      <c r="CJ19" s="109"/>
      <c r="CK19" s="142" t="s">
        <v>133</v>
      </c>
      <c r="CL19" s="108"/>
      <c r="CM19" s="147" t="s">
        <v>183</v>
      </c>
      <c r="CQ19" s="109"/>
      <c r="CR19" s="109"/>
    </row>
    <row r="20" spans="1:96" ht="14.4" hidden="1">
      <c r="A20" t="e">
        <f>D20-#REF!</f>
        <v>#REF!</v>
      </c>
      <c r="B20" t="str">
        <f t="shared" si="0"/>
        <v>'16044334',</v>
      </c>
      <c r="D20" s="130">
        <v>2</v>
      </c>
      <c r="E20" s="131">
        <v>16044334</v>
      </c>
      <c r="F20" s="130" t="s">
        <v>318</v>
      </c>
      <c r="G20" s="130" t="s">
        <v>319</v>
      </c>
      <c r="H20" s="130" t="s">
        <v>320</v>
      </c>
      <c r="I20" s="130" t="s">
        <v>321</v>
      </c>
      <c r="J20" s="130">
        <v>206</v>
      </c>
      <c r="K20" s="130" t="s">
        <v>183</v>
      </c>
      <c r="L20" s="134" t="s">
        <v>184</v>
      </c>
      <c r="M20" s="132">
        <f t="shared" si="1"/>
        <v>0</v>
      </c>
      <c r="N20" s="130">
        <v>16044334</v>
      </c>
      <c r="O20" s="130" t="s">
        <v>319</v>
      </c>
      <c r="P20" s="130" t="s">
        <v>318</v>
      </c>
      <c r="Q20" s="130" t="s">
        <v>322</v>
      </c>
      <c r="R20" s="130" t="s">
        <v>323</v>
      </c>
      <c r="S20" s="130">
        <v>41</v>
      </c>
      <c r="T20" s="130" t="s">
        <v>186</v>
      </c>
      <c r="U20" s="130" t="s">
        <v>187</v>
      </c>
      <c r="V20" s="133">
        <v>39591</v>
      </c>
      <c r="W20" s="130" t="s">
        <v>7</v>
      </c>
      <c r="X20" s="130" t="s">
        <v>8</v>
      </c>
      <c r="Y20" s="130" t="s">
        <v>131</v>
      </c>
      <c r="Z20" s="130" t="s">
        <v>8</v>
      </c>
      <c r="AA20" s="130" t="s">
        <v>8</v>
      </c>
      <c r="AB20" s="130" t="s">
        <v>8</v>
      </c>
      <c r="AC20" s="130" t="s">
        <v>8</v>
      </c>
      <c r="AD20" s="130" t="s">
        <v>8</v>
      </c>
      <c r="AE20" s="130" t="s">
        <v>122</v>
      </c>
      <c r="AF20" s="130" t="s">
        <v>8</v>
      </c>
      <c r="AG20" s="130" t="s">
        <v>8</v>
      </c>
      <c r="AH20" s="130" t="s">
        <v>8</v>
      </c>
      <c r="AI20" s="130" t="s">
        <v>8</v>
      </c>
      <c r="AJ20" s="130" t="s">
        <v>8</v>
      </c>
      <c r="AK20" s="130" t="s">
        <v>8</v>
      </c>
      <c r="AL20" s="130" t="s">
        <v>8</v>
      </c>
      <c r="AM20" s="130" t="s">
        <v>8</v>
      </c>
      <c r="AN20" s="130" t="s">
        <v>8</v>
      </c>
      <c r="AO20" s="130" t="s">
        <v>8</v>
      </c>
      <c r="AP20" s="130" t="s">
        <v>8</v>
      </c>
      <c r="AQ20" s="130" t="s">
        <v>7</v>
      </c>
      <c r="AR20" s="130" t="s">
        <v>7</v>
      </c>
      <c r="AS20" s="133">
        <v>40367</v>
      </c>
      <c r="AT20" s="130" t="s">
        <v>8</v>
      </c>
      <c r="AU20" s="130" t="s">
        <v>8</v>
      </c>
      <c r="AV20" s="130" t="s">
        <v>8</v>
      </c>
      <c r="AW20" s="130" t="s">
        <v>8</v>
      </c>
      <c r="AX20" s="130" t="s">
        <v>8</v>
      </c>
      <c r="AY20" s="130"/>
      <c r="AZ20" s="130" t="s">
        <v>7</v>
      </c>
      <c r="BA20" s="130" t="s">
        <v>8</v>
      </c>
      <c r="BB20" s="130" t="s">
        <v>8</v>
      </c>
      <c r="BC20" s="130" t="s">
        <v>8</v>
      </c>
      <c r="BD20" s="130" t="s">
        <v>8</v>
      </c>
      <c r="BE20" s="130" t="s">
        <v>8</v>
      </c>
      <c r="BF20" s="130" t="s">
        <v>122</v>
      </c>
      <c r="BG20" s="130" t="s">
        <v>7</v>
      </c>
      <c r="BH20" s="130" t="s">
        <v>7</v>
      </c>
      <c r="BI20" s="130" t="s">
        <v>8</v>
      </c>
      <c r="BJ20" s="130" t="s">
        <v>7</v>
      </c>
      <c r="BK20" s="130" t="s">
        <v>8</v>
      </c>
      <c r="BL20" s="130" t="s">
        <v>7</v>
      </c>
      <c r="BM20" s="130" t="s">
        <v>7</v>
      </c>
      <c r="BN20" s="130" t="s">
        <v>8</v>
      </c>
      <c r="BO20" s="130" t="s">
        <v>8</v>
      </c>
      <c r="BP20" s="108">
        <v>16044334</v>
      </c>
      <c r="BQ20" s="108" t="s">
        <v>318</v>
      </c>
      <c r="BR20" s="108" t="s">
        <v>373</v>
      </c>
      <c r="BS20" s="108" t="s">
        <v>136</v>
      </c>
      <c r="BT20" s="108" t="s">
        <v>124</v>
      </c>
      <c r="BU20" s="142" t="s">
        <v>8</v>
      </c>
      <c r="BV20" s="142" t="s">
        <v>7</v>
      </c>
      <c r="BW20" s="142" t="s">
        <v>8</v>
      </c>
      <c r="BX20" s="142" t="s">
        <v>8</v>
      </c>
      <c r="CA20" s="142">
        <v>16044334</v>
      </c>
      <c r="CB20" s="142" t="s">
        <v>318</v>
      </c>
      <c r="CC20" s="142" t="s">
        <v>8</v>
      </c>
      <c r="CD20" s="108" t="s">
        <v>8</v>
      </c>
      <c r="CE20" s="142" t="s">
        <v>7</v>
      </c>
      <c r="CF20" s="145">
        <v>0</v>
      </c>
      <c r="CG20" s="142" t="s">
        <v>400</v>
      </c>
      <c r="CH20" s="142">
        <v>25309900</v>
      </c>
      <c r="CI20" s="136">
        <v>39995</v>
      </c>
      <c r="CJ20" s="109" t="s">
        <v>134</v>
      </c>
      <c r="CK20" s="142" t="s">
        <v>122</v>
      </c>
      <c r="CL20" s="108"/>
      <c r="CM20" s="147" t="s">
        <v>183</v>
      </c>
      <c r="CQ20" s="109">
        <v>16044334</v>
      </c>
      <c r="CR20" s="109" t="s">
        <v>318</v>
      </c>
    </row>
    <row r="21" spans="1:96" ht="14.4" hidden="1">
      <c r="A21" t="e">
        <f>D21-#REF!</f>
        <v>#REF!</v>
      </c>
      <c r="B21" t="str">
        <f t="shared" si="0"/>
        <v>'16108112',</v>
      </c>
      <c r="D21" s="130">
        <v>2</v>
      </c>
      <c r="E21" s="130">
        <v>16108112</v>
      </c>
      <c r="F21" s="130" t="s">
        <v>354</v>
      </c>
      <c r="G21" s="130" t="s">
        <v>355</v>
      </c>
      <c r="H21" s="130" t="s">
        <v>356</v>
      </c>
      <c r="I21" s="130" t="s">
        <v>357</v>
      </c>
      <c r="J21" s="130">
        <v>206</v>
      </c>
      <c r="K21" s="130" t="s">
        <v>183</v>
      </c>
      <c r="L21" s="134" t="s">
        <v>184</v>
      </c>
      <c r="M21" s="132">
        <f t="shared" si="1"/>
        <v>0</v>
      </c>
      <c r="N21" s="130">
        <v>16108112</v>
      </c>
      <c r="O21" s="130" t="s">
        <v>355</v>
      </c>
      <c r="P21" s="130" t="s">
        <v>354</v>
      </c>
      <c r="Q21" s="130" t="s">
        <v>358</v>
      </c>
      <c r="R21" s="130" t="s">
        <v>359</v>
      </c>
      <c r="S21" s="130">
        <v>39</v>
      </c>
      <c r="T21" s="130" t="s">
        <v>186</v>
      </c>
      <c r="U21" s="130" t="s">
        <v>224</v>
      </c>
      <c r="V21" s="133">
        <v>40088</v>
      </c>
      <c r="W21" s="130" t="s">
        <v>8</v>
      </c>
      <c r="X21" s="130" t="s">
        <v>8</v>
      </c>
      <c r="Y21" s="130" t="s">
        <v>131</v>
      </c>
      <c r="Z21" s="130" t="s">
        <v>8</v>
      </c>
      <c r="AA21" s="130" t="s">
        <v>8</v>
      </c>
      <c r="AB21" s="130" t="s">
        <v>8</v>
      </c>
      <c r="AC21" s="130" t="s">
        <v>8</v>
      </c>
      <c r="AD21" s="130" t="s">
        <v>8</v>
      </c>
      <c r="AE21" s="130" t="s">
        <v>122</v>
      </c>
      <c r="AF21" s="130" t="s">
        <v>8</v>
      </c>
      <c r="AG21" s="130" t="s">
        <v>8</v>
      </c>
      <c r="AH21" s="130" t="s">
        <v>8</v>
      </c>
      <c r="AI21" s="130" t="s">
        <v>8</v>
      </c>
      <c r="AJ21" s="130" t="s">
        <v>8</v>
      </c>
      <c r="AK21" s="130" t="s">
        <v>8</v>
      </c>
      <c r="AL21" s="130" t="s">
        <v>8</v>
      </c>
      <c r="AM21" s="130" t="s">
        <v>8</v>
      </c>
      <c r="AN21" s="130" t="s">
        <v>8</v>
      </c>
      <c r="AO21" s="130" t="s">
        <v>8</v>
      </c>
      <c r="AP21" s="130" t="s">
        <v>8</v>
      </c>
      <c r="AQ21" s="130" t="s">
        <v>122</v>
      </c>
      <c r="AR21" s="130" t="s">
        <v>7</v>
      </c>
      <c r="AS21" s="133" t="s">
        <v>122</v>
      </c>
      <c r="AT21" s="130" t="s">
        <v>8</v>
      </c>
      <c r="AU21" s="130" t="s">
        <v>8</v>
      </c>
      <c r="AV21" s="130" t="s">
        <v>8</v>
      </c>
      <c r="AW21" s="130" t="s">
        <v>8</v>
      </c>
      <c r="AX21" s="130" t="s">
        <v>8</v>
      </c>
      <c r="AY21" s="130"/>
      <c r="AZ21" s="130" t="s">
        <v>7</v>
      </c>
      <c r="BA21" s="130" t="s">
        <v>8</v>
      </c>
      <c r="BB21" s="130" t="s">
        <v>8</v>
      </c>
      <c r="BC21" s="130" t="s">
        <v>8</v>
      </c>
      <c r="BD21" s="130" t="s">
        <v>8</v>
      </c>
      <c r="BE21" s="130" t="s">
        <v>8</v>
      </c>
      <c r="BF21" s="130" t="s">
        <v>122</v>
      </c>
      <c r="BG21" s="130" t="s">
        <v>7</v>
      </c>
      <c r="BH21" s="130" t="s">
        <v>7</v>
      </c>
      <c r="BI21" s="130" t="s">
        <v>8</v>
      </c>
      <c r="BJ21" s="130" t="s">
        <v>7</v>
      </c>
      <c r="BK21" s="130" t="s">
        <v>8</v>
      </c>
      <c r="BL21" s="130" t="s">
        <v>122</v>
      </c>
      <c r="BM21" s="130" t="s">
        <v>122</v>
      </c>
      <c r="BN21" s="130" t="s">
        <v>122</v>
      </c>
      <c r="BO21" s="130" t="s">
        <v>122</v>
      </c>
      <c r="BP21" s="108">
        <v>16108112</v>
      </c>
      <c r="BQ21" s="108" t="s">
        <v>354</v>
      </c>
      <c r="BR21" s="108" t="s">
        <v>373</v>
      </c>
      <c r="BS21" s="108" t="s">
        <v>136</v>
      </c>
      <c r="BT21" s="108" t="s">
        <v>124</v>
      </c>
      <c r="BU21" s="142" t="s">
        <v>8</v>
      </c>
      <c r="BV21" s="142" t="s">
        <v>7</v>
      </c>
      <c r="BW21" s="142" t="s">
        <v>8</v>
      </c>
      <c r="BX21" s="142" t="s">
        <v>8</v>
      </c>
      <c r="CA21" s="142">
        <v>16108112</v>
      </c>
      <c r="CB21" s="142" t="s">
        <v>354</v>
      </c>
      <c r="CC21" s="142" t="s">
        <v>8</v>
      </c>
      <c r="CD21" s="108" t="s">
        <v>8</v>
      </c>
      <c r="CE21" s="142" t="s">
        <v>7</v>
      </c>
      <c r="CF21" s="145">
        <v>0</v>
      </c>
      <c r="CG21" s="142" t="s">
        <v>400</v>
      </c>
      <c r="CH21" s="142">
        <v>25202100</v>
      </c>
      <c r="CI21" s="136" t="s">
        <v>122</v>
      </c>
      <c r="CJ21" s="109" t="s">
        <v>174</v>
      </c>
      <c r="CK21" s="142" t="s">
        <v>403</v>
      </c>
      <c r="CL21" s="108"/>
      <c r="CM21" s="147" t="s">
        <v>183</v>
      </c>
      <c r="CQ21" s="109">
        <v>16108112</v>
      </c>
      <c r="CR21" s="109" t="s">
        <v>354</v>
      </c>
    </row>
    <row r="22" spans="1:96" ht="14.4" hidden="1">
      <c r="A22" t="e">
        <f>D22-#REF!</f>
        <v>#REF!</v>
      </c>
      <c r="B22" t="str">
        <f t="shared" si="0"/>
        <v>'16144963',</v>
      </c>
      <c r="D22" s="130">
        <v>2</v>
      </c>
      <c r="E22" s="130">
        <v>16144963</v>
      </c>
      <c r="F22" s="130" t="s">
        <v>293</v>
      </c>
      <c r="G22" s="130" t="s">
        <v>294</v>
      </c>
      <c r="H22" s="130" t="s">
        <v>295</v>
      </c>
      <c r="I22" s="130" t="s">
        <v>296</v>
      </c>
      <c r="J22" s="130">
        <v>206</v>
      </c>
      <c r="K22" s="130" t="s">
        <v>183</v>
      </c>
      <c r="L22" s="134" t="s">
        <v>184</v>
      </c>
      <c r="M22" s="132">
        <f t="shared" si="1"/>
        <v>16144963</v>
      </c>
      <c r="N22" s="130">
        <v>16144963</v>
      </c>
      <c r="O22" s="130" t="s">
        <v>294</v>
      </c>
      <c r="P22" s="130" t="s">
        <v>293</v>
      </c>
      <c r="Q22" s="130" t="s">
        <v>297</v>
      </c>
      <c r="R22" s="130" t="s">
        <v>298</v>
      </c>
      <c r="S22" s="130">
        <v>18</v>
      </c>
      <c r="T22" s="130" t="s">
        <v>186</v>
      </c>
      <c r="U22" s="130" t="s">
        <v>224</v>
      </c>
      <c r="V22" s="133">
        <v>40375</v>
      </c>
      <c r="W22" s="130" t="s">
        <v>8</v>
      </c>
      <c r="X22" s="130" t="s">
        <v>8</v>
      </c>
      <c r="Y22" s="130" t="s">
        <v>131</v>
      </c>
      <c r="Z22" s="130" t="s">
        <v>8</v>
      </c>
      <c r="AA22" s="130" t="s">
        <v>8</v>
      </c>
      <c r="AB22" s="130" t="s">
        <v>8</v>
      </c>
      <c r="AC22" s="130" t="s">
        <v>8</v>
      </c>
      <c r="AD22" s="130" t="s">
        <v>8</v>
      </c>
      <c r="AE22" s="130" t="s">
        <v>122</v>
      </c>
      <c r="AF22" s="130" t="s">
        <v>8</v>
      </c>
      <c r="AG22" s="130" t="s">
        <v>8</v>
      </c>
      <c r="AH22" s="130" t="s">
        <v>8</v>
      </c>
      <c r="AI22" s="130" t="s">
        <v>8</v>
      </c>
      <c r="AJ22" s="130" t="s">
        <v>8</v>
      </c>
      <c r="AK22" s="130" t="s">
        <v>8</v>
      </c>
      <c r="AL22" s="130" t="s">
        <v>8</v>
      </c>
      <c r="AM22" s="130" t="s">
        <v>8</v>
      </c>
      <c r="AN22" s="130" t="s">
        <v>8</v>
      </c>
      <c r="AO22" s="130" t="s">
        <v>8</v>
      </c>
      <c r="AP22" s="130" t="s">
        <v>8</v>
      </c>
      <c r="AQ22" s="130" t="s">
        <v>122</v>
      </c>
      <c r="AR22" s="130" t="s">
        <v>8</v>
      </c>
      <c r="AS22" s="133" t="s">
        <v>122</v>
      </c>
      <c r="AT22" s="130" t="s">
        <v>8</v>
      </c>
      <c r="AU22" s="130" t="s">
        <v>8</v>
      </c>
      <c r="AV22" s="130" t="s">
        <v>8</v>
      </c>
      <c r="AW22" s="130" t="s">
        <v>8</v>
      </c>
      <c r="AX22" s="130" t="s">
        <v>8</v>
      </c>
      <c r="AY22" s="130"/>
      <c r="AZ22" s="130" t="s">
        <v>7</v>
      </c>
      <c r="BA22" s="130" t="s">
        <v>8</v>
      </c>
      <c r="BB22" s="130" t="s">
        <v>8</v>
      </c>
      <c r="BC22" s="130" t="s">
        <v>8</v>
      </c>
      <c r="BD22" s="130" t="s">
        <v>8</v>
      </c>
      <c r="BE22" s="130" t="s">
        <v>8</v>
      </c>
      <c r="BF22" s="130" t="s">
        <v>122</v>
      </c>
      <c r="BG22" s="130" t="s">
        <v>7</v>
      </c>
      <c r="BH22" s="130" t="s">
        <v>7</v>
      </c>
      <c r="BI22" s="130" t="s">
        <v>8</v>
      </c>
      <c r="BJ22" s="130" t="s">
        <v>7</v>
      </c>
      <c r="BK22" s="130" t="s">
        <v>8</v>
      </c>
      <c r="BL22" s="130" t="s">
        <v>122</v>
      </c>
      <c r="BM22" s="130" t="s">
        <v>122</v>
      </c>
      <c r="BN22" s="130" t="s">
        <v>122</v>
      </c>
      <c r="BO22" s="130" t="s">
        <v>122</v>
      </c>
      <c r="BP22" s="108">
        <v>16144963</v>
      </c>
      <c r="BQ22" s="108" t="s">
        <v>293</v>
      </c>
      <c r="BR22" s="108" t="s">
        <v>373</v>
      </c>
      <c r="BS22" s="108" t="s">
        <v>136</v>
      </c>
      <c r="BT22" s="108" t="s">
        <v>124</v>
      </c>
      <c r="BU22" s="142" t="s">
        <v>8</v>
      </c>
      <c r="BV22" s="142" t="s">
        <v>7</v>
      </c>
      <c r="BW22" s="142" t="s">
        <v>8</v>
      </c>
      <c r="BX22" s="142" t="s">
        <v>8</v>
      </c>
      <c r="CA22" s="142">
        <v>16144963</v>
      </c>
      <c r="CB22" s="144" t="s">
        <v>293</v>
      </c>
      <c r="CC22" s="142" t="s">
        <v>8</v>
      </c>
      <c r="CD22" s="108" t="s">
        <v>8</v>
      </c>
      <c r="CE22" s="142" t="s">
        <v>7</v>
      </c>
      <c r="CF22" s="142">
        <v>0</v>
      </c>
      <c r="CG22" s="145" t="s">
        <v>381</v>
      </c>
      <c r="CH22" s="142">
        <v>25904100</v>
      </c>
      <c r="CI22" s="136"/>
      <c r="CJ22" s="109"/>
      <c r="CK22" s="142" t="s">
        <v>395</v>
      </c>
      <c r="CL22" s="108"/>
      <c r="CM22" s="147" t="s">
        <v>183</v>
      </c>
      <c r="CQ22" s="109"/>
      <c r="CR22" s="109"/>
    </row>
    <row r="23" spans="1:96" ht="14.4" hidden="1">
      <c r="A23" t="e">
        <f>#REF!-#REF!</f>
        <v>#REF!</v>
      </c>
      <c r="B23" t="str">
        <f t="shared" si="0"/>
        <v>'16137738',</v>
      </c>
      <c r="C23" s="123"/>
      <c r="D23" s="130">
        <v>2</v>
      </c>
      <c r="E23" s="130">
        <v>16137738</v>
      </c>
      <c r="F23" s="130" t="s">
        <v>203</v>
      </c>
      <c r="G23" s="130" t="s">
        <v>204</v>
      </c>
      <c r="H23" s="130" t="s">
        <v>205</v>
      </c>
      <c r="I23" s="130" t="s">
        <v>206</v>
      </c>
      <c r="J23" s="130">
        <v>360</v>
      </c>
      <c r="K23" s="130" t="s">
        <v>207</v>
      </c>
      <c r="L23" s="134" t="s">
        <v>208</v>
      </c>
      <c r="M23" s="132">
        <f t="shared" si="1"/>
        <v>0</v>
      </c>
      <c r="N23" s="130">
        <v>16137738</v>
      </c>
      <c r="O23" s="130" t="s">
        <v>204</v>
      </c>
      <c r="P23" s="130" t="s">
        <v>203</v>
      </c>
      <c r="Q23" s="130" t="s">
        <v>209</v>
      </c>
      <c r="R23" s="130" t="s">
        <v>210</v>
      </c>
      <c r="S23" s="130">
        <v>58</v>
      </c>
      <c r="T23" s="130" t="s">
        <v>186</v>
      </c>
      <c r="U23" s="130" t="s">
        <v>211</v>
      </c>
      <c r="V23" s="133">
        <v>40314</v>
      </c>
      <c r="W23" s="130" t="s">
        <v>8</v>
      </c>
      <c r="X23" s="130" t="s">
        <v>8</v>
      </c>
      <c r="Y23" s="130" t="s">
        <v>125</v>
      </c>
      <c r="Z23" s="130" t="s">
        <v>8</v>
      </c>
      <c r="AA23" s="130" t="s">
        <v>8</v>
      </c>
      <c r="AB23" s="130" t="s">
        <v>8</v>
      </c>
      <c r="AC23" s="130" t="s">
        <v>8</v>
      </c>
      <c r="AD23" s="130" t="s">
        <v>7</v>
      </c>
      <c r="AE23" s="130" t="s">
        <v>122</v>
      </c>
      <c r="AF23" s="130" t="s">
        <v>8</v>
      </c>
      <c r="AG23" s="130" t="s">
        <v>8</v>
      </c>
      <c r="AH23" s="130" t="s">
        <v>8</v>
      </c>
      <c r="AI23" s="130" t="s">
        <v>8</v>
      </c>
      <c r="AJ23" s="130" t="s">
        <v>8</v>
      </c>
      <c r="AK23" s="130" t="s">
        <v>8</v>
      </c>
      <c r="AL23" s="130" t="s">
        <v>8</v>
      </c>
      <c r="AM23" s="130" t="s">
        <v>8</v>
      </c>
      <c r="AN23" s="130" t="s">
        <v>8</v>
      </c>
      <c r="AO23" s="130" t="s">
        <v>8</v>
      </c>
      <c r="AP23" s="130" t="s">
        <v>8</v>
      </c>
      <c r="AQ23" s="130" t="s">
        <v>7</v>
      </c>
      <c r="AR23" s="130" t="s">
        <v>7</v>
      </c>
      <c r="AS23" s="133">
        <v>40451.511111111111</v>
      </c>
      <c r="AT23" s="130" t="s">
        <v>7</v>
      </c>
      <c r="AU23" s="130" t="s">
        <v>8</v>
      </c>
      <c r="AV23" s="130" t="s">
        <v>8</v>
      </c>
      <c r="AW23" s="130" t="s">
        <v>8</v>
      </c>
      <c r="AX23" s="130" t="s">
        <v>8</v>
      </c>
      <c r="AY23" s="130"/>
      <c r="AZ23" s="130" t="s">
        <v>7</v>
      </c>
      <c r="BA23" s="130" t="s">
        <v>8</v>
      </c>
      <c r="BB23" s="130" t="s">
        <v>8</v>
      </c>
      <c r="BC23" s="130" t="s">
        <v>8</v>
      </c>
      <c r="BD23" s="130" t="s">
        <v>8</v>
      </c>
      <c r="BE23" s="130" t="s">
        <v>8</v>
      </c>
      <c r="BF23" s="130" t="s">
        <v>122</v>
      </c>
      <c r="BG23" s="130" t="s">
        <v>7</v>
      </c>
      <c r="BH23" s="130" t="s">
        <v>7</v>
      </c>
      <c r="BI23" s="130" t="s">
        <v>8</v>
      </c>
      <c r="BJ23" s="130" t="s">
        <v>7</v>
      </c>
      <c r="BK23" s="130" t="s">
        <v>7</v>
      </c>
      <c r="BL23" s="130" t="s">
        <v>7</v>
      </c>
      <c r="BM23" s="130" t="s">
        <v>8</v>
      </c>
      <c r="BN23" s="130" t="s">
        <v>8</v>
      </c>
      <c r="BO23" s="130" t="s">
        <v>8</v>
      </c>
      <c r="BP23" s="108">
        <v>16137738</v>
      </c>
      <c r="BQ23" s="108" t="s">
        <v>203</v>
      </c>
      <c r="BR23" s="108" t="s">
        <v>123</v>
      </c>
      <c r="BS23" s="108" t="s">
        <v>374</v>
      </c>
      <c r="BT23" s="108" t="s">
        <v>124</v>
      </c>
      <c r="BU23" s="142" t="s">
        <v>8</v>
      </c>
      <c r="BV23" s="142" t="s">
        <v>7</v>
      </c>
      <c r="BW23" s="142" t="s">
        <v>8</v>
      </c>
      <c r="BX23" s="142" t="s">
        <v>8</v>
      </c>
      <c r="CA23" s="142">
        <v>16137738</v>
      </c>
      <c r="CB23" s="142" t="s">
        <v>203</v>
      </c>
      <c r="CC23" s="142" t="s">
        <v>135</v>
      </c>
      <c r="CD23" s="108" t="s">
        <v>8</v>
      </c>
      <c r="CE23" s="142" t="s">
        <v>7</v>
      </c>
      <c r="CF23" s="142">
        <v>0</v>
      </c>
      <c r="CG23" s="142" t="s">
        <v>386</v>
      </c>
      <c r="CH23" s="142">
        <v>29206100</v>
      </c>
      <c r="CI23" s="136">
        <v>40396</v>
      </c>
      <c r="CJ23" s="109" t="s">
        <v>173</v>
      </c>
      <c r="CK23" s="142" t="s">
        <v>163</v>
      </c>
      <c r="CL23" s="108"/>
      <c r="CM23" s="147" t="s">
        <v>207</v>
      </c>
      <c r="CQ23" s="109">
        <v>16137738</v>
      </c>
      <c r="CR23" s="109" t="s">
        <v>203</v>
      </c>
    </row>
    <row r="24" spans="1:96" ht="14.4" hidden="1">
      <c r="A24" t="e">
        <f>D24-#REF!</f>
        <v>#REF!</v>
      </c>
      <c r="B24" t="str">
        <f t="shared" si="0"/>
        <v>'16137574',</v>
      </c>
      <c r="D24" s="130">
        <v>2</v>
      </c>
      <c r="E24" s="130">
        <v>16137574</v>
      </c>
      <c r="F24" s="130" t="s">
        <v>348</v>
      </c>
      <c r="G24" s="130" t="s">
        <v>349</v>
      </c>
      <c r="H24" s="130" t="s">
        <v>350</v>
      </c>
      <c r="I24" s="130" t="s">
        <v>351</v>
      </c>
      <c r="J24" s="130">
        <v>360</v>
      </c>
      <c r="K24" s="130" t="s">
        <v>207</v>
      </c>
      <c r="L24" s="134" t="s">
        <v>208</v>
      </c>
      <c r="M24" s="132">
        <f t="shared" si="1"/>
        <v>0</v>
      </c>
      <c r="N24" s="130">
        <v>16137574</v>
      </c>
      <c r="O24" s="130" t="s">
        <v>349</v>
      </c>
      <c r="P24" s="130" t="s">
        <v>348</v>
      </c>
      <c r="Q24" s="130" t="s">
        <v>352</v>
      </c>
      <c r="R24" s="130" t="s">
        <v>353</v>
      </c>
      <c r="S24" s="130">
        <v>27</v>
      </c>
      <c r="T24" s="130" t="s">
        <v>186</v>
      </c>
      <c r="U24" s="130" t="s">
        <v>211</v>
      </c>
      <c r="V24" s="133">
        <v>40313</v>
      </c>
      <c r="W24" s="130" t="s">
        <v>8</v>
      </c>
      <c r="X24" s="130" t="s">
        <v>8</v>
      </c>
      <c r="Y24" s="130" t="s">
        <v>131</v>
      </c>
      <c r="Z24" s="130" t="s">
        <v>8</v>
      </c>
      <c r="AA24" s="130" t="s">
        <v>8</v>
      </c>
      <c r="AB24" s="130" t="s">
        <v>8</v>
      </c>
      <c r="AC24" s="130" t="s">
        <v>8</v>
      </c>
      <c r="AD24" s="130" t="s">
        <v>8</v>
      </c>
      <c r="AE24" s="130" t="s">
        <v>122</v>
      </c>
      <c r="AF24" s="130" t="s">
        <v>8</v>
      </c>
      <c r="AG24" s="130" t="s">
        <v>8</v>
      </c>
      <c r="AH24" s="130" t="s">
        <v>8</v>
      </c>
      <c r="AI24" s="130" t="s">
        <v>8</v>
      </c>
      <c r="AJ24" s="130" t="s">
        <v>8</v>
      </c>
      <c r="AK24" s="130" t="s">
        <v>8</v>
      </c>
      <c r="AL24" s="130" t="s">
        <v>8</v>
      </c>
      <c r="AM24" s="130" t="s">
        <v>8</v>
      </c>
      <c r="AN24" s="130" t="s">
        <v>8</v>
      </c>
      <c r="AO24" s="130" t="s">
        <v>8</v>
      </c>
      <c r="AP24" s="130" t="s">
        <v>8</v>
      </c>
      <c r="AQ24" s="130" t="s">
        <v>7</v>
      </c>
      <c r="AR24" s="130" t="s">
        <v>7</v>
      </c>
      <c r="AS24" s="133">
        <v>40457</v>
      </c>
      <c r="AT24" s="130" t="s">
        <v>7</v>
      </c>
      <c r="AU24" s="130" t="s">
        <v>8</v>
      </c>
      <c r="AV24" s="130" t="s">
        <v>8</v>
      </c>
      <c r="AW24" s="130" t="s">
        <v>8</v>
      </c>
      <c r="AX24" s="130" t="s">
        <v>8</v>
      </c>
      <c r="AY24" s="130"/>
      <c r="AZ24" s="130" t="s">
        <v>7</v>
      </c>
      <c r="BA24" s="130" t="s">
        <v>8</v>
      </c>
      <c r="BB24" s="130" t="s">
        <v>8</v>
      </c>
      <c r="BC24" s="130" t="s">
        <v>8</v>
      </c>
      <c r="BD24" s="130" t="s">
        <v>8</v>
      </c>
      <c r="BE24" s="130" t="s">
        <v>8</v>
      </c>
      <c r="BF24" s="130" t="s">
        <v>122</v>
      </c>
      <c r="BG24" s="130" t="s">
        <v>7</v>
      </c>
      <c r="BH24" s="130" t="s">
        <v>7</v>
      </c>
      <c r="BI24" s="130" t="s">
        <v>8</v>
      </c>
      <c r="BJ24" s="130" t="s">
        <v>7</v>
      </c>
      <c r="BK24" s="130" t="s">
        <v>7</v>
      </c>
      <c r="BL24" s="130" t="s">
        <v>122</v>
      </c>
      <c r="BM24" s="130" t="s">
        <v>122</v>
      </c>
      <c r="BN24" s="130" t="s">
        <v>122</v>
      </c>
      <c r="BO24" s="130" t="s">
        <v>122</v>
      </c>
      <c r="BP24" s="108">
        <v>16137574</v>
      </c>
      <c r="BQ24" s="108" t="s">
        <v>348</v>
      </c>
      <c r="BR24" s="108" t="s">
        <v>123</v>
      </c>
      <c r="BS24" s="108" t="s">
        <v>374</v>
      </c>
      <c r="BT24" s="108" t="s">
        <v>124</v>
      </c>
      <c r="BU24" s="142" t="s">
        <v>8</v>
      </c>
      <c r="BV24" s="142" t="s">
        <v>7</v>
      </c>
      <c r="BW24" s="142" t="s">
        <v>8</v>
      </c>
      <c r="BX24" s="142" t="s">
        <v>8</v>
      </c>
      <c r="CA24" s="142">
        <v>16137574</v>
      </c>
      <c r="CB24" s="142" t="s">
        <v>348</v>
      </c>
      <c r="CC24" s="142" t="s">
        <v>135</v>
      </c>
      <c r="CD24" s="108" t="s">
        <v>8</v>
      </c>
      <c r="CE24" s="142" t="s">
        <v>7</v>
      </c>
      <c r="CF24" s="145">
        <v>0</v>
      </c>
      <c r="CG24" s="142" t="s">
        <v>386</v>
      </c>
      <c r="CH24" s="142">
        <v>29206100</v>
      </c>
      <c r="CI24" s="136">
        <v>40387</v>
      </c>
      <c r="CJ24" s="109" t="s">
        <v>173</v>
      </c>
      <c r="CK24" s="142" t="s">
        <v>163</v>
      </c>
      <c r="CL24" s="108"/>
      <c r="CM24" s="147" t="s">
        <v>207</v>
      </c>
      <c r="CQ24" s="109">
        <v>16137574</v>
      </c>
      <c r="CR24" s="109" t="s">
        <v>348</v>
      </c>
    </row>
    <row r="25" spans="1:96" ht="14.4" hidden="1">
      <c r="A25" t="e">
        <f>D25-#REF!</f>
        <v>#REF!</v>
      </c>
      <c r="B25" t="str">
        <f t="shared" si="0"/>
        <v>'16140102',</v>
      </c>
      <c r="D25" s="130">
        <v>2</v>
      </c>
      <c r="E25" s="130">
        <v>16140102</v>
      </c>
      <c r="F25" s="130" t="s">
        <v>268</v>
      </c>
      <c r="G25" s="130" t="s">
        <v>269</v>
      </c>
      <c r="H25" s="130" t="s">
        <v>270</v>
      </c>
      <c r="I25" s="130" t="s">
        <v>271</v>
      </c>
      <c r="J25" s="130">
        <v>360</v>
      </c>
      <c r="K25" s="130" t="s">
        <v>207</v>
      </c>
      <c r="L25" s="134" t="s">
        <v>208</v>
      </c>
      <c r="M25" s="132">
        <f t="shared" si="1"/>
        <v>0</v>
      </c>
      <c r="N25" s="130">
        <v>16140102</v>
      </c>
      <c r="O25" s="130" t="s">
        <v>269</v>
      </c>
      <c r="P25" s="130" t="s">
        <v>272</v>
      </c>
      <c r="Q25" s="130" t="s">
        <v>273</v>
      </c>
      <c r="R25" s="130" t="s">
        <v>274</v>
      </c>
      <c r="S25" s="130">
        <v>25</v>
      </c>
      <c r="T25" s="130" t="s">
        <v>186</v>
      </c>
      <c r="U25" s="130" t="s">
        <v>211</v>
      </c>
      <c r="V25" s="133">
        <v>40343</v>
      </c>
      <c r="W25" s="130" t="s">
        <v>8</v>
      </c>
      <c r="X25" s="130" t="s">
        <v>8</v>
      </c>
      <c r="Y25" s="130" t="s">
        <v>131</v>
      </c>
      <c r="Z25" s="130" t="s">
        <v>8</v>
      </c>
      <c r="AA25" s="130" t="s">
        <v>8</v>
      </c>
      <c r="AB25" s="130" t="s">
        <v>8</v>
      </c>
      <c r="AC25" s="130" t="s">
        <v>8</v>
      </c>
      <c r="AD25" s="130" t="s">
        <v>8</v>
      </c>
      <c r="AE25" s="130" t="s">
        <v>122</v>
      </c>
      <c r="AF25" s="130" t="s">
        <v>8</v>
      </c>
      <c r="AG25" s="130" t="s">
        <v>8</v>
      </c>
      <c r="AH25" s="130" t="s">
        <v>8</v>
      </c>
      <c r="AI25" s="130" t="s">
        <v>8</v>
      </c>
      <c r="AJ25" s="130" t="s">
        <v>8</v>
      </c>
      <c r="AK25" s="130" t="s">
        <v>8</v>
      </c>
      <c r="AL25" s="130" t="s">
        <v>8</v>
      </c>
      <c r="AM25" s="130" t="s">
        <v>8</v>
      </c>
      <c r="AN25" s="130" t="s">
        <v>8</v>
      </c>
      <c r="AO25" s="130" t="s">
        <v>8</v>
      </c>
      <c r="AP25" s="130" t="s">
        <v>8</v>
      </c>
      <c r="AQ25" s="130" t="s">
        <v>7</v>
      </c>
      <c r="AR25" s="130" t="s">
        <v>7</v>
      </c>
      <c r="AS25" s="133" t="s">
        <v>122</v>
      </c>
      <c r="AT25" s="130" t="s">
        <v>7</v>
      </c>
      <c r="AU25" s="130" t="s">
        <v>8</v>
      </c>
      <c r="AV25" s="130" t="s">
        <v>8</v>
      </c>
      <c r="AW25" s="130" t="s">
        <v>8</v>
      </c>
      <c r="AX25" s="130" t="s">
        <v>8</v>
      </c>
      <c r="AY25" s="130"/>
      <c r="AZ25" s="130" t="s">
        <v>7</v>
      </c>
      <c r="BA25" s="130" t="s">
        <v>8</v>
      </c>
      <c r="BB25" s="130" t="s">
        <v>8</v>
      </c>
      <c r="BC25" s="130" t="s">
        <v>8</v>
      </c>
      <c r="BD25" s="130" t="s">
        <v>8</v>
      </c>
      <c r="BE25" s="130" t="s">
        <v>8</v>
      </c>
      <c r="BF25" s="130" t="s">
        <v>122</v>
      </c>
      <c r="BG25" s="130" t="s">
        <v>7</v>
      </c>
      <c r="BH25" s="130" t="s">
        <v>7</v>
      </c>
      <c r="BI25" s="130" t="s">
        <v>8</v>
      </c>
      <c r="BJ25" s="130" t="s">
        <v>7</v>
      </c>
      <c r="BK25" s="130" t="s">
        <v>7</v>
      </c>
      <c r="BL25" s="130" t="s">
        <v>122</v>
      </c>
      <c r="BM25" s="130" t="s">
        <v>122</v>
      </c>
      <c r="BN25" s="130" t="s">
        <v>122</v>
      </c>
      <c r="BO25" s="130" t="s">
        <v>122</v>
      </c>
      <c r="BP25" s="108">
        <v>16140102</v>
      </c>
      <c r="BQ25" s="108" t="s">
        <v>272</v>
      </c>
      <c r="BR25" s="108" t="s">
        <v>123</v>
      </c>
      <c r="BS25" s="108" t="s">
        <v>374</v>
      </c>
      <c r="BT25" s="108" t="s">
        <v>124</v>
      </c>
      <c r="BU25" s="142" t="s">
        <v>8</v>
      </c>
      <c r="BV25" s="142" t="s">
        <v>7</v>
      </c>
      <c r="BW25" s="142" t="s">
        <v>8</v>
      </c>
      <c r="BX25" s="142" t="s">
        <v>8</v>
      </c>
      <c r="CA25" s="142">
        <v>16140102</v>
      </c>
      <c r="CB25" s="144" t="s">
        <v>272</v>
      </c>
      <c r="CC25" s="142" t="s">
        <v>135</v>
      </c>
      <c r="CD25" s="108" t="s">
        <v>8</v>
      </c>
      <c r="CE25" s="142" t="s">
        <v>7</v>
      </c>
      <c r="CF25" s="142">
        <v>0</v>
      </c>
      <c r="CG25" s="145" t="s">
        <v>386</v>
      </c>
      <c r="CH25" s="142">
        <v>51404100</v>
      </c>
      <c r="CI25" s="136">
        <v>40396</v>
      </c>
      <c r="CJ25" s="109" t="s">
        <v>173</v>
      </c>
      <c r="CK25" s="142" t="s">
        <v>392</v>
      </c>
      <c r="CL25" s="108"/>
      <c r="CM25" s="147" t="s">
        <v>207</v>
      </c>
      <c r="CQ25" s="109">
        <v>16140102</v>
      </c>
      <c r="CR25" s="109" t="s">
        <v>268</v>
      </c>
    </row>
    <row r="26" spans="1:96" ht="14.4" hidden="1">
      <c r="A26" t="e">
        <f>D26-#REF!</f>
        <v>#REF!</v>
      </c>
      <c r="B26" t="str">
        <f t="shared" si="0"/>
        <v>'16136215',</v>
      </c>
      <c r="D26" s="130">
        <v>2</v>
      </c>
      <c r="E26" s="130">
        <v>16136215</v>
      </c>
      <c r="F26" s="130" t="s">
        <v>255</v>
      </c>
      <c r="G26" s="130" t="s">
        <v>256</v>
      </c>
      <c r="H26" s="130" t="s">
        <v>257</v>
      </c>
      <c r="I26" s="130" t="s">
        <v>258</v>
      </c>
      <c r="J26" s="130">
        <v>360</v>
      </c>
      <c r="K26" s="130" t="s">
        <v>207</v>
      </c>
      <c r="L26" s="134" t="s">
        <v>208</v>
      </c>
      <c r="M26" s="132">
        <f t="shared" si="1"/>
        <v>0</v>
      </c>
      <c r="N26" s="130">
        <v>16136215</v>
      </c>
      <c r="O26" s="130" t="s">
        <v>256</v>
      </c>
      <c r="P26" s="130" t="s">
        <v>255</v>
      </c>
      <c r="Q26" s="130" t="s">
        <v>259</v>
      </c>
      <c r="R26" s="130" t="s">
        <v>260</v>
      </c>
      <c r="S26" s="130">
        <v>30</v>
      </c>
      <c r="T26" s="130" t="s">
        <v>186</v>
      </c>
      <c r="U26" s="130" t="s">
        <v>261</v>
      </c>
      <c r="V26" s="133">
        <v>40316</v>
      </c>
      <c r="W26" s="130" t="s">
        <v>8</v>
      </c>
      <c r="X26" s="130" t="s">
        <v>8</v>
      </c>
      <c r="Y26" s="130" t="s">
        <v>131</v>
      </c>
      <c r="Z26" s="130" t="s">
        <v>8</v>
      </c>
      <c r="AA26" s="130" t="s">
        <v>8</v>
      </c>
      <c r="AB26" s="130" t="s">
        <v>8</v>
      </c>
      <c r="AC26" s="130" t="s">
        <v>8</v>
      </c>
      <c r="AD26" s="130" t="s">
        <v>8</v>
      </c>
      <c r="AE26" s="130" t="s">
        <v>122</v>
      </c>
      <c r="AF26" s="130" t="s">
        <v>8</v>
      </c>
      <c r="AG26" s="130" t="s">
        <v>8</v>
      </c>
      <c r="AH26" s="130" t="s">
        <v>8</v>
      </c>
      <c r="AI26" s="130" t="s">
        <v>8</v>
      </c>
      <c r="AJ26" s="130" t="s">
        <v>8</v>
      </c>
      <c r="AK26" s="130" t="s">
        <v>8</v>
      </c>
      <c r="AL26" s="130" t="s">
        <v>8</v>
      </c>
      <c r="AM26" s="130" t="s">
        <v>160</v>
      </c>
      <c r="AN26" s="130" t="s">
        <v>7</v>
      </c>
      <c r="AO26" s="130" t="s">
        <v>7</v>
      </c>
      <c r="AP26" s="130" t="s">
        <v>8</v>
      </c>
      <c r="AQ26" s="130" t="s">
        <v>7</v>
      </c>
      <c r="AR26" s="130" t="s">
        <v>7</v>
      </c>
      <c r="AS26" s="133">
        <v>40466</v>
      </c>
      <c r="AT26" s="130" t="s">
        <v>7</v>
      </c>
      <c r="AU26" s="130" t="s">
        <v>8</v>
      </c>
      <c r="AV26" s="130" t="s">
        <v>8</v>
      </c>
      <c r="AW26" s="130" t="s">
        <v>8</v>
      </c>
      <c r="AX26" s="130" t="s">
        <v>8</v>
      </c>
      <c r="AY26" s="130"/>
      <c r="AZ26" s="130" t="s">
        <v>7</v>
      </c>
      <c r="BA26" s="130" t="s">
        <v>8</v>
      </c>
      <c r="BB26" s="130" t="s">
        <v>8</v>
      </c>
      <c r="BC26" s="130" t="s">
        <v>8</v>
      </c>
      <c r="BD26" s="130" t="s">
        <v>8</v>
      </c>
      <c r="BE26" s="130" t="s">
        <v>8</v>
      </c>
      <c r="BF26" s="130" t="s">
        <v>122</v>
      </c>
      <c r="BG26" s="130" t="s">
        <v>7</v>
      </c>
      <c r="BH26" s="130" t="s">
        <v>7</v>
      </c>
      <c r="BI26" s="130" t="s">
        <v>8</v>
      </c>
      <c r="BJ26" s="130" t="s">
        <v>7</v>
      </c>
      <c r="BK26" s="130" t="s">
        <v>7</v>
      </c>
      <c r="BL26" s="130" t="s">
        <v>122</v>
      </c>
      <c r="BM26" s="130" t="s">
        <v>122</v>
      </c>
      <c r="BN26" s="130" t="s">
        <v>122</v>
      </c>
      <c r="BO26" s="130" t="s">
        <v>122</v>
      </c>
      <c r="BP26" s="108">
        <v>16136215</v>
      </c>
      <c r="BQ26" s="108" t="s">
        <v>255</v>
      </c>
      <c r="BR26" s="108" t="s">
        <v>379</v>
      </c>
      <c r="BS26" s="108" t="s">
        <v>379</v>
      </c>
      <c r="BT26" s="108" t="s">
        <v>124</v>
      </c>
      <c r="BU26" s="142" t="s">
        <v>8</v>
      </c>
      <c r="BV26" s="142" t="s">
        <v>7</v>
      </c>
      <c r="BW26" s="142" t="s">
        <v>8</v>
      </c>
      <c r="BX26" s="142" t="s">
        <v>8</v>
      </c>
      <c r="CA26" s="142">
        <v>16136215</v>
      </c>
      <c r="CB26" s="144" t="s">
        <v>255</v>
      </c>
      <c r="CC26" s="143" t="s">
        <v>406</v>
      </c>
      <c r="CD26" s="108" t="s">
        <v>8</v>
      </c>
      <c r="CE26" s="142" t="s">
        <v>7</v>
      </c>
      <c r="CF26" s="142">
        <v>0</v>
      </c>
      <c r="CG26" s="145" t="s">
        <v>386</v>
      </c>
      <c r="CH26" s="142">
        <v>29206100</v>
      </c>
      <c r="CI26" s="136">
        <v>40392</v>
      </c>
      <c r="CJ26" s="109" t="s">
        <v>173</v>
      </c>
      <c r="CK26" s="142" t="s">
        <v>163</v>
      </c>
      <c r="CL26" s="108" t="s">
        <v>172</v>
      </c>
      <c r="CM26" s="147" t="s">
        <v>207</v>
      </c>
      <c r="CQ26" s="109">
        <v>16136215</v>
      </c>
      <c r="CR26" s="109" t="s">
        <v>255</v>
      </c>
    </row>
    <row r="27" spans="1:96" ht="14.4" hidden="1">
      <c r="A27" t="e">
        <f>D27-#REF!</f>
        <v>#REF!</v>
      </c>
      <c r="B27" t="str">
        <f t="shared" si="0"/>
        <v>'16136454',</v>
      </c>
      <c r="D27" s="130">
        <v>2</v>
      </c>
      <c r="E27" s="130">
        <v>16136454</v>
      </c>
      <c r="F27" s="130" t="s">
        <v>262</v>
      </c>
      <c r="G27" s="130" t="s">
        <v>263</v>
      </c>
      <c r="H27" s="130" t="s">
        <v>264</v>
      </c>
      <c r="I27" s="130" t="s">
        <v>265</v>
      </c>
      <c r="J27" s="130">
        <v>360</v>
      </c>
      <c r="K27" s="130" t="s">
        <v>207</v>
      </c>
      <c r="L27" s="134" t="s">
        <v>208</v>
      </c>
      <c r="M27" s="132">
        <f t="shared" si="1"/>
        <v>0</v>
      </c>
      <c r="N27" s="130">
        <v>16136454</v>
      </c>
      <c r="O27" s="130" t="s">
        <v>263</v>
      </c>
      <c r="P27" s="130" t="s">
        <v>262</v>
      </c>
      <c r="Q27" s="130" t="s">
        <v>266</v>
      </c>
      <c r="R27" s="130" t="s">
        <v>267</v>
      </c>
      <c r="S27" s="130">
        <v>26</v>
      </c>
      <c r="T27" s="130" t="s">
        <v>186</v>
      </c>
      <c r="U27" s="130" t="s">
        <v>261</v>
      </c>
      <c r="V27" s="133">
        <v>40316</v>
      </c>
      <c r="W27" s="130" t="s">
        <v>7</v>
      </c>
      <c r="X27" s="130" t="s">
        <v>8</v>
      </c>
      <c r="Y27" s="130" t="s">
        <v>125</v>
      </c>
      <c r="Z27" s="130" t="s">
        <v>8</v>
      </c>
      <c r="AA27" s="130" t="s">
        <v>8</v>
      </c>
      <c r="AB27" s="130" t="s">
        <v>8</v>
      </c>
      <c r="AC27" s="130" t="s">
        <v>8</v>
      </c>
      <c r="AD27" s="130" t="s">
        <v>8</v>
      </c>
      <c r="AE27" s="130" t="s">
        <v>122</v>
      </c>
      <c r="AF27" s="130" t="s">
        <v>8</v>
      </c>
      <c r="AG27" s="130" t="s">
        <v>8</v>
      </c>
      <c r="AH27" s="130" t="s">
        <v>8</v>
      </c>
      <c r="AI27" s="130" t="s">
        <v>8</v>
      </c>
      <c r="AJ27" s="130" t="s">
        <v>8</v>
      </c>
      <c r="AK27" s="130" t="s">
        <v>8</v>
      </c>
      <c r="AL27" s="130" t="s">
        <v>8</v>
      </c>
      <c r="AM27" s="130" t="s">
        <v>8</v>
      </c>
      <c r="AN27" s="130" t="s">
        <v>8</v>
      </c>
      <c r="AO27" s="130" t="s">
        <v>8</v>
      </c>
      <c r="AP27" s="130" t="s">
        <v>8</v>
      </c>
      <c r="AQ27" s="130" t="s">
        <v>7</v>
      </c>
      <c r="AR27" s="130" t="s">
        <v>7</v>
      </c>
      <c r="AS27" s="133" t="s">
        <v>122</v>
      </c>
      <c r="AT27" s="130" t="s">
        <v>7</v>
      </c>
      <c r="AU27" s="130" t="s">
        <v>8</v>
      </c>
      <c r="AV27" s="130" t="s">
        <v>8</v>
      </c>
      <c r="AW27" s="130" t="s">
        <v>8</v>
      </c>
      <c r="AX27" s="130" t="s">
        <v>8</v>
      </c>
      <c r="AY27" s="130"/>
      <c r="AZ27" s="130" t="s">
        <v>7</v>
      </c>
      <c r="BA27" s="130" t="s">
        <v>8</v>
      </c>
      <c r="BB27" s="130" t="s">
        <v>8</v>
      </c>
      <c r="BC27" s="130" t="s">
        <v>8</v>
      </c>
      <c r="BD27" s="130" t="s">
        <v>8</v>
      </c>
      <c r="BE27" s="130" t="s">
        <v>8</v>
      </c>
      <c r="BF27" s="130" t="s">
        <v>122</v>
      </c>
      <c r="BG27" s="130" t="s">
        <v>7</v>
      </c>
      <c r="BH27" s="130" t="s">
        <v>7</v>
      </c>
      <c r="BI27" s="130" t="s">
        <v>8</v>
      </c>
      <c r="BJ27" s="130" t="s">
        <v>7</v>
      </c>
      <c r="BK27" s="130" t="s">
        <v>7</v>
      </c>
      <c r="BL27" s="130" t="s">
        <v>122</v>
      </c>
      <c r="BM27" s="130" t="s">
        <v>122</v>
      </c>
      <c r="BN27" s="130" t="s">
        <v>122</v>
      </c>
      <c r="BO27" s="130" t="s">
        <v>122</v>
      </c>
      <c r="BP27" s="108">
        <v>16136454</v>
      </c>
      <c r="BQ27" s="108" t="s">
        <v>262</v>
      </c>
      <c r="BR27" s="108" t="s">
        <v>126</v>
      </c>
      <c r="BS27" s="108" t="s">
        <v>126</v>
      </c>
      <c r="BT27" s="108" t="s">
        <v>380</v>
      </c>
      <c r="BU27" s="142" t="s">
        <v>8</v>
      </c>
      <c r="BV27" s="142" t="s">
        <v>7</v>
      </c>
      <c r="BW27" s="142" t="s">
        <v>8</v>
      </c>
      <c r="BX27" s="142" t="s">
        <v>8</v>
      </c>
      <c r="CA27" s="142">
        <v>16136454</v>
      </c>
      <c r="CB27" s="144" t="s">
        <v>262</v>
      </c>
      <c r="CC27" s="143" t="s">
        <v>406</v>
      </c>
      <c r="CD27" s="108" t="s">
        <v>8</v>
      </c>
      <c r="CE27" s="142" t="s">
        <v>7</v>
      </c>
      <c r="CF27" s="142">
        <v>0</v>
      </c>
      <c r="CG27" s="145" t="s">
        <v>386</v>
      </c>
      <c r="CH27" s="142">
        <v>29206100</v>
      </c>
      <c r="CI27" s="136">
        <v>40388</v>
      </c>
      <c r="CJ27" s="109" t="s">
        <v>372</v>
      </c>
      <c r="CK27" s="142" t="s">
        <v>163</v>
      </c>
      <c r="CL27" s="108"/>
      <c r="CM27" s="147" t="s">
        <v>207</v>
      </c>
      <c r="CQ27" s="109">
        <v>16136454</v>
      </c>
      <c r="CR27" s="109" t="s">
        <v>262</v>
      </c>
    </row>
    <row r="28" spans="1:96" ht="14.4">
      <c r="A28" t="e">
        <f>#REF!-#REF!</f>
        <v>#REF!</v>
      </c>
      <c r="B28" t="str">
        <f t="shared" si="0"/>
        <v>'16157470',</v>
      </c>
      <c r="C28" s="123"/>
      <c r="D28" s="130">
        <v>2</v>
      </c>
      <c r="E28" s="130">
        <v>16157470</v>
      </c>
      <c r="F28" s="130" t="s">
        <v>194</v>
      </c>
      <c r="G28" s="130" t="s">
        <v>195</v>
      </c>
      <c r="H28" s="130" t="s">
        <v>196</v>
      </c>
      <c r="I28" s="130" t="s">
        <v>197</v>
      </c>
      <c r="J28" s="130">
        <v>424</v>
      </c>
      <c r="K28" s="130" t="s">
        <v>198</v>
      </c>
      <c r="L28" s="134" t="s">
        <v>184</v>
      </c>
      <c r="M28" s="132">
        <f t="shared" si="1"/>
        <v>16157470</v>
      </c>
      <c r="N28" s="130">
        <v>16157470</v>
      </c>
      <c r="O28" s="130" t="s">
        <v>195</v>
      </c>
      <c r="P28" s="130" t="s">
        <v>194</v>
      </c>
      <c r="Q28" s="130" t="s">
        <v>199</v>
      </c>
      <c r="R28" s="130" t="s">
        <v>200</v>
      </c>
      <c r="S28" s="130">
        <v>22</v>
      </c>
      <c r="T28" s="130" t="s">
        <v>201</v>
      </c>
      <c r="U28" s="130" t="s">
        <v>202</v>
      </c>
      <c r="V28" s="133">
        <v>40539</v>
      </c>
      <c r="W28" s="130" t="s">
        <v>7</v>
      </c>
      <c r="X28" s="130" t="s">
        <v>8</v>
      </c>
      <c r="Y28" s="130" t="s">
        <v>131</v>
      </c>
      <c r="Z28" s="130" t="s">
        <v>8</v>
      </c>
      <c r="AA28" s="130" t="s">
        <v>8</v>
      </c>
      <c r="AB28" s="130" t="s">
        <v>8</v>
      </c>
      <c r="AC28" s="130" t="s">
        <v>8</v>
      </c>
      <c r="AD28" s="130" t="s">
        <v>8</v>
      </c>
      <c r="AE28" s="130" t="s">
        <v>122</v>
      </c>
      <c r="AF28" s="130" t="s">
        <v>8</v>
      </c>
      <c r="AG28" s="130" t="s">
        <v>8</v>
      </c>
      <c r="AH28" s="130" t="s">
        <v>8</v>
      </c>
      <c r="AI28" s="130" t="s">
        <v>8</v>
      </c>
      <c r="AJ28" s="130" t="s">
        <v>8</v>
      </c>
      <c r="AK28" s="130" t="s">
        <v>8</v>
      </c>
      <c r="AL28" s="130" t="s">
        <v>8</v>
      </c>
      <c r="AM28" s="130" t="s">
        <v>8</v>
      </c>
      <c r="AN28" s="130" t="s">
        <v>8</v>
      </c>
      <c r="AO28" s="130" t="s">
        <v>8</v>
      </c>
      <c r="AP28" s="130" t="s">
        <v>8</v>
      </c>
      <c r="AQ28" s="130" t="s">
        <v>122</v>
      </c>
      <c r="AR28" s="130" t="s">
        <v>8</v>
      </c>
      <c r="AS28" s="133" t="s">
        <v>122</v>
      </c>
      <c r="AT28" s="130" t="s">
        <v>8</v>
      </c>
      <c r="AU28" s="130" t="s">
        <v>8</v>
      </c>
      <c r="AV28" s="130" t="s">
        <v>8</v>
      </c>
      <c r="AW28" s="130" t="s">
        <v>8</v>
      </c>
      <c r="AX28" s="130" t="s">
        <v>8</v>
      </c>
      <c r="AY28" s="130"/>
      <c r="AZ28" s="130" t="s">
        <v>7</v>
      </c>
      <c r="BA28" s="130" t="s">
        <v>8</v>
      </c>
      <c r="BB28" s="130" t="s">
        <v>8</v>
      </c>
      <c r="BC28" s="130" t="s">
        <v>8</v>
      </c>
      <c r="BD28" s="130" t="s">
        <v>8</v>
      </c>
      <c r="BE28" s="130" t="s">
        <v>8</v>
      </c>
      <c r="BF28" s="130" t="s">
        <v>122</v>
      </c>
      <c r="BG28" s="130" t="s">
        <v>7</v>
      </c>
      <c r="BH28" s="130" t="s">
        <v>7</v>
      </c>
      <c r="BI28" s="130" t="s">
        <v>8</v>
      </c>
      <c r="BJ28" s="130" t="s">
        <v>7</v>
      </c>
      <c r="BK28" s="130" t="s">
        <v>7</v>
      </c>
      <c r="BL28" s="130" t="s">
        <v>122</v>
      </c>
      <c r="BM28" s="130" t="s">
        <v>122</v>
      </c>
      <c r="BN28" s="130" t="s">
        <v>122</v>
      </c>
      <c r="BO28" s="130" t="s">
        <v>122</v>
      </c>
      <c r="BP28" s="108">
        <v>16157470</v>
      </c>
      <c r="BQ28" s="108" t="s">
        <v>194</v>
      </c>
      <c r="BR28" s="108" t="s">
        <v>123</v>
      </c>
      <c r="BS28" s="108" t="s">
        <v>171</v>
      </c>
      <c r="BT28" s="108" t="s">
        <v>124</v>
      </c>
      <c r="BU28" s="142" t="s">
        <v>8</v>
      </c>
      <c r="BV28" s="142" t="s">
        <v>7</v>
      </c>
      <c r="BW28" s="142" t="s">
        <v>8</v>
      </c>
      <c r="BX28" s="142" t="s">
        <v>8</v>
      </c>
      <c r="CA28" s="142">
        <v>16157470</v>
      </c>
      <c r="CB28" s="142" t="s">
        <v>194</v>
      </c>
      <c r="CC28" s="143" t="s">
        <v>406</v>
      </c>
      <c r="CD28" s="108" t="s">
        <v>8</v>
      </c>
      <c r="CE28" s="142" t="s">
        <v>7</v>
      </c>
      <c r="CF28" s="142">
        <v>0</v>
      </c>
      <c r="CG28" s="142" t="s">
        <v>385</v>
      </c>
      <c r="CH28" s="142">
        <v>29206100</v>
      </c>
      <c r="CI28" s="136"/>
      <c r="CJ28" s="109"/>
      <c r="CK28" s="142" t="s">
        <v>163</v>
      </c>
      <c r="CL28" s="108"/>
      <c r="CM28" s="147" t="s">
        <v>198</v>
      </c>
      <c r="CQ28" s="109"/>
      <c r="CR28" s="109"/>
    </row>
    <row r="29" spans="1:96" ht="14.4">
      <c r="A29" t="e">
        <f>D29-#REF!</f>
        <v>#REF!</v>
      </c>
      <c r="B29" t="str">
        <f t="shared" si="0"/>
        <v>'16156275',</v>
      </c>
      <c r="D29" s="130">
        <v>2</v>
      </c>
      <c r="E29" s="130">
        <v>16156275</v>
      </c>
      <c r="F29" s="130" t="s">
        <v>342</v>
      </c>
      <c r="G29" s="130" t="s">
        <v>343</v>
      </c>
      <c r="H29" s="130" t="s">
        <v>344</v>
      </c>
      <c r="I29" s="130" t="s">
        <v>345</v>
      </c>
      <c r="J29" s="130">
        <v>424</v>
      </c>
      <c r="K29" s="130" t="s">
        <v>198</v>
      </c>
      <c r="L29" s="134" t="s">
        <v>184</v>
      </c>
      <c r="M29" s="132">
        <f t="shared" si="1"/>
        <v>16156275</v>
      </c>
      <c r="N29" s="130">
        <v>16156275</v>
      </c>
      <c r="O29" s="130" t="s">
        <v>343</v>
      </c>
      <c r="P29" s="130" t="s">
        <v>342</v>
      </c>
      <c r="Q29" s="130" t="s">
        <v>346</v>
      </c>
      <c r="R29" s="130" t="s">
        <v>347</v>
      </c>
      <c r="S29" s="130">
        <v>28</v>
      </c>
      <c r="T29" s="130" t="s">
        <v>186</v>
      </c>
      <c r="U29" s="130" t="s">
        <v>211</v>
      </c>
      <c r="V29" s="133">
        <v>40539</v>
      </c>
      <c r="W29" s="130" t="s">
        <v>8</v>
      </c>
      <c r="X29" s="130" t="s">
        <v>8</v>
      </c>
      <c r="Y29" s="130" t="s">
        <v>125</v>
      </c>
      <c r="Z29" s="130" t="s">
        <v>8</v>
      </c>
      <c r="AA29" s="130" t="s">
        <v>8</v>
      </c>
      <c r="AB29" s="130" t="s">
        <v>8</v>
      </c>
      <c r="AC29" s="130" t="s">
        <v>8</v>
      </c>
      <c r="AD29" s="130" t="s">
        <v>8</v>
      </c>
      <c r="AE29" s="130" t="s">
        <v>122</v>
      </c>
      <c r="AF29" s="130" t="s">
        <v>8</v>
      </c>
      <c r="AG29" s="130" t="s">
        <v>8</v>
      </c>
      <c r="AH29" s="130" t="s">
        <v>8</v>
      </c>
      <c r="AI29" s="130" t="s">
        <v>8</v>
      </c>
      <c r="AJ29" s="130" t="s">
        <v>8</v>
      </c>
      <c r="AK29" s="130" t="s">
        <v>8</v>
      </c>
      <c r="AL29" s="130" t="s">
        <v>8</v>
      </c>
      <c r="AM29" s="130" t="s">
        <v>160</v>
      </c>
      <c r="AN29" s="130" t="s">
        <v>7</v>
      </c>
      <c r="AO29" s="130" t="s">
        <v>8</v>
      </c>
      <c r="AP29" s="130" t="s">
        <v>8</v>
      </c>
      <c r="AQ29" s="130" t="s">
        <v>122</v>
      </c>
      <c r="AR29" s="130" t="s">
        <v>8</v>
      </c>
      <c r="AS29" s="133" t="s">
        <v>122</v>
      </c>
      <c r="AT29" s="130" t="s">
        <v>8</v>
      </c>
      <c r="AU29" s="130" t="s">
        <v>8</v>
      </c>
      <c r="AV29" s="130" t="s">
        <v>8</v>
      </c>
      <c r="AW29" s="130" t="s">
        <v>8</v>
      </c>
      <c r="AX29" s="130" t="s">
        <v>8</v>
      </c>
      <c r="AY29" s="130"/>
      <c r="AZ29" s="130" t="s">
        <v>7</v>
      </c>
      <c r="BA29" s="130" t="s">
        <v>7</v>
      </c>
      <c r="BB29" s="130" t="s">
        <v>8</v>
      </c>
      <c r="BC29" s="130" t="s">
        <v>8</v>
      </c>
      <c r="BD29" s="130" t="s">
        <v>8</v>
      </c>
      <c r="BE29" s="130" t="s">
        <v>8</v>
      </c>
      <c r="BF29" s="130" t="s">
        <v>122</v>
      </c>
      <c r="BG29" s="130" t="s">
        <v>7</v>
      </c>
      <c r="BH29" s="130" t="s">
        <v>7</v>
      </c>
      <c r="BI29" s="130" t="s">
        <v>8</v>
      </c>
      <c r="BJ29" s="130" t="s">
        <v>7</v>
      </c>
      <c r="BK29" s="130" t="s">
        <v>8</v>
      </c>
      <c r="BL29" s="130" t="s">
        <v>122</v>
      </c>
      <c r="BM29" s="130" t="s">
        <v>122</v>
      </c>
      <c r="BN29" s="130" t="s">
        <v>122</v>
      </c>
      <c r="BO29" s="130" t="s">
        <v>122</v>
      </c>
      <c r="BP29" s="108">
        <v>16156275</v>
      </c>
      <c r="BQ29" s="108" t="s">
        <v>342</v>
      </c>
      <c r="BR29" s="108" t="s">
        <v>123</v>
      </c>
      <c r="BS29" s="108" t="s">
        <v>374</v>
      </c>
      <c r="BT29" s="108" t="s">
        <v>127</v>
      </c>
      <c r="BU29" s="142" t="s">
        <v>8</v>
      </c>
      <c r="BV29" s="142" t="s">
        <v>8</v>
      </c>
      <c r="BW29" s="142" t="s">
        <v>7</v>
      </c>
      <c r="BX29" s="142" t="s">
        <v>8</v>
      </c>
      <c r="CA29" s="142">
        <v>16156275</v>
      </c>
      <c r="CB29" s="142" t="s">
        <v>342</v>
      </c>
      <c r="CC29" s="142" t="s">
        <v>8</v>
      </c>
      <c r="CD29" s="108" t="s">
        <v>8</v>
      </c>
      <c r="CE29" s="142" t="s">
        <v>8</v>
      </c>
      <c r="CF29" s="145">
        <v>0</v>
      </c>
      <c r="CG29" s="142" t="s">
        <v>402</v>
      </c>
      <c r="CH29" s="142">
        <v>13119900</v>
      </c>
      <c r="CI29" s="136"/>
      <c r="CJ29" s="109"/>
      <c r="CK29" s="142" t="s">
        <v>122</v>
      </c>
      <c r="CL29" s="108" t="s">
        <v>172</v>
      </c>
      <c r="CM29" s="147" t="s">
        <v>198</v>
      </c>
      <c r="CQ29" s="109"/>
      <c r="CR29" s="109"/>
    </row>
    <row r="30" spans="1:96" ht="14.4">
      <c r="A30" t="e">
        <f>D30-#REF!</f>
        <v>#REF!</v>
      </c>
      <c r="B30" t="str">
        <f t="shared" si="0"/>
        <v>'16147384',</v>
      </c>
      <c r="D30" s="130">
        <v>2</v>
      </c>
      <c r="E30" s="130">
        <v>16147384</v>
      </c>
      <c r="F30" s="130" t="s">
        <v>305</v>
      </c>
      <c r="G30" s="130" t="s">
        <v>306</v>
      </c>
      <c r="H30" s="130" t="s">
        <v>307</v>
      </c>
      <c r="I30" s="130" t="s">
        <v>308</v>
      </c>
      <c r="J30" s="130">
        <v>424</v>
      </c>
      <c r="K30" s="130" t="s">
        <v>198</v>
      </c>
      <c r="L30" s="134" t="s">
        <v>184</v>
      </c>
      <c r="M30" s="132">
        <f t="shared" si="1"/>
        <v>0</v>
      </c>
      <c r="N30" s="130">
        <v>16147384</v>
      </c>
      <c r="O30" s="130" t="s">
        <v>306</v>
      </c>
      <c r="P30" s="130" t="s">
        <v>305</v>
      </c>
      <c r="Q30" s="130" t="s">
        <v>309</v>
      </c>
      <c r="R30" s="130" t="s">
        <v>310</v>
      </c>
      <c r="S30" s="130">
        <v>27</v>
      </c>
      <c r="T30" s="130" t="s">
        <v>201</v>
      </c>
      <c r="U30" s="130" t="s">
        <v>311</v>
      </c>
      <c r="V30" s="133">
        <v>40403</v>
      </c>
      <c r="W30" s="130" t="s">
        <v>8</v>
      </c>
      <c r="X30" s="130" t="s">
        <v>8</v>
      </c>
      <c r="Y30" s="130" t="s">
        <v>125</v>
      </c>
      <c r="Z30" s="130" t="s">
        <v>8</v>
      </c>
      <c r="AA30" s="130" t="s">
        <v>8</v>
      </c>
      <c r="AB30" s="130" t="s">
        <v>8</v>
      </c>
      <c r="AC30" s="130" t="s">
        <v>8</v>
      </c>
      <c r="AD30" s="130" t="s">
        <v>8</v>
      </c>
      <c r="AE30" s="130" t="s">
        <v>122</v>
      </c>
      <c r="AF30" s="130" t="s">
        <v>8</v>
      </c>
      <c r="AG30" s="130" t="s">
        <v>8</v>
      </c>
      <c r="AH30" s="130" t="s">
        <v>8</v>
      </c>
      <c r="AI30" s="130" t="s">
        <v>8</v>
      </c>
      <c r="AJ30" s="130" t="s">
        <v>8</v>
      </c>
      <c r="AK30" s="130" t="s">
        <v>8</v>
      </c>
      <c r="AL30" s="130" t="s">
        <v>8</v>
      </c>
      <c r="AM30" s="130" t="s">
        <v>8</v>
      </c>
      <c r="AN30" s="130" t="s">
        <v>8</v>
      </c>
      <c r="AO30" s="130" t="s">
        <v>8</v>
      </c>
      <c r="AP30" s="130" t="s">
        <v>8</v>
      </c>
      <c r="AQ30" s="130" t="s">
        <v>7</v>
      </c>
      <c r="AR30" s="130" t="s">
        <v>8</v>
      </c>
      <c r="AS30" s="133" t="s">
        <v>122</v>
      </c>
      <c r="AT30" s="130" t="s">
        <v>8</v>
      </c>
      <c r="AU30" s="130" t="s">
        <v>8</v>
      </c>
      <c r="AV30" s="130" t="s">
        <v>8</v>
      </c>
      <c r="AW30" s="130" t="s">
        <v>7</v>
      </c>
      <c r="AX30" s="130" t="s">
        <v>8</v>
      </c>
      <c r="AY30" s="130"/>
      <c r="AZ30" s="130" t="s">
        <v>8</v>
      </c>
      <c r="BA30" s="130" t="s">
        <v>7</v>
      </c>
      <c r="BB30" s="130" t="s">
        <v>8</v>
      </c>
      <c r="BC30" s="130" t="s">
        <v>8</v>
      </c>
      <c r="BD30" s="130" t="s">
        <v>8</v>
      </c>
      <c r="BE30" s="130" t="s">
        <v>8</v>
      </c>
      <c r="BF30" s="130" t="s">
        <v>122</v>
      </c>
      <c r="BG30" s="130" t="s">
        <v>7</v>
      </c>
      <c r="BH30" s="130" t="s">
        <v>7</v>
      </c>
      <c r="BI30" s="130" t="s">
        <v>8</v>
      </c>
      <c r="BJ30" s="130" t="s">
        <v>7</v>
      </c>
      <c r="BK30" s="130" t="s">
        <v>7</v>
      </c>
      <c r="BL30" s="130" t="s">
        <v>122</v>
      </c>
      <c r="BM30" s="130" t="s">
        <v>122</v>
      </c>
      <c r="BN30" s="130" t="s">
        <v>122</v>
      </c>
      <c r="BO30" s="130" t="s">
        <v>122</v>
      </c>
      <c r="BP30" s="108">
        <v>16147384</v>
      </c>
      <c r="BQ30" s="108" t="s">
        <v>305</v>
      </c>
      <c r="BR30" s="108" t="s">
        <v>126</v>
      </c>
      <c r="BS30" s="139" t="s">
        <v>126</v>
      </c>
      <c r="BT30" s="108" t="s">
        <v>127</v>
      </c>
      <c r="BU30" s="142" t="s">
        <v>8</v>
      </c>
      <c r="BV30" s="142" t="s">
        <v>7</v>
      </c>
      <c r="BW30" s="142" t="s">
        <v>8</v>
      </c>
      <c r="BX30" s="142" t="s">
        <v>8</v>
      </c>
      <c r="CA30" s="142">
        <v>16147384</v>
      </c>
      <c r="CB30" s="146" t="s">
        <v>305</v>
      </c>
      <c r="CC30" s="142" t="s">
        <v>135</v>
      </c>
      <c r="CD30" s="108" t="s">
        <v>8</v>
      </c>
      <c r="CE30" s="142" t="s">
        <v>7</v>
      </c>
      <c r="CF30" s="142">
        <v>0</v>
      </c>
      <c r="CG30" s="145" t="s">
        <v>381</v>
      </c>
      <c r="CH30" s="142">
        <v>33301200</v>
      </c>
      <c r="CI30" s="136">
        <v>40525</v>
      </c>
      <c r="CJ30" s="109" t="s">
        <v>134</v>
      </c>
      <c r="CK30" s="142" t="s">
        <v>398</v>
      </c>
      <c r="CL30" s="108"/>
      <c r="CM30" s="147" t="s">
        <v>198</v>
      </c>
      <c r="CQ30" s="109">
        <v>16147384</v>
      </c>
      <c r="CR30" s="109" t="s">
        <v>305</v>
      </c>
    </row>
    <row r="31" spans="1:96" ht="14.4">
      <c r="A31" t="e">
        <f>D31-#REF!</f>
        <v>#REF!</v>
      </c>
      <c r="B31" t="str">
        <f t="shared" si="0"/>
        <v>'16156410',</v>
      </c>
      <c r="D31" s="130">
        <v>2</v>
      </c>
      <c r="E31" s="130">
        <v>16156410</v>
      </c>
      <c r="F31" s="130" t="s">
        <v>336</v>
      </c>
      <c r="G31" s="130" t="s">
        <v>337</v>
      </c>
      <c r="H31" s="130" t="s">
        <v>338</v>
      </c>
      <c r="I31" s="130" t="s">
        <v>339</v>
      </c>
      <c r="J31" s="130">
        <v>424</v>
      </c>
      <c r="K31" s="130" t="s">
        <v>198</v>
      </c>
      <c r="L31" s="134" t="s">
        <v>184</v>
      </c>
      <c r="M31" s="132">
        <f t="shared" si="1"/>
        <v>16156410</v>
      </c>
      <c r="N31" s="130">
        <v>16156410</v>
      </c>
      <c r="O31" s="130" t="s">
        <v>337</v>
      </c>
      <c r="P31" s="130" t="s">
        <v>336</v>
      </c>
      <c r="Q31" s="130" t="s">
        <v>340</v>
      </c>
      <c r="R31" s="130" t="s">
        <v>341</v>
      </c>
      <c r="S31" s="130">
        <v>55</v>
      </c>
      <c r="T31" s="130" t="s">
        <v>186</v>
      </c>
      <c r="U31" s="130" t="s">
        <v>211</v>
      </c>
      <c r="V31" s="133">
        <v>40491</v>
      </c>
      <c r="W31" s="130" t="s">
        <v>8</v>
      </c>
      <c r="X31" s="130" t="s">
        <v>8</v>
      </c>
      <c r="Y31" s="130" t="s">
        <v>125</v>
      </c>
      <c r="Z31" s="130" t="s">
        <v>8</v>
      </c>
      <c r="AA31" s="130" t="s">
        <v>8</v>
      </c>
      <c r="AB31" s="130" t="s">
        <v>8</v>
      </c>
      <c r="AC31" s="130" t="s">
        <v>8</v>
      </c>
      <c r="AD31" s="130" t="s">
        <v>8</v>
      </c>
      <c r="AE31" s="130" t="s">
        <v>122</v>
      </c>
      <c r="AF31" s="130" t="s">
        <v>8</v>
      </c>
      <c r="AG31" s="130" t="s">
        <v>8</v>
      </c>
      <c r="AH31" s="130" t="s">
        <v>8</v>
      </c>
      <c r="AI31" s="130" t="s">
        <v>8</v>
      </c>
      <c r="AJ31" s="130" t="s">
        <v>8</v>
      </c>
      <c r="AK31" s="130" t="s">
        <v>8</v>
      </c>
      <c r="AL31" s="130" t="s">
        <v>8</v>
      </c>
      <c r="AM31" s="130" t="s">
        <v>8</v>
      </c>
      <c r="AN31" s="130" t="s">
        <v>8</v>
      </c>
      <c r="AO31" s="130" t="s">
        <v>8</v>
      </c>
      <c r="AP31" s="130" t="s">
        <v>8</v>
      </c>
      <c r="AQ31" s="130" t="s">
        <v>122</v>
      </c>
      <c r="AR31" s="130" t="s">
        <v>8</v>
      </c>
      <c r="AS31" s="133" t="s">
        <v>122</v>
      </c>
      <c r="AT31" s="130" t="s">
        <v>8</v>
      </c>
      <c r="AU31" s="130" t="s">
        <v>8</v>
      </c>
      <c r="AV31" s="130" t="s">
        <v>8</v>
      </c>
      <c r="AW31" s="130" t="s">
        <v>8</v>
      </c>
      <c r="AX31" s="130" t="s">
        <v>8</v>
      </c>
      <c r="AY31" s="130"/>
      <c r="AZ31" s="130" t="s">
        <v>8</v>
      </c>
      <c r="BA31" s="130" t="s">
        <v>7</v>
      </c>
      <c r="BB31" s="130" t="s">
        <v>8</v>
      </c>
      <c r="BC31" s="130" t="s">
        <v>8</v>
      </c>
      <c r="BD31" s="130" t="s">
        <v>8</v>
      </c>
      <c r="BE31" s="130" t="s">
        <v>8</v>
      </c>
      <c r="BF31" s="130" t="s">
        <v>122</v>
      </c>
      <c r="BG31" s="130" t="s">
        <v>7</v>
      </c>
      <c r="BH31" s="130" t="s">
        <v>8</v>
      </c>
      <c r="BI31" s="130" t="s">
        <v>8</v>
      </c>
      <c r="BJ31" s="130" t="s">
        <v>8</v>
      </c>
      <c r="BK31" s="130" t="s">
        <v>7</v>
      </c>
      <c r="BL31" s="130" t="s">
        <v>122</v>
      </c>
      <c r="BM31" s="130" t="s">
        <v>122</v>
      </c>
      <c r="BN31" s="130" t="s">
        <v>122</v>
      </c>
      <c r="BO31" s="130" t="s">
        <v>122</v>
      </c>
      <c r="BP31" s="108">
        <v>16156410</v>
      </c>
      <c r="BQ31" s="108" t="s">
        <v>336</v>
      </c>
      <c r="BR31" s="108" t="s">
        <v>123</v>
      </c>
      <c r="BS31" s="108" t="s">
        <v>136</v>
      </c>
      <c r="BT31" s="108" t="s">
        <v>124</v>
      </c>
      <c r="BU31" s="142" t="s">
        <v>8</v>
      </c>
      <c r="BV31" s="142" t="s">
        <v>8</v>
      </c>
      <c r="BW31" s="142" t="s">
        <v>8</v>
      </c>
      <c r="BX31" s="142" t="s">
        <v>8</v>
      </c>
      <c r="CA31" s="142">
        <v>16156410</v>
      </c>
      <c r="CB31" s="142" t="s">
        <v>336</v>
      </c>
      <c r="CC31" s="142" t="s">
        <v>135</v>
      </c>
      <c r="CD31" s="108" t="s">
        <v>8</v>
      </c>
      <c r="CE31" s="142" t="s">
        <v>8</v>
      </c>
      <c r="CF31" s="145">
        <v>0</v>
      </c>
      <c r="CG31" s="142" t="s">
        <v>384</v>
      </c>
      <c r="CH31" s="142" t="s">
        <v>122</v>
      </c>
      <c r="CI31" s="136"/>
      <c r="CJ31" s="109"/>
      <c r="CK31" s="142" t="s">
        <v>122</v>
      </c>
      <c r="CL31" s="108"/>
      <c r="CM31" s="147" t="s">
        <v>198</v>
      </c>
      <c r="CQ31" s="109"/>
      <c r="CR31" s="109"/>
    </row>
    <row r="32" spans="1:96" ht="14.4">
      <c r="A32" t="e">
        <f>D32-#REF!</f>
        <v>#REF!</v>
      </c>
      <c r="B32" t="str">
        <f t="shared" ref="B32:B46" si="2">CONCATENATE("'",D32,"',")</f>
        <v>'',</v>
      </c>
      <c r="D32" s="113"/>
      <c r="E32" s="113"/>
      <c r="F32" s="113"/>
      <c r="G32" s="113"/>
      <c r="H32" s="113"/>
      <c r="I32" s="113"/>
      <c r="J32" s="113"/>
      <c r="K32" s="113"/>
      <c r="L32" s="124"/>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24"/>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25"/>
      <c r="BF32" s="126"/>
      <c r="BG32" s="126"/>
      <c r="BH32" s="126"/>
      <c r="BI32" s="126"/>
      <c r="BJ32" s="126"/>
      <c r="BK32" s="126"/>
      <c r="BL32" s="126"/>
      <c r="BM32" s="126"/>
      <c r="BN32" s="126"/>
      <c r="BO32" s="123"/>
      <c r="BP32" s="123"/>
      <c r="BQ32" s="123"/>
      <c r="BR32" s="137"/>
      <c r="BS32" s="138"/>
      <c r="BT32" s="138"/>
      <c r="BU32" s="138"/>
      <c r="BV32" s="138"/>
      <c r="BW32" s="138"/>
      <c r="BX32" s="138"/>
      <c r="BY32" s="140"/>
      <c r="BZ32" s="138"/>
      <c r="CA32" s="138"/>
      <c r="CB32" s="138"/>
      <c r="CC32" s="141"/>
    </row>
    <row r="33" spans="1:81" ht="14.4">
      <c r="A33" t="e">
        <f>D33-#REF!</f>
        <v>#REF!</v>
      </c>
      <c r="B33" t="str">
        <f t="shared" si="2"/>
        <v>'',</v>
      </c>
      <c r="D33" s="113"/>
      <c r="E33" s="113"/>
      <c r="F33" s="113"/>
      <c r="G33" s="113"/>
      <c r="H33" s="113"/>
      <c r="I33" s="113"/>
      <c r="J33" s="113"/>
      <c r="K33" s="113"/>
      <c r="L33" s="124"/>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24"/>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25"/>
      <c r="BF33" s="126"/>
      <c r="BG33" s="126"/>
      <c r="BH33" s="126"/>
      <c r="BI33" s="126"/>
      <c r="BJ33" s="126"/>
      <c r="BK33" s="126"/>
      <c r="BL33" s="126"/>
      <c r="BM33" s="126"/>
      <c r="BN33" s="126"/>
      <c r="BO33" s="123"/>
      <c r="BP33" s="123"/>
      <c r="BQ33" s="123"/>
      <c r="BR33" s="127"/>
      <c r="BS33" s="126"/>
      <c r="BT33" s="126"/>
      <c r="BU33" s="126"/>
      <c r="BV33" s="126"/>
      <c r="BW33" s="126"/>
      <c r="BX33" s="126"/>
      <c r="BY33" s="128"/>
      <c r="BZ33" s="126"/>
      <c r="CA33" s="126"/>
      <c r="CB33" s="126"/>
      <c r="CC33" s="113"/>
    </row>
    <row r="34" spans="1:81" ht="14.4">
      <c r="A34" t="e">
        <f>D34-#REF!</f>
        <v>#REF!</v>
      </c>
      <c r="B34" t="str">
        <f t="shared" si="2"/>
        <v>'',</v>
      </c>
      <c r="D34" s="113"/>
      <c r="E34" s="113"/>
      <c r="F34" s="113"/>
      <c r="G34" s="113"/>
      <c r="H34" s="113"/>
      <c r="I34" s="113"/>
      <c r="J34" s="113"/>
      <c r="K34" s="113"/>
      <c r="L34" s="124"/>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24"/>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25"/>
      <c r="BF34" s="126"/>
      <c r="BG34" s="126"/>
      <c r="BH34" s="126"/>
      <c r="BI34" s="126"/>
      <c r="BJ34" s="126"/>
      <c r="BK34" s="126"/>
      <c r="BL34" s="126"/>
      <c r="BM34" s="126"/>
      <c r="BN34" s="126"/>
      <c r="BO34" s="123"/>
      <c r="BP34" s="123"/>
      <c r="BQ34" s="123"/>
      <c r="BR34" s="127"/>
      <c r="BS34" s="126"/>
      <c r="BT34" s="126"/>
      <c r="BU34" s="123"/>
      <c r="BV34" s="123"/>
      <c r="BW34" s="123"/>
      <c r="BX34" s="123"/>
      <c r="BY34" s="126"/>
      <c r="BZ34" s="126"/>
      <c r="CA34" s="123"/>
      <c r="CB34" s="126"/>
      <c r="CC34" s="113"/>
    </row>
    <row r="35" spans="1:81" ht="14.4">
      <c r="A35" t="e">
        <f>D35-#REF!</f>
        <v>#REF!</v>
      </c>
      <c r="B35" t="str">
        <f t="shared" si="2"/>
        <v>'',</v>
      </c>
      <c r="D35" s="113"/>
      <c r="E35" s="113"/>
      <c r="F35" s="113"/>
      <c r="G35" s="113"/>
      <c r="H35" s="113"/>
      <c r="I35" s="113"/>
      <c r="J35" s="113"/>
      <c r="K35" s="113"/>
      <c r="L35" s="124"/>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24"/>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25"/>
      <c r="BF35" s="126"/>
      <c r="BG35" s="126"/>
      <c r="BH35" s="126"/>
      <c r="BI35" s="126"/>
      <c r="BJ35" s="126"/>
      <c r="BK35" s="126"/>
      <c r="BL35" s="126"/>
      <c r="BM35" s="126"/>
      <c r="BN35" s="126"/>
      <c r="BO35" s="123"/>
      <c r="BP35" s="123"/>
      <c r="BQ35" s="123"/>
      <c r="BR35" s="127"/>
      <c r="BS35" s="126"/>
      <c r="BT35" s="126"/>
      <c r="BU35" s="126"/>
      <c r="BV35" s="126"/>
      <c r="BW35" s="126"/>
      <c r="BX35" s="126"/>
      <c r="BY35" s="129"/>
      <c r="BZ35" s="123"/>
      <c r="CA35" s="126"/>
      <c r="CB35" s="126"/>
      <c r="CC35" s="113"/>
    </row>
    <row r="36" spans="1:81" ht="14.4">
      <c r="A36" t="e">
        <f>D36-#REF!</f>
        <v>#REF!</v>
      </c>
      <c r="B36" t="str">
        <f t="shared" si="2"/>
        <v>'',</v>
      </c>
      <c r="D36" s="113"/>
      <c r="E36" s="113"/>
      <c r="F36" s="113"/>
      <c r="G36" s="113"/>
      <c r="H36" s="113"/>
      <c r="I36" s="113"/>
      <c r="J36" s="113"/>
      <c r="K36" s="113"/>
      <c r="L36" s="124"/>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24"/>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25"/>
      <c r="BF36" s="126"/>
      <c r="BG36" s="126"/>
      <c r="BH36" s="126"/>
      <c r="BI36" s="126"/>
      <c r="BJ36" s="126"/>
      <c r="BK36" s="126"/>
      <c r="BL36" s="126"/>
      <c r="BM36" s="126"/>
      <c r="BN36" s="126"/>
      <c r="BO36" s="123"/>
      <c r="BP36" s="123"/>
      <c r="BQ36" s="123"/>
      <c r="BR36" s="127"/>
      <c r="BS36" s="126"/>
      <c r="BT36" s="126"/>
    </row>
    <row r="37" spans="1:81" ht="14.4">
      <c r="A37" t="e">
        <f>D37-#REF!</f>
        <v>#REF!</v>
      </c>
      <c r="B37" t="str">
        <f t="shared" si="2"/>
        <v>'',</v>
      </c>
      <c r="D37" s="113"/>
      <c r="E37" s="113"/>
      <c r="F37" s="113"/>
      <c r="G37" s="113"/>
      <c r="H37" s="113"/>
      <c r="I37" s="113"/>
      <c r="J37" s="113"/>
      <c r="K37" s="113"/>
      <c r="L37" s="124"/>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24"/>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25"/>
      <c r="BF37" s="126"/>
      <c r="BG37" s="126"/>
      <c r="BH37" s="126"/>
      <c r="BI37" s="126"/>
      <c r="BJ37" s="126"/>
      <c r="BK37" s="126"/>
      <c r="BL37" s="126"/>
      <c r="BM37" s="126"/>
      <c r="BN37" s="126"/>
      <c r="BO37" s="123"/>
      <c r="BP37" s="123"/>
      <c r="BQ37" s="123"/>
      <c r="BR37" s="127"/>
      <c r="BS37" s="126"/>
      <c r="BT37" s="126"/>
    </row>
    <row r="38" spans="1:81" ht="14.4">
      <c r="A38" t="e">
        <f>D38-#REF!</f>
        <v>#REF!</v>
      </c>
      <c r="B38" t="str">
        <f t="shared" si="2"/>
        <v>'',</v>
      </c>
      <c r="D38" s="113"/>
      <c r="E38" s="113"/>
      <c r="F38" s="113"/>
      <c r="G38" s="113"/>
      <c r="H38" s="113"/>
      <c r="I38" s="113"/>
      <c r="J38" s="113"/>
      <c r="K38" s="113"/>
      <c r="L38" s="124"/>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24"/>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25"/>
      <c r="BF38" s="126"/>
      <c r="BG38" s="126"/>
      <c r="BH38" s="126"/>
      <c r="BI38" s="126"/>
      <c r="BJ38" s="126"/>
      <c r="BK38" s="126"/>
      <c r="BL38" s="126"/>
      <c r="BM38" s="126"/>
      <c r="BN38" s="126"/>
      <c r="BO38" s="123"/>
      <c r="BP38" s="123"/>
      <c r="BQ38" s="123"/>
      <c r="BR38" s="127"/>
      <c r="BS38" s="126"/>
      <c r="BT38" s="126"/>
    </row>
    <row r="39" spans="1:81" ht="14.4">
      <c r="A39" t="e">
        <f>D39-#REF!</f>
        <v>#REF!</v>
      </c>
      <c r="B39" t="str">
        <f t="shared" si="2"/>
        <v>'',</v>
      </c>
      <c r="D39" s="113"/>
      <c r="E39" s="113"/>
      <c r="F39" s="113"/>
      <c r="G39" s="113"/>
      <c r="H39" s="113"/>
      <c r="I39" s="113"/>
      <c r="J39" s="113"/>
      <c r="K39" s="113"/>
      <c r="L39" s="124"/>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24"/>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25"/>
      <c r="BF39" s="126"/>
      <c r="BG39" s="126"/>
      <c r="BH39" s="126"/>
      <c r="BI39" s="126"/>
      <c r="BJ39" s="126"/>
      <c r="BK39" s="126"/>
      <c r="BL39" s="126"/>
      <c r="BM39" s="126"/>
      <c r="BN39" s="126"/>
      <c r="BO39" s="123"/>
      <c r="BP39" s="123"/>
      <c r="BQ39" s="123"/>
      <c r="BR39" s="127"/>
      <c r="BS39" s="126"/>
      <c r="BT39" s="126"/>
    </row>
    <row r="40" spans="1:81" ht="14.4">
      <c r="A40" t="e">
        <f>D40-#REF!</f>
        <v>#REF!</v>
      </c>
      <c r="B40" t="str">
        <f t="shared" si="2"/>
        <v>'',</v>
      </c>
      <c r="D40" s="113"/>
      <c r="E40" s="113"/>
      <c r="F40" s="113"/>
      <c r="G40" s="113"/>
      <c r="H40" s="113"/>
      <c r="I40" s="113"/>
      <c r="J40" s="113"/>
      <c r="K40" s="113"/>
      <c r="L40" s="124"/>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24"/>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25"/>
      <c r="BF40" s="126"/>
      <c r="BG40" s="126"/>
      <c r="BH40" s="126"/>
      <c r="BI40" s="126"/>
      <c r="BJ40" s="126"/>
      <c r="BK40" s="126"/>
      <c r="BL40" s="126"/>
      <c r="BM40" s="126"/>
      <c r="BN40" s="126"/>
      <c r="BO40" s="123"/>
      <c r="BP40" s="123"/>
      <c r="BQ40" s="123"/>
      <c r="BR40" s="127"/>
      <c r="BS40" s="126"/>
      <c r="BT40" s="126"/>
    </row>
    <row r="41" spans="1:81" ht="14.4">
      <c r="A41" t="e">
        <f>D41-#REF!</f>
        <v>#REF!</v>
      </c>
      <c r="B41" t="str">
        <f t="shared" si="2"/>
        <v>'',</v>
      </c>
      <c r="D41" s="113"/>
      <c r="E41" s="113"/>
      <c r="F41" s="113"/>
      <c r="G41" s="113"/>
      <c r="H41" s="113"/>
      <c r="I41" s="113"/>
      <c r="J41" s="113"/>
      <c r="K41" s="113"/>
      <c r="L41" s="124"/>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24"/>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25"/>
      <c r="BF41" s="126"/>
      <c r="BG41" s="126"/>
      <c r="BH41" s="126"/>
      <c r="BI41" s="126"/>
      <c r="BJ41" s="126"/>
      <c r="BK41" s="126"/>
      <c r="BL41" s="126"/>
      <c r="BM41" s="126"/>
      <c r="BN41" s="126"/>
      <c r="BO41" s="123"/>
      <c r="BP41" s="123"/>
      <c r="BQ41" s="123"/>
      <c r="BR41" s="127"/>
      <c r="BS41" s="126"/>
      <c r="BT41" s="126"/>
    </row>
    <row r="42" spans="1:81" ht="14.4">
      <c r="A42" t="e">
        <f>D42-#REF!</f>
        <v>#REF!</v>
      </c>
      <c r="B42" t="str">
        <f t="shared" si="2"/>
        <v>'',</v>
      </c>
      <c r="D42" s="113"/>
      <c r="E42" s="113"/>
      <c r="F42" s="113"/>
      <c r="G42" s="113"/>
      <c r="H42" s="113"/>
      <c r="I42" s="113"/>
      <c r="J42" s="113"/>
      <c r="K42" s="113"/>
      <c r="L42" s="124"/>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24"/>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25"/>
      <c r="BF42" s="126"/>
      <c r="BG42" s="126"/>
      <c r="BH42" s="126"/>
      <c r="BI42" s="126"/>
      <c r="BJ42" s="126"/>
      <c r="BK42" s="126"/>
      <c r="BL42" s="126"/>
      <c r="BM42" s="126"/>
      <c r="BN42" s="126"/>
      <c r="BO42" s="123"/>
      <c r="BP42" s="123"/>
      <c r="BQ42" s="123"/>
      <c r="BR42" s="127"/>
      <c r="BS42" s="126"/>
      <c r="BT42" s="126"/>
    </row>
    <row r="43" spans="1:81" ht="14.4">
      <c r="A43" t="e">
        <f>D43-#REF!</f>
        <v>#REF!</v>
      </c>
      <c r="B43" t="str">
        <f t="shared" si="2"/>
        <v>'',</v>
      </c>
      <c r="D43" s="113"/>
      <c r="E43" s="113"/>
      <c r="F43" s="113"/>
      <c r="G43" s="113"/>
      <c r="H43" s="113"/>
      <c r="I43" s="113"/>
      <c r="J43" s="113"/>
      <c r="K43" s="113"/>
      <c r="L43" s="124"/>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24"/>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25"/>
      <c r="BF43" s="126"/>
      <c r="BG43" s="126"/>
      <c r="BH43" s="126"/>
      <c r="BI43" s="126"/>
      <c r="BJ43" s="126"/>
      <c r="BK43" s="126"/>
      <c r="BL43" s="126"/>
      <c r="BM43" s="126"/>
      <c r="BN43" s="126"/>
      <c r="BO43" s="123"/>
      <c r="BP43" s="123"/>
      <c r="BQ43" s="123"/>
      <c r="BR43" s="127"/>
      <c r="BS43" s="126"/>
      <c r="BT43" s="126"/>
    </row>
    <row r="44" spans="1:81" ht="14.4">
      <c r="A44" t="e">
        <f>D44-#REF!</f>
        <v>#REF!</v>
      </c>
      <c r="B44" t="str">
        <f t="shared" si="2"/>
        <v>'',</v>
      </c>
      <c r="D44" s="113"/>
      <c r="E44" s="113"/>
      <c r="F44" s="113"/>
      <c r="G44" s="113"/>
      <c r="H44" s="113"/>
      <c r="I44" s="113"/>
      <c r="J44" s="113"/>
      <c r="K44" s="113"/>
      <c r="L44" s="124"/>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24"/>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25"/>
      <c r="BF44" s="126"/>
      <c r="BG44" s="126"/>
      <c r="BH44" s="126"/>
      <c r="BI44" s="126"/>
      <c r="BJ44" s="126"/>
      <c r="BK44" s="126"/>
      <c r="BL44" s="126"/>
      <c r="BM44" s="126"/>
      <c r="BN44" s="126"/>
      <c r="BO44" s="123"/>
      <c r="BP44" s="123"/>
      <c r="BQ44" s="123"/>
      <c r="BR44" s="127"/>
      <c r="BS44" s="126"/>
      <c r="BT44" s="126"/>
    </row>
    <row r="45" spans="1:81" ht="14.4">
      <c r="A45" t="e">
        <f>D45-#REF!</f>
        <v>#REF!</v>
      </c>
      <c r="B45" t="str">
        <f t="shared" si="2"/>
        <v>'',</v>
      </c>
      <c r="D45" s="113"/>
      <c r="E45" s="113"/>
      <c r="F45" s="113"/>
      <c r="G45" s="113"/>
      <c r="H45" s="113"/>
      <c r="I45" s="113"/>
      <c r="J45" s="113"/>
      <c r="K45" s="113"/>
      <c r="L45" s="124"/>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24"/>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25"/>
      <c r="BF45" s="126"/>
      <c r="BG45" s="126"/>
      <c r="BH45" s="126"/>
      <c r="BI45" s="126"/>
      <c r="BJ45" s="126"/>
      <c r="BK45" s="126"/>
      <c r="BL45" s="126"/>
      <c r="BM45" s="126"/>
      <c r="BN45" s="126"/>
      <c r="BO45" s="123"/>
      <c r="BP45" s="123"/>
      <c r="BQ45" s="123"/>
      <c r="BR45" s="123"/>
      <c r="BS45" s="126"/>
      <c r="BT45" s="126"/>
    </row>
    <row r="46" spans="1:81" ht="14.4">
      <c r="A46" t="e">
        <f>D46-#REF!</f>
        <v>#REF!</v>
      </c>
      <c r="B46" t="str">
        <f t="shared" si="2"/>
        <v>'',</v>
      </c>
      <c r="D46" s="113"/>
      <c r="E46" s="113"/>
      <c r="F46" s="113"/>
      <c r="G46" s="113"/>
      <c r="H46" s="113"/>
      <c r="I46" s="113"/>
      <c r="J46" s="113"/>
      <c r="K46" s="113"/>
      <c r="L46" s="124"/>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24"/>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25"/>
      <c r="BF46" s="126"/>
      <c r="BG46" s="126"/>
      <c r="BH46" s="126"/>
      <c r="BI46" s="126"/>
      <c r="BJ46" s="126"/>
      <c r="BK46" s="126"/>
      <c r="BL46" s="126"/>
      <c r="BM46" s="126"/>
      <c r="BN46" s="126"/>
      <c r="BO46" s="123"/>
      <c r="BP46" s="123"/>
      <c r="BQ46" s="123"/>
      <c r="BR46" s="127"/>
      <c r="BS46" s="126"/>
      <c r="BT46" s="126"/>
    </row>
  </sheetData>
  <autoFilter ref="D1:CM31">
    <filterColumn colId="6">
      <filters>
        <filter val="424"/>
      </filters>
    </filterColumn>
  </autoFilter>
  <sortState ref="A2:CR31">
    <sortCondition ref="J2:J31"/>
    <sortCondition ref="R2:R3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V2"/>
  <sheetViews>
    <sheetView workbookViewId="0">
      <selection sqref="A1:XFD2"/>
    </sheetView>
  </sheetViews>
  <sheetFormatPr defaultRowHeight="13.2"/>
  <sheetData>
    <row r="1" spans="1:100" ht="14.4">
      <c r="A1" s="118" t="s">
        <v>137</v>
      </c>
      <c r="B1" s="118" t="s">
        <v>138</v>
      </c>
      <c r="C1" s="118" t="s">
        <v>139</v>
      </c>
      <c r="D1" s="119" t="s">
        <v>140</v>
      </c>
      <c r="E1" s="114" t="s">
        <v>141</v>
      </c>
      <c r="F1" s="118" t="s">
        <v>142</v>
      </c>
      <c r="G1" s="119" t="s">
        <v>143</v>
      </c>
      <c r="H1" s="119" t="s">
        <v>144</v>
      </c>
      <c r="I1" s="118" t="s">
        <v>145</v>
      </c>
      <c r="J1" s="118" t="s">
        <v>146</v>
      </c>
      <c r="K1" s="118" t="s">
        <v>147</v>
      </c>
      <c r="O1" s="116" t="s">
        <v>83</v>
      </c>
      <c r="P1" s="116" t="s">
        <v>130</v>
      </c>
      <c r="Q1" s="116" t="s">
        <v>78</v>
      </c>
      <c r="R1" s="116" t="s">
        <v>79</v>
      </c>
      <c r="S1" s="116" t="s">
        <v>80</v>
      </c>
      <c r="T1" s="116" t="s">
        <v>30</v>
      </c>
      <c r="U1" s="116" t="s">
        <v>81</v>
      </c>
      <c r="V1" s="116" t="s">
        <v>82</v>
      </c>
      <c r="W1" s="117" t="s">
        <v>31</v>
      </c>
      <c r="X1" s="116" t="s">
        <v>32</v>
      </c>
      <c r="Y1" s="116" t="s">
        <v>33</v>
      </c>
      <c r="Z1" s="116" t="s">
        <v>34</v>
      </c>
      <c r="AA1" s="116" t="s">
        <v>35</v>
      </c>
      <c r="AB1" s="116" t="s">
        <v>36</v>
      </c>
      <c r="AC1" s="116" t="s">
        <v>37</v>
      </c>
      <c r="AD1" s="116" t="s">
        <v>38</v>
      </c>
      <c r="AE1" s="116" t="s">
        <v>39</v>
      </c>
      <c r="AF1" s="116" t="s">
        <v>40</v>
      </c>
      <c r="AG1" s="116" t="s">
        <v>41</v>
      </c>
      <c r="AH1" s="116" t="s">
        <v>42</v>
      </c>
      <c r="AI1" s="116" t="s">
        <v>43</v>
      </c>
      <c r="AJ1" s="116" t="s">
        <v>44</v>
      </c>
      <c r="AK1" s="116" t="s">
        <v>45</v>
      </c>
      <c r="AL1" s="116" t="s">
        <v>46</v>
      </c>
      <c r="AM1" s="116" t="s">
        <v>47</v>
      </c>
      <c r="AN1" s="116" t="s">
        <v>48</v>
      </c>
      <c r="AO1" s="116" t="s">
        <v>49</v>
      </c>
      <c r="AP1" s="116" t="s">
        <v>50</v>
      </c>
      <c r="AQ1" s="116" t="s">
        <v>51</v>
      </c>
      <c r="AR1" s="116" t="s">
        <v>52</v>
      </c>
      <c r="AS1" s="116" t="s">
        <v>53</v>
      </c>
      <c r="AT1" s="117" t="s">
        <v>54</v>
      </c>
      <c r="AU1" s="116" t="s">
        <v>20</v>
      </c>
      <c r="AV1" s="116" t="s">
        <v>55</v>
      </c>
      <c r="AW1" s="116" t="s">
        <v>56</v>
      </c>
      <c r="AX1" s="116" t="s">
        <v>57</v>
      </c>
      <c r="AY1" s="116" t="s">
        <v>58</v>
      </c>
      <c r="AZ1" s="116"/>
      <c r="BA1" s="116" t="s">
        <v>59</v>
      </c>
      <c r="BB1" s="116" t="s">
        <v>60</v>
      </c>
      <c r="BC1" s="116" t="s">
        <v>61</v>
      </c>
      <c r="BD1" s="116" t="s">
        <v>62</v>
      </c>
      <c r="BE1" s="116" t="s">
        <v>63</v>
      </c>
      <c r="BF1" s="116" t="s">
        <v>64</v>
      </c>
      <c r="BG1" s="116" t="s">
        <v>65</v>
      </c>
      <c r="BH1" s="116" t="s">
        <v>66</v>
      </c>
      <c r="BI1" s="116" t="s">
        <v>67</v>
      </c>
      <c r="BJ1" s="116" t="s">
        <v>68</v>
      </c>
      <c r="BK1" s="116" t="s">
        <v>18</v>
      </c>
      <c r="BL1" s="116" t="s">
        <v>69</v>
      </c>
      <c r="BM1" s="116" t="s">
        <v>70</v>
      </c>
      <c r="BN1" s="116" t="s">
        <v>71</v>
      </c>
      <c r="BO1" s="116" t="s">
        <v>72</v>
      </c>
      <c r="BP1" s="121" t="s">
        <v>73</v>
      </c>
      <c r="BQ1" s="108" t="s">
        <v>83</v>
      </c>
      <c r="BR1" s="108" t="s">
        <v>78</v>
      </c>
      <c r="BS1" s="108" t="s">
        <v>103</v>
      </c>
      <c r="BT1" s="108" t="s">
        <v>166</v>
      </c>
      <c r="BU1" s="108" t="s">
        <v>167</v>
      </c>
      <c r="BV1" s="108" t="s">
        <v>106</v>
      </c>
      <c r="BW1" s="108" t="s">
        <v>107</v>
      </c>
      <c r="BX1" s="108" t="s">
        <v>109</v>
      </c>
      <c r="BY1" s="108" t="s">
        <v>168</v>
      </c>
      <c r="CC1" s="122" t="s">
        <v>78</v>
      </c>
      <c r="CD1" s="108" t="s">
        <v>113</v>
      </c>
      <c r="CE1" s="108" t="s">
        <v>169</v>
      </c>
      <c r="CF1" s="120" t="s">
        <v>161</v>
      </c>
      <c r="CG1" s="120" t="s">
        <v>162</v>
      </c>
      <c r="CH1" s="120" t="s">
        <v>117</v>
      </c>
      <c r="CI1" s="120" t="s">
        <v>118</v>
      </c>
      <c r="CJ1" s="110" t="s">
        <v>119</v>
      </c>
      <c r="CK1" s="109" t="s">
        <v>120</v>
      </c>
      <c r="CL1" s="120" t="s">
        <v>129</v>
      </c>
      <c r="CM1" s="108" t="s">
        <v>128</v>
      </c>
      <c r="CN1" s="118" t="s">
        <v>146</v>
      </c>
      <c r="CT1" s="109" t="s">
        <v>138</v>
      </c>
      <c r="CU1" s="109" t="s">
        <v>78</v>
      </c>
      <c r="CV1" s="98"/>
    </row>
    <row r="2" spans="1:100" ht="14.4">
      <c r="A2" s="116" t="s">
        <v>148</v>
      </c>
      <c r="B2" s="116">
        <v>16038876</v>
      </c>
      <c r="C2" s="116" t="s">
        <v>149</v>
      </c>
      <c r="D2" s="117" t="s">
        <v>150</v>
      </c>
      <c r="E2" s="115" t="s">
        <v>151</v>
      </c>
      <c r="F2" s="116">
        <v>4</v>
      </c>
      <c r="G2" s="117">
        <v>39517</v>
      </c>
      <c r="H2" s="117">
        <v>40486</v>
      </c>
      <c r="I2" s="116">
        <v>192</v>
      </c>
      <c r="J2" s="116" t="s">
        <v>152</v>
      </c>
      <c r="K2" s="116" t="s">
        <v>153</v>
      </c>
      <c r="L2">
        <v>0</v>
      </c>
      <c r="M2" t="s">
        <v>178</v>
      </c>
      <c r="O2" s="116">
        <v>16038876</v>
      </c>
      <c r="P2" s="116" t="s">
        <v>154</v>
      </c>
      <c r="Q2" s="116" t="s">
        <v>148</v>
      </c>
      <c r="R2" s="116" t="s">
        <v>155</v>
      </c>
      <c r="S2" s="116" t="s">
        <v>156</v>
      </c>
      <c r="T2" s="116">
        <v>17</v>
      </c>
      <c r="U2" s="116" t="s">
        <v>157</v>
      </c>
      <c r="V2" s="116" t="s">
        <v>158</v>
      </c>
      <c r="W2" s="117">
        <v>39517</v>
      </c>
      <c r="X2" s="116" t="s">
        <v>8</v>
      </c>
      <c r="Y2" s="116" t="s">
        <v>8</v>
      </c>
      <c r="Z2" s="116" t="s">
        <v>125</v>
      </c>
      <c r="AA2" s="116" t="s">
        <v>8</v>
      </c>
      <c r="AB2" s="116" t="s">
        <v>8</v>
      </c>
      <c r="AC2" s="116" t="s">
        <v>8</v>
      </c>
      <c r="AD2" s="116" t="s">
        <v>8</v>
      </c>
      <c r="AE2" s="116" t="s">
        <v>8</v>
      </c>
      <c r="AF2" s="116" t="s">
        <v>122</v>
      </c>
      <c r="AG2" s="116" t="s">
        <v>8</v>
      </c>
      <c r="AH2" s="116" t="s">
        <v>8</v>
      </c>
      <c r="AI2" s="116" t="s">
        <v>8</v>
      </c>
      <c r="AJ2" s="116" t="s">
        <v>8</v>
      </c>
      <c r="AK2" s="116" t="s">
        <v>8</v>
      </c>
      <c r="AL2" s="116" t="s">
        <v>8</v>
      </c>
      <c r="AM2" s="116" t="s">
        <v>8</v>
      </c>
      <c r="AN2" s="116" t="s">
        <v>8</v>
      </c>
      <c r="AO2" s="116" t="s">
        <v>8</v>
      </c>
      <c r="AP2" s="116" t="s">
        <v>8</v>
      </c>
      <c r="AQ2" s="116" t="s">
        <v>8</v>
      </c>
      <c r="AR2" s="116" t="s">
        <v>7</v>
      </c>
      <c r="AS2" s="116" t="s">
        <v>7</v>
      </c>
      <c r="AT2" s="117">
        <v>40486</v>
      </c>
      <c r="AU2" s="116" t="s">
        <v>8</v>
      </c>
      <c r="AV2" s="116" t="s">
        <v>8</v>
      </c>
      <c r="AW2" s="116" t="s">
        <v>7</v>
      </c>
      <c r="AX2" s="116" t="s">
        <v>8</v>
      </c>
      <c r="AY2" s="116" t="s">
        <v>7</v>
      </c>
      <c r="AZ2" s="116"/>
      <c r="BA2" s="116" t="s">
        <v>8</v>
      </c>
      <c r="BB2" s="116" t="s">
        <v>8</v>
      </c>
      <c r="BC2" s="116" t="s">
        <v>8</v>
      </c>
      <c r="BD2" s="116" t="s">
        <v>8</v>
      </c>
      <c r="BE2" s="116" t="s">
        <v>7</v>
      </c>
      <c r="BF2" s="116" t="s">
        <v>8</v>
      </c>
      <c r="BG2" s="116" t="s">
        <v>122</v>
      </c>
      <c r="BH2" s="116" t="s">
        <v>8</v>
      </c>
      <c r="BI2" s="116" t="s">
        <v>8</v>
      </c>
      <c r="BJ2" s="116" t="s">
        <v>7</v>
      </c>
      <c r="BK2" s="116" t="s">
        <v>7</v>
      </c>
      <c r="BL2" s="116" t="s">
        <v>7</v>
      </c>
      <c r="BM2" s="116" t="s">
        <v>122</v>
      </c>
      <c r="BN2" s="116" t="s">
        <v>122</v>
      </c>
      <c r="BO2" s="116" t="s">
        <v>122</v>
      </c>
      <c r="BP2" s="121" t="s">
        <v>122</v>
      </c>
      <c r="BQ2" s="108">
        <v>16038876</v>
      </c>
      <c r="BR2" s="108" t="s">
        <v>148</v>
      </c>
      <c r="BS2" s="108" t="s">
        <v>126</v>
      </c>
      <c r="BT2" s="108" t="s">
        <v>170</v>
      </c>
      <c r="BU2" s="108" t="s">
        <v>124</v>
      </c>
      <c r="BV2" s="108" t="s">
        <v>8</v>
      </c>
      <c r="BW2" s="108" t="s">
        <v>7</v>
      </c>
      <c r="BX2" s="108" t="s">
        <v>8</v>
      </c>
      <c r="BY2" s="108" t="s">
        <v>8</v>
      </c>
      <c r="CC2" s="122" t="s">
        <v>148</v>
      </c>
      <c r="CD2" s="108" t="s">
        <v>8</v>
      </c>
      <c r="CE2" s="108" t="s">
        <v>8</v>
      </c>
      <c r="CF2" s="120" t="s">
        <v>8</v>
      </c>
      <c r="CG2" s="120">
        <v>0</v>
      </c>
      <c r="CH2" s="120" t="s">
        <v>164</v>
      </c>
      <c r="CI2" s="120">
        <v>31909900</v>
      </c>
      <c r="CJ2" s="111" t="s">
        <v>176</v>
      </c>
      <c r="CK2" s="112" t="s">
        <v>177</v>
      </c>
      <c r="CL2" s="120" t="s">
        <v>122</v>
      </c>
      <c r="CM2" s="108"/>
      <c r="CN2" s="116" t="s">
        <v>152</v>
      </c>
      <c r="CT2" s="109">
        <v>16038876</v>
      </c>
      <c r="CU2" s="109" t="s">
        <v>148</v>
      </c>
      <c r="CV2" s="9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F21"/>
  <sheetViews>
    <sheetView workbookViewId="0">
      <selection activeCell="F2" sqref="F2"/>
    </sheetView>
  </sheetViews>
  <sheetFormatPr defaultRowHeight="13.2"/>
  <cols>
    <col min="1" max="1" width="0.44140625" customWidth="1"/>
    <col min="2" max="2" width="12.109375" customWidth="1"/>
    <col min="3" max="3" width="14.6640625" customWidth="1"/>
    <col min="4" max="4" width="17.33203125" customWidth="1"/>
    <col min="5" max="5" width="20.88671875" customWidth="1"/>
    <col min="6" max="6" width="43.6640625" customWidth="1"/>
  </cols>
  <sheetData>
    <row r="2" spans="2:6" ht="49.2" customHeight="1">
      <c r="C2" s="359" t="str">
        <f>STAT!A1</f>
        <v>2012-2013 Deepwater Horizon Oil Spill                                                                                                                                                               National Emergency Grant                                                                                         RWB ___  On-Site Quality Assurance Review Tool</v>
      </c>
      <c r="D2" s="359"/>
      <c r="E2" s="359"/>
    </row>
    <row r="3" spans="2:6" ht="13.8" customHeight="1">
      <c r="F3" s="281"/>
    </row>
    <row r="4" spans="2:6">
      <c r="B4" s="248"/>
      <c r="C4" s="248"/>
      <c r="D4" s="248"/>
      <c r="E4" s="248"/>
      <c r="F4" s="249"/>
    </row>
    <row r="5" spans="2:6">
      <c r="B5" s="250" t="s">
        <v>471</v>
      </c>
      <c r="C5" s="250" t="s">
        <v>472</v>
      </c>
      <c r="D5" s="250" t="s">
        <v>473</v>
      </c>
      <c r="E5" s="250" t="s">
        <v>474</v>
      </c>
      <c r="F5" s="251" t="s">
        <v>475</v>
      </c>
    </row>
    <row r="6" spans="2:6">
      <c r="B6" s="252">
        <f>STAT!E$3</f>
        <v>0</v>
      </c>
      <c r="C6" s="252">
        <f>STAT!E$4</f>
        <v>0</v>
      </c>
      <c r="D6" s="252">
        <f>STAT!E$5</f>
        <v>0</v>
      </c>
      <c r="E6" s="252">
        <f>STAT!E$6</f>
        <v>0</v>
      </c>
      <c r="F6" s="252">
        <f>STAT!E$62</f>
        <v>0</v>
      </c>
    </row>
    <row r="7" spans="2:6">
      <c r="B7" s="252">
        <f>[1]STAT!F$3</f>
        <v>0</v>
      </c>
      <c r="C7" s="252">
        <f>[1]STAT!F$4</f>
        <v>0</v>
      </c>
      <c r="D7" s="252">
        <f>[1]STAT!F$5</f>
        <v>0</v>
      </c>
      <c r="E7" s="252">
        <f>[1]STAT!F$6</f>
        <v>0</v>
      </c>
      <c r="F7" s="252">
        <f>STAT!F$62</f>
        <v>0</v>
      </c>
    </row>
    <row r="8" spans="2:6">
      <c r="B8" s="252">
        <f>[1]STAT!G$3</f>
        <v>0</v>
      </c>
      <c r="C8" s="252">
        <f>[1]STAT!G$4</f>
        <v>0</v>
      </c>
      <c r="D8" s="252">
        <f>[1]STAT!G$5</f>
        <v>0</v>
      </c>
      <c r="E8" s="252">
        <f>[1]STAT!G$6</f>
        <v>0</v>
      </c>
      <c r="F8" s="252">
        <f>STAT!G$62</f>
        <v>0</v>
      </c>
    </row>
    <row r="9" spans="2:6">
      <c r="B9" s="252">
        <f>[1]STAT!H$3</f>
        <v>0</v>
      </c>
      <c r="C9" s="252">
        <f>[1]STAT!H$4</f>
        <v>0</v>
      </c>
      <c r="D9" s="252">
        <f>[1]STAT!H$5</f>
        <v>0</v>
      </c>
      <c r="E9" s="252">
        <f>[1]STAT!H$6</f>
        <v>0</v>
      </c>
      <c r="F9" s="252">
        <f>STAT!H$62</f>
        <v>0</v>
      </c>
    </row>
    <row r="10" spans="2:6">
      <c r="B10" s="252">
        <f>[1]STAT!I$3</f>
        <v>0</v>
      </c>
      <c r="C10" s="252">
        <f>[1]STAT!I$4</f>
        <v>0</v>
      </c>
      <c r="D10" s="252">
        <f>[1]STAT!I$5</f>
        <v>0</v>
      </c>
      <c r="E10" s="252">
        <f>[1]STAT!I$6</f>
        <v>0</v>
      </c>
      <c r="F10" s="252">
        <f>STAT!I$62</f>
        <v>0</v>
      </c>
    </row>
    <row r="11" spans="2:6">
      <c r="B11" s="252">
        <f>[1]STAT!J$3</f>
        <v>0</v>
      </c>
      <c r="C11" s="252">
        <f>[1]STAT!J$4</f>
        <v>0</v>
      </c>
      <c r="D11" s="252">
        <f>[1]STAT!J$5</f>
        <v>0</v>
      </c>
      <c r="E11" s="252">
        <f>[1]STAT!J$6</f>
        <v>0</v>
      </c>
      <c r="F11" s="252">
        <f>[1]STAT!J$62</f>
        <v>0</v>
      </c>
    </row>
    <row r="12" spans="2:6">
      <c r="B12" s="252">
        <f>[1]STAT!K$3</f>
        <v>0</v>
      </c>
      <c r="C12" s="252">
        <f>[1]STAT!K$4</f>
        <v>0</v>
      </c>
      <c r="D12" s="252">
        <f>[1]STAT!K$5</f>
        <v>0</v>
      </c>
      <c r="E12" s="252">
        <f>[1]STAT!K$6</f>
        <v>0</v>
      </c>
      <c r="F12" s="252">
        <f>[1]STAT!K$62</f>
        <v>0</v>
      </c>
    </row>
    <row r="13" spans="2:6">
      <c r="B13" s="252">
        <f>[1]STAT!L$3</f>
        <v>0</v>
      </c>
      <c r="C13" s="252">
        <f>[1]STAT!L$4</f>
        <v>0</v>
      </c>
      <c r="D13" s="252">
        <f>[1]STAT!L$5</f>
        <v>0</v>
      </c>
      <c r="E13" s="252">
        <f>[1]STAT!L$6</f>
        <v>0</v>
      </c>
      <c r="F13" s="252">
        <f>[1]STAT!L$62</f>
        <v>0</v>
      </c>
    </row>
    <row r="14" spans="2:6">
      <c r="B14" s="252">
        <f>[1]STAT!M$3</f>
        <v>0</v>
      </c>
      <c r="C14" s="252">
        <f>[1]STAT!M$4</f>
        <v>0</v>
      </c>
      <c r="D14" s="252">
        <f>[1]STAT!M$5</f>
        <v>0</v>
      </c>
      <c r="E14" s="252">
        <f>[1]STAT!M$6</f>
        <v>0</v>
      </c>
      <c r="F14" s="252">
        <f>[1]STAT!M$62</f>
        <v>0</v>
      </c>
    </row>
    <row r="15" spans="2:6">
      <c r="B15" s="252">
        <f>[1]STAT!N$3</f>
        <v>0</v>
      </c>
      <c r="C15" s="252">
        <f>[1]STAT!N$4</f>
        <v>0</v>
      </c>
      <c r="D15" s="252">
        <f>[1]STAT!N$5</f>
        <v>0</v>
      </c>
      <c r="E15" s="252">
        <f>[1]STAT!N$6</f>
        <v>0</v>
      </c>
      <c r="F15" s="252">
        <f>[1]STAT!N$62</f>
        <v>0</v>
      </c>
    </row>
    <row r="16" spans="2:6">
      <c r="B16" s="252">
        <f>[1]STAT!O$3</f>
        <v>0</v>
      </c>
      <c r="C16" s="252">
        <f>[1]STAT!O$4</f>
        <v>0</v>
      </c>
      <c r="D16" s="252">
        <f>[1]STAT!O$5</f>
        <v>0</v>
      </c>
      <c r="E16" s="252">
        <f>[1]STAT!O$6</f>
        <v>0</v>
      </c>
      <c r="F16" s="252">
        <f>[1]STAT!O$62</f>
        <v>0</v>
      </c>
    </row>
    <row r="17" spans="2:6">
      <c r="B17" s="252">
        <f>[1]STAT!P$3</f>
        <v>0</v>
      </c>
      <c r="C17" s="252">
        <f>[1]STAT!P$4</f>
        <v>0</v>
      </c>
      <c r="D17" s="252">
        <f>[1]STAT!P$5</f>
        <v>0</v>
      </c>
      <c r="E17" s="252">
        <f>[1]STAT!P$6</f>
        <v>0</v>
      </c>
      <c r="F17" s="252">
        <f>STAT!P$62</f>
        <v>0</v>
      </c>
    </row>
    <row r="18" spans="2:6">
      <c r="B18" s="252">
        <f>[1]STAT!Q$3</f>
        <v>0</v>
      </c>
      <c r="C18" s="252">
        <f>[1]STAT!Q$4</f>
        <v>0</v>
      </c>
      <c r="D18" s="252">
        <f>[1]STAT!Q$5</f>
        <v>0</v>
      </c>
      <c r="E18" s="252">
        <f>[1]STAT!Q$6</f>
        <v>0</v>
      </c>
      <c r="F18" s="252">
        <f>STAT!Q$62</f>
        <v>0</v>
      </c>
    </row>
    <row r="19" spans="2:6">
      <c r="B19" s="252">
        <f>[1]STAT!R$3</f>
        <v>0</v>
      </c>
      <c r="C19" s="252">
        <f>[1]STAT!R$4</f>
        <v>0</v>
      </c>
      <c r="D19" s="252">
        <f>[1]STAT!R$5</f>
        <v>0</v>
      </c>
      <c r="E19" s="252">
        <f>[1]STAT!R$6</f>
        <v>0</v>
      </c>
      <c r="F19" s="252">
        <f>STAT!R$62</f>
        <v>0</v>
      </c>
    </row>
    <row r="20" spans="2:6">
      <c r="B20" s="252">
        <f>[1]STAT!S$3</f>
        <v>0</v>
      </c>
      <c r="C20" s="252">
        <f>[1]STAT!S$4</f>
        <v>0</v>
      </c>
      <c r="D20" s="252">
        <f>[1]STAT!S$5</f>
        <v>0</v>
      </c>
      <c r="E20" s="252">
        <f>[1]STAT!S$6</f>
        <v>0</v>
      </c>
      <c r="F20" s="252">
        <f>STAT!S$62</f>
        <v>0</v>
      </c>
    </row>
    <row r="21" spans="2:6">
      <c r="B21" s="252">
        <f>[1]STAT!T$3</f>
        <v>0</v>
      </c>
      <c r="C21" s="252">
        <f>[1]STAT!T$4</f>
        <v>0</v>
      </c>
      <c r="D21" s="252">
        <f>[1]STAT!T$5</f>
        <v>0</v>
      </c>
      <c r="E21" s="252">
        <f>[1]STAT!T$6</f>
        <v>0</v>
      </c>
      <c r="F21" s="252">
        <f>STAT!T$62</f>
        <v>0</v>
      </c>
    </row>
  </sheetData>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STAT</vt:lpstr>
      <vt:lpstr>RPT</vt:lpstr>
      <vt:lpstr>SUM</vt:lpstr>
      <vt:lpstr>Samp</vt:lpstr>
      <vt:lpstr>Sheet2</vt:lpstr>
      <vt:lpstr>Sheet3</vt:lpstr>
      <vt:lpstr>Youth</vt:lpstr>
      <vt:lpstr>Notes</vt:lpstr>
      <vt:lpstr>RPT!Print_Area</vt:lpstr>
      <vt:lpstr>STAT!Print_Area</vt:lpstr>
      <vt:lpstr>SUM!Print_Area</vt:lpstr>
      <vt:lpstr>RPT!Print_Titles</vt:lpstr>
      <vt:lpstr>STAT!Print_Titles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mcglocb</cp:lastModifiedBy>
  <cp:lastPrinted>2012-09-25T21:14:42Z</cp:lastPrinted>
  <dcterms:created xsi:type="dcterms:W3CDTF">2005-06-22T18:12:48Z</dcterms:created>
  <dcterms:modified xsi:type="dcterms:W3CDTF">2012-10-08T14:16:13Z</dcterms:modified>
</cp:coreProperties>
</file>